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n\Desktop\"/>
    </mc:Choice>
  </mc:AlternateContent>
  <xr:revisionPtr revIDLastSave="0" documentId="13_ncr:1_{BB1DB341-0B2E-44DC-9842-D6A693A5A8E7}" xr6:coauthVersionLast="45" xr6:coauthVersionMax="45" xr10:uidLastSave="{00000000-0000-0000-0000-000000000000}"/>
  <bookViews>
    <workbookView xWindow="-110" yWindow="-110" windowWidth="38620" windowHeight="21360" activeTab="1" xr2:uid="{24781F06-E902-471B-BF9C-ED7BB8ADD07D}"/>
  </bookViews>
  <sheets>
    <sheet name="Sheet1" sheetId="1" r:id="rId1"/>
    <sheet name="레벨 기준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2" l="1"/>
  <c r="E6" i="2" s="1"/>
  <c r="F3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4" i="2"/>
  <c r="I3" i="2"/>
  <c r="H5" i="1" l="1"/>
  <c r="G5" i="1"/>
  <c r="I17" i="1" l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Min</author>
  </authors>
  <commentList>
    <comment ref="B2" authorId="0" shapeId="0" xr:uid="{85B10C55-F68B-4F2E-BED1-F6B98E28A0A8}">
      <text>
        <r>
          <rPr>
            <b/>
            <sz val="9"/>
            <color indexed="81"/>
            <rFont val="Tahoma"/>
            <family val="2"/>
          </rPr>
          <t>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에피</t>
        </r>
        <r>
          <rPr>
            <sz val="9"/>
            <color indexed="81"/>
            <rFont val="Tahoma"/>
            <family val="2"/>
          </rPr>
          <t xml:space="preserve"> 12</t>
        </r>
        <r>
          <rPr>
            <sz val="9"/>
            <color indexed="81"/>
            <rFont val="돋움"/>
            <family val="3"/>
            <charset val="129"/>
          </rPr>
          <t>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받는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경카를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쓰지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모으면</t>
        </r>
        <r>
          <rPr>
            <sz val="9"/>
            <color indexed="81"/>
            <rFont val="Tahoma"/>
            <family val="2"/>
          </rPr>
          <t xml:space="preserve"> 446</t>
        </r>
        <r>
          <rPr>
            <sz val="9"/>
            <color indexed="81"/>
            <rFont val="돋움"/>
            <family val="3"/>
            <charset val="129"/>
          </rPr>
          <t>레벨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근처에서</t>
        </r>
        <r>
          <rPr>
            <sz val="9"/>
            <color indexed="81"/>
            <rFont val="Tahoma"/>
            <family val="2"/>
          </rPr>
          <t xml:space="preserve"> 700-800</t>
        </r>
        <r>
          <rPr>
            <sz val="9"/>
            <color indexed="81"/>
            <rFont val="돋움"/>
            <family val="3"/>
            <charset val="129"/>
          </rPr>
          <t>장으로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만레벨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가능하다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합니다</t>
        </r>
        <r>
          <rPr>
            <sz val="9"/>
            <color indexed="81"/>
            <rFont val="Tahoma"/>
            <family val="2"/>
          </rPr>
          <t>.</t>
        </r>
      </text>
    </comment>
    <comment ref="F2" authorId="0" shapeId="0" xr:uid="{ABE751E1-540B-4A55-9889-62CFBA5703E8}">
      <text>
        <r>
          <rPr>
            <b/>
            <sz val="9"/>
            <color indexed="81"/>
            <rFont val="Tahoma"/>
            <family val="2"/>
          </rPr>
          <t>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다음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레벨까지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경험치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대비</t>
        </r>
        <r>
          <rPr>
            <sz val="9"/>
            <color indexed="81"/>
            <rFont val="Tahoma"/>
            <family val="2"/>
          </rPr>
          <t xml:space="preserve"> %</t>
        </r>
        <r>
          <rPr>
            <sz val="9"/>
            <color indexed="81"/>
            <rFont val="돋움"/>
            <family val="3"/>
            <charset val="129"/>
          </rPr>
          <t>입니다</t>
        </r>
        <r>
          <rPr>
            <sz val="9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<sst xmlns="http://schemas.openxmlformats.org/spreadsheetml/2006/main" count="30" uniqueCount="23">
  <si>
    <t>16경카</t>
    <phoneticPr fontId="3" type="noConversion"/>
  </si>
  <si>
    <t>15경카</t>
    <phoneticPr fontId="3" type="noConversion"/>
  </si>
  <si>
    <t>퍼센트</t>
    <phoneticPr fontId="3" type="noConversion"/>
  </si>
  <si>
    <t>장</t>
    <phoneticPr fontId="3" type="noConversion"/>
  </si>
  <si>
    <t>레벨</t>
  </si>
  <si>
    <t>14경카*5</t>
    <phoneticPr fontId="3" type="noConversion"/>
  </si>
  <si>
    <t>14경카</t>
    <phoneticPr fontId="3" type="noConversion"/>
  </si>
  <si>
    <t>장</t>
    <phoneticPr fontId="3" type="noConversion"/>
  </si>
  <si>
    <t>15경카</t>
    <phoneticPr fontId="3" type="noConversion"/>
  </si>
  <si>
    <t>16경카</t>
    <phoneticPr fontId="3" type="noConversion"/>
  </si>
  <si>
    <t>15경카*3</t>
    <phoneticPr fontId="3" type="noConversion"/>
  </si>
  <si>
    <t>15경카*3</t>
    <phoneticPr fontId="3" type="noConversion"/>
  </si>
  <si>
    <t>16경카</t>
  </si>
  <si>
    <t>카드별 경험치</t>
    <phoneticPr fontId="3" type="noConversion"/>
  </si>
  <si>
    <t>현재 레벨</t>
    <phoneticPr fontId="3" type="noConversion"/>
  </si>
  <si>
    <t>레벨별 경험치 테이블</t>
    <phoneticPr fontId="3" type="noConversion"/>
  </si>
  <si>
    <t>카드종류</t>
    <phoneticPr fontId="3" type="noConversion"/>
  </si>
  <si>
    <t>레벨</t>
    <phoneticPr fontId="3" type="noConversion"/>
  </si>
  <si>
    <t>총경험치</t>
    <phoneticPr fontId="3" type="noConversion"/>
  </si>
  <si>
    <t>레벨업 필요경험치</t>
    <phoneticPr fontId="3" type="noConversion"/>
  </si>
  <si>
    <t>16카 1장 %</t>
    <phoneticPr fontId="3" type="noConversion"/>
  </si>
  <si>
    <t>여기 입력</t>
    <phoneticPr fontId="3" type="noConversion"/>
  </si>
  <si>
    <t>만렙 필요 카드 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</si>
</sst>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86" formatCode="General\ &quot;까지&quot;&quot; &quot;&quot;필&quot;&quot;요&quot;&quot;&quot;\ &quot;카드는&quot;"/>
    <numFmt numFmtId="189" formatCode="&quot;약&quot;\ 0\ &quot;장이 필요&quot;"/>
  </numFmts>
  <fonts count="13">
    <font>
      <sz val="11"/>
      <color theme="1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232C33"/>
      <name val="Times New Roman"/>
      <family val="1"/>
    </font>
    <font>
      <sz val="11"/>
      <color rgb="FF232C33"/>
      <name val="Inherit"/>
      <family val="2"/>
    </font>
    <font>
      <sz val="11"/>
      <color theme="1"/>
      <name val="맑은 고딕"/>
      <family val="2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AF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CBCBCB"/>
      </left>
      <right/>
      <top/>
      <bottom style="medium">
        <color rgb="FFCBCBCB"/>
      </bottom>
      <diagonal/>
    </border>
    <border>
      <left style="medium">
        <color rgb="FFCBCBCB"/>
      </left>
      <right/>
      <top style="medium">
        <color rgb="FFCBCBCB"/>
      </top>
      <bottom style="medium">
        <color rgb="FFCBCBCB"/>
      </bottom>
      <diagonal/>
    </border>
    <border>
      <left style="medium">
        <color rgb="FFCBCBCB"/>
      </left>
      <right style="medium">
        <color rgb="FFCBCBCB"/>
      </right>
      <top style="medium">
        <color rgb="FFCBCBCB"/>
      </top>
      <bottom style="medium">
        <color rgb="FFCBCBCB"/>
      </bottom>
      <diagonal/>
    </border>
    <border>
      <left style="medium">
        <color rgb="FFCBCBCB"/>
      </left>
      <right style="medium">
        <color rgb="FFCBCBCB"/>
      </right>
      <top/>
      <bottom style="medium">
        <color rgb="FFCBCBC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4" borderId="2" xfId="0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0" fontId="1" fillId="2" borderId="0" xfId="1" applyAlignment="1">
      <alignment horizontal="center" vertical="center"/>
    </xf>
    <xf numFmtId="0" fontId="2" fillId="3" borderId="1" xfId="2">
      <alignment vertical="center"/>
    </xf>
    <xf numFmtId="2" fontId="2" fillId="3" borderId="1" xfId="2" applyNumberFormat="1">
      <alignment vertical="center"/>
    </xf>
    <xf numFmtId="0" fontId="5" fillId="0" borderId="0" xfId="0" applyFont="1">
      <alignment vertical="center"/>
    </xf>
    <xf numFmtId="41" fontId="4" fillId="4" borderId="4" xfId="3" applyFont="1" applyFill="1" applyBorder="1" applyAlignment="1">
      <alignment vertical="top" wrapText="1"/>
    </xf>
    <xf numFmtId="41" fontId="4" fillId="4" borderId="2" xfId="3" applyFont="1" applyFill="1" applyBorder="1" applyAlignment="1">
      <alignment vertical="top" wrapText="1"/>
    </xf>
    <xf numFmtId="41" fontId="4" fillId="4" borderId="5" xfId="3" applyFont="1" applyFill="1" applyBorder="1" applyAlignment="1">
      <alignment vertical="top" wrapText="1"/>
    </xf>
    <xf numFmtId="0" fontId="0" fillId="0" borderId="6" xfId="0" applyBorder="1">
      <alignment vertical="center"/>
    </xf>
    <xf numFmtId="41" fontId="0" fillId="0" borderId="6" xfId="3" applyFont="1" applyBorder="1">
      <alignment vertical="center"/>
    </xf>
    <xf numFmtId="0" fontId="7" fillId="6" borderId="0" xfId="0" applyFont="1" applyFill="1" applyAlignment="1">
      <alignment horizontal="center" vertical="center"/>
    </xf>
    <xf numFmtId="1" fontId="7" fillId="7" borderId="6" xfId="0" applyNumberFormat="1" applyFont="1" applyFill="1" applyBorder="1">
      <alignment vertical="center"/>
    </xf>
    <xf numFmtId="189" fontId="9" fillId="0" borderId="6" xfId="0" applyNumberFormat="1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6" xfId="0" applyFont="1" applyFill="1" applyBorder="1">
      <alignment vertical="center"/>
    </xf>
    <xf numFmtId="186" fontId="8" fillId="5" borderId="6" xfId="0" applyNumberFormat="1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10" fontId="0" fillId="0" borderId="6" xfId="4" applyNumberFormat="1" applyFont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41" fontId="8" fillId="7" borderId="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1" fontId="8" fillId="0" borderId="0" xfId="0" applyNumberFormat="1" applyFont="1" applyBorder="1" applyAlignment="1">
      <alignment vertical="center"/>
    </xf>
    <xf numFmtId="0" fontId="0" fillId="0" borderId="0" xfId="0" applyBorder="1">
      <alignment vertical="center"/>
    </xf>
    <xf numFmtId="41" fontId="0" fillId="0" borderId="0" xfId="3" applyFont="1" applyBorder="1">
      <alignment vertical="center"/>
    </xf>
  </cellXfs>
  <cellStyles count="5">
    <cellStyle name="계산" xfId="2" builtinId="22"/>
    <cellStyle name="백분율" xfId="4" builtinId="5"/>
    <cellStyle name="쉼표 [0]" xfId="3" builtinId="6"/>
    <cellStyle name="좋음" xfId="1" builtinId="2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28CD5-B6E1-4903-904F-6B94F8604786}">
  <dimension ref="C4:J46"/>
  <sheetViews>
    <sheetView topLeftCell="A3" workbookViewId="0">
      <selection activeCell="D5" sqref="D5"/>
    </sheetView>
  </sheetViews>
  <sheetFormatPr defaultRowHeight="17"/>
  <cols>
    <col min="4" max="4" width="9.5" bestFit="1" customWidth="1"/>
    <col min="5" max="5" width="4.33203125" customWidth="1"/>
    <col min="7" max="7" width="19.08203125" customWidth="1"/>
    <col min="8" max="8" width="14.08203125" customWidth="1"/>
    <col min="9" max="9" width="13.25" customWidth="1"/>
    <col min="10" max="10" width="13.58203125" bestFit="1" customWidth="1"/>
  </cols>
  <sheetData>
    <row r="4" spans="3:10">
      <c r="C4" s="1" t="s">
        <v>0</v>
      </c>
      <c r="D4" s="4">
        <v>1</v>
      </c>
      <c r="E4" s="1" t="s">
        <v>3</v>
      </c>
      <c r="G4" s="1" t="s">
        <v>4</v>
      </c>
      <c r="H4" s="1" t="s">
        <v>2</v>
      </c>
    </row>
    <row r="5" spans="3:10">
      <c r="C5" s="1" t="s">
        <v>11</v>
      </c>
      <c r="D5" s="4">
        <v>0</v>
      </c>
      <c r="E5" s="1" t="s">
        <v>7</v>
      </c>
      <c r="G5" s="5">
        <f>VLOOKUP(H46-D4*D35-D5*D34-D6*D33-D7*D32-D8*D31,H16:J46,3,TRUE)</f>
        <v>449</v>
      </c>
      <c r="H5" s="6">
        <f>100*(H46-D4*D35-D5*D34-D6*D33-D7*D32-D8*D31-VLOOKUP(H46-D4*D35-D5*D34-D6*D33-D7*D32-D8*D31,H16:J46,1,TRUE))/VLOOKUP(H46-D4*D35-D5*D34-D6*D33-D7*D32-D8*D31,H16:J46,2,TRUE)</f>
        <v>99.636418348584229</v>
      </c>
    </row>
    <row r="6" spans="3:10">
      <c r="C6" s="1" t="s">
        <v>1</v>
      </c>
      <c r="D6" s="4">
        <v>0</v>
      </c>
      <c r="E6" s="1" t="s">
        <v>3</v>
      </c>
    </row>
    <row r="7" spans="3:10">
      <c r="C7" s="1" t="s">
        <v>5</v>
      </c>
      <c r="D7" s="4">
        <v>0</v>
      </c>
      <c r="E7" s="1" t="s">
        <v>7</v>
      </c>
    </row>
    <row r="8" spans="3:10">
      <c r="C8" s="1" t="s">
        <v>6</v>
      </c>
      <c r="D8" s="4">
        <v>0</v>
      </c>
      <c r="E8" s="1" t="s">
        <v>7</v>
      </c>
    </row>
    <row r="15" spans="3:10" ht="17.5" thickBot="1"/>
    <row r="16" spans="3:10" ht="17.5" thickBot="1">
      <c r="H16" s="8">
        <v>35579052032</v>
      </c>
      <c r="I16" s="9">
        <f>H17-H16</f>
        <v>782786560</v>
      </c>
      <c r="J16" s="3">
        <v>420</v>
      </c>
    </row>
    <row r="17" spans="3:10" ht="17.5" thickBot="1">
      <c r="H17" s="10">
        <v>36361838592</v>
      </c>
      <c r="I17" s="9">
        <f t="shared" ref="I17:I45" si="0">H18-H17</f>
        <v>829693952</v>
      </c>
      <c r="J17" s="2">
        <v>421</v>
      </c>
    </row>
    <row r="18" spans="3:10" ht="17.5" thickBot="1">
      <c r="H18" s="10">
        <v>37191532544</v>
      </c>
      <c r="I18" s="9">
        <f t="shared" si="0"/>
        <v>876748800</v>
      </c>
      <c r="J18" s="2">
        <v>422</v>
      </c>
    </row>
    <row r="19" spans="3:10" ht="17.5" thickBot="1">
      <c r="H19" s="10">
        <v>38068281344</v>
      </c>
      <c r="I19" s="9">
        <f t="shared" si="0"/>
        <v>923951104</v>
      </c>
      <c r="J19" s="2">
        <v>423</v>
      </c>
    </row>
    <row r="20" spans="3:10" ht="17.5" thickBot="1">
      <c r="H20" s="10">
        <v>38992232448</v>
      </c>
      <c r="I20" s="9">
        <f t="shared" si="0"/>
        <v>971304960</v>
      </c>
      <c r="J20" s="2">
        <v>424</v>
      </c>
    </row>
    <row r="21" spans="3:10" ht="17.5" thickBot="1">
      <c r="H21" s="10">
        <v>39963537408</v>
      </c>
      <c r="I21" s="9">
        <f t="shared" si="0"/>
        <v>1018806272</v>
      </c>
      <c r="J21" s="2">
        <v>425</v>
      </c>
    </row>
    <row r="22" spans="3:10" ht="17.5" thickBot="1">
      <c r="H22" s="10">
        <v>40982343680</v>
      </c>
      <c r="I22" s="9">
        <f t="shared" si="0"/>
        <v>1066459136</v>
      </c>
      <c r="J22" s="2">
        <v>426</v>
      </c>
    </row>
    <row r="23" spans="3:10" ht="17.5" thickBot="1">
      <c r="H23" s="10">
        <v>42048802816</v>
      </c>
      <c r="I23" s="9">
        <f t="shared" si="0"/>
        <v>1114259456</v>
      </c>
      <c r="J23" s="2">
        <v>427</v>
      </c>
    </row>
    <row r="24" spans="3:10" ht="17.5" thickBot="1">
      <c r="H24" s="10">
        <v>43163062272</v>
      </c>
      <c r="I24" s="9">
        <f t="shared" si="0"/>
        <v>1162219520</v>
      </c>
      <c r="J24" s="2">
        <v>428</v>
      </c>
    </row>
    <row r="25" spans="3:10" ht="17.5" thickBot="1">
      <c r="H25" s="10">
        <v>44325281792</v>
      </c>
      <c r="I25" s="9">
        <f t="shared" si="0"/>
        <v>1210318848</v>
      </c>
      <c r="J25" s="2">
        <v>429</v>
      </c>
    </row>
    <row r="26" spans="3:10" ht="17.5" thickBot="1">
      <c r="H26" s="10">
        <v>45535600640</v>
      </c>
      <c r="I26" s="9">
        <f t="shared" si="0"/>
        <v>1258577920</v>
      </c>
      <c r="J26" s="2">
        <v>430</v>
      </c>
    </row>
    <row r="27" spans="3:10" ht="17.5" thickBot="1">
      <c r="H27" s="10">
        <v>46794178560</v>
      </c>
      <c r="I27" s="9">
        <f t="shared" si="0"/>
        <v>1306976256</v>
      </c>
      <c r="J27" s="2">
        <v>431</v>
      </c>
    </row>
    <row r="28" spans="3:10" ht="17.5" thickBot="1">
      <c r="H28" s="10">
        <v>48101154816</v>
      </c>
      <c r="I28" s="9">
        <f t="shared" si="0"/>
        <v>1355542528</v>
      </c>
      <c r="J28" s="2">
        <v>432</v>
      </c>
    </row>
    <row r="29" spans="3:10" ht="17.5" thickBot="1">
      <c r="H29" s="10">
        <v>49456697344</v>
      </c>
      <c r="I29" s="9">
        <f t="shared" si="0"/>
        <v>1404256256</v>
      </c>
      <c r="J29" s="2">
        <v>433</v>
      </c>
    </row>
    <row r="30" spans="3:10" ht="17.5" thickBot="1">
      <c r="H30" s="10">
        <v>50860953600</v>
      </c>
      <c r="I30" s="9">
        <f t="shared" si="0"/>
        <v>1453121536</v>
      </c>
      <c r="J30" s="2">
        <v>434</v>
      </c>
    </row>
    <row r="31" spans="3:10" ht="17.5" thickBot="1">
      <c r="C31" t="s">
        <v>6</v>
      </c>
      <c r="D31" s="7">
        <v>13189741</v>
      </c>
      <c r="H31" s="10">
        <v>52314075136</v>
      </c>
      <c r="I31" s="9">
        <f t="shared" si="0"/>
        <v>1502134272</v>
      </c>
      <c r="J31" s="2">
        <v>435</v>
      </c>
    </row>
    <row r="32" spans="3:10" ht="17.5" thickBot="1">
      <c r="C32" t="s">
        <v>5</v>
      </c>
      <c r="D32" s="7">
        <v>65948705</v>
      </c>
      <c r="H32" s="10">
        <v>53816209408</v>
      </c>
      <c r="I32" s="9">
        <f t="shared" si="0"/>
        <v>1551319040</v>
      </c>
      <c r="J32" s="2">
        <v>436</v>
      </c>
    </row>
    <row r="33" spans="3:10" ht="17.5" thickBot="1">
      <c r="C33" t="s">
        <v>8</v>
      </c>
      <c r="D33" s="7">
        <v>31212626</v>
      </c>
      <c r="H33" s="10">
        <v>55367528448</v>
      </c>
      <c r="I33" s="9">
        <f t="shared" si="0"/>
        <v>1600647168</v>
      </c>
      <c r="J33" s="2">
        <v>437</v>
      </c>
    </row>
    <row r="34" spans="3:10" ht="17.5" thickBot="1">
      <c r="C34" t="s">
        <v>10</v>
      </c>
      <c r="D34" s="7">
        <v>93637878</v>
      </c>
      <c r="H34" s="10">
        <v>56968175616</v>
      </c>
      <c r="I34" s="9">
        <f t="shared" si="0"/>
        <v>1650135040</v>
      </c>
      <c r="J34" s="2">
        <v>438</v>
      </c>
    </row>
    <row r="35" spans="3:10" ht="17.5" thickBot="1">
      <c r="C35" t="s">
        <v>9</v>
      </c>
      <c r="D35" s="7">
        <v>78031565</v>
      </c>
      <c r="H35" s="10">
        <v>58618310656</v>
      </c>
      <c r="I35" s="9">
        <f t="shared" si="0"/>
        <v>1699758080</v>
      </c>
      <c r="J35" s="2">
        <v>439</v>
      </c>
    </row>
    <row r="36" spans="3:10" ht="17.5" thickBot="1">
      <c r="H36" s="10">
        <v>60318068736</v>
      </c>
      <c r="I36" s="9">
        <f t="shared" si="0"/>
        <v>4907786240</v>
      </c>
      <c r="J36" s="2">
        <v>440</v>
      </c>
    </row>
    <row r="37" spans="3:10" ht="17.5" thickBot="1">
      <c r="H37" s="10">
        <v>65225854976</v>
      </c>
      <c r="I37" s="9">
        <f t="shared" si="0"/>
        <v>5362249728</v>
      </c>
      <c r="J37" s="2">
        <v>441</v>
      </c>
    </row>
    <row r="38" spans="3:10" ht="17.5" thickBot="1">
      <c r="H38" s="10">
        <v>70588104704</v>
      </c>
      <c r="I38" s="9">
        <f t="shared" si="0"/>
        <v>5965946880</v>
      </c>
      <c r="J38" s="2">
        <v>442</v>
      </c>
    </row>
    <row r="39" spans="3:10" ht="17.5" thickBot="1">
      <c r="H39" s="10">
        <v>76554051584</v>
      </c>
      <c r="I39" s="9">
        <f t="shared" si="0"/>
        <v>6768173056</v>
      </c>
      <c r="J39" s="2">
        <v>443</v>
      </c>
    </row>
    <row r="40" spans="3:10" ht="17.5" thickBot="1">
      <c r="H40" s="10">
        <v>83322224640</v>
      </c>
      <c r="I40" s="9">
        <f t="shared" si="0"/>
        <v>7835041792</v>
      </c>
      <c r="J40" s="2">
        <v>444</v>
      </c>
    </row>
    <row r="41" spans="3:10" ht="17.5" thickBot="1">
      <c r="H41" s="10">
        <v>91157266432</v>
      </c>
      <c r="I41" s="9">
        <f t="shared" si="0"/>
        <v>9254330368</v>
      </c>
      <c r="J41" s="2">
        <v>445</v>
      </c>
    </row>
    <row r="42" spans="3:10" ht="17.5" thickBot="1">
      <c r="H42" s="10">
        <v>100411596800</v>
      </c>
      <c r="I42" s="9">
        <f t="shared" si="0"/>
        <v>11143143424</v>
      </c>
      <c r="J42" s="2">
        <v>446</v>
      </c>
    </row>
    <row r="43" spans="3:10" ht="17.5" thickBot="1">
      <c r="H43" s="10">
        <v>111554740224</v>
      </c>
      <c r="I43" s="9">
        <f t="shared" si="0"/>
        <v>13657260032</v>
      </c>
      <c r="J43" s="2">
        <v>447</v>
      </c>
    </row>
    <row r="44" spans="3:10" ht="17.5" thickBot="1">
      <c r="H44" s="10">
        <v>125212000256</v>
      </c>
      <c r="I44" s="9">
        <f t="shared" si="0"/>
        <v>17004691456</v>
      </c>
      <c r="J44" s="2">
        <v>448</v>
      </c>
    </row>
    <row r="45" spans="3:10" ht="17.5" thickBot="1">
      <c r="H45" s="10">
        <v>142216691712</v>
      </c>
      <c r="I45" s="9">
        <f t="shared" si="0"/>
        <v>21461909504</v>
      </c>
      <c r="J45" s="2">
        <v>449</v>
      </c>
    </row>
    <row r="46" spans="3:10" ht="17.5" thickBot="1">
      <c r="H46" s="10">
        <v>163678601216</v>
      </c>
      <c r="I46" s="9"/>
      <c r="J46" s="2">
        <v>450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81AED-962F-4ED2-89C8-1A5BF55B3167}">
  <dimension ref="B1:N19"/>
  <sheetViews>
    <sheetView tabSelected="1" workbookViewId="0">
      <selection activeCell="H10" sqref="H10"/>
    </sheetView>
  </sheetViews>
  <sheetFormatPr defaultRowHeight="17"/>
  <cols>
    <col min="2" max="2" width="8.58203125" bestFit="1" customWidth="1"/>
    <col min="3" max="3" width="11.6640625" bestFit="1" customWidth="1"/>
    <col min="5" max="5" width="9.33203125" bestFit="1" customWidth="1"/>
    <col min="6" max="6" width="10.75" bestFit="1" customWidth="1"/>
    <col min="8" max="8" width="8.5" bestFit="1" customWidth="1"/>
    <col min="9" max="9" width="16.58203125" bestFit="1" customWidth="1"/>
    <col min="10" max="10" width="10.4140625" customWidth="1"/>
    <col min="12" max="12" width="16.33203125" bestFit="1" customWidth="1"/>
    <col min="13" max="13" width="17" bestFit="1" customWidth="1"/>
    <col min="14" max="14" width="6.83203125" bestFit="1" customWidth="1"/>
  </cols>
  <sheetData>
    <row r="1" spans="2:14">
      <c r="E1" s="13" t="s">
        <v>21</v>
      </c>
    </row>
    <row r="2" spans="2:14">
      <c r="B2" s="16" t="s">
        <v>13</v>
      </c>
      <c r="C2" s="16"/>
      <c r="E2" s="17" t="s">
        <v>14</v>
      </c>
      <c r="F2" s="19" t="s">
        <v>20</v>
      </c>
      <c r="H2" s="19" t="s">
        <v>16</v>
      </c>
      <c r="I2" s="19" t="s">
        <v>22</v>
      </c>
      <c r="K2" s="16" t="s">
        <v>15</v>
      </c>
      <c r="L2" s="16"/>
      <c r="M2" s="16"/>
      <c r="N2" s="16"/>
    </row>
    <row r="3" spans="2:14">
      <c r="B3" s="11" t="s">
        <v>12</v>
      </c>
      <c r="C3" s="12">
        <v>78031565</v>
      </c>
      <c r="E3" s="20">
        <v>443</v>
      </c>
      <c r="F3" s="21">
        <f>C3/(VLOOKUP($E$3,$K$4:$M$18,3,0))</f>
        <v>1.1529191755938459E-2</v>
      </c>
      <c r="H3" s="22" t="s">
        <v>12</v>
      </c>
      <c r="I3" s="23">
        <f>($L$19-VLOOKUP($E$3,$K$4:$L$18,2,0))/C3</f>
        <v>1116.5295689250881</v>
      </c>
      <c r="K3" s="19" t="s">
        <v>17</v>
      </c>
      <c r="L3" s="19" t="s">
        <v>18</v>
      </c>
      <c r="M3" s="19" t="s">
        <v>19</v>
      </c>
      <c r="N3" s="19" t="s">
        <v>0</v>
      </c>
    </row>
    <row r="4" spans="2:14">
      <c r="B4" s="26"/>
      <c r="C4" s="27"/>
      <c r="H4" s="24"/>
      <c r="I4" s="25"/>
      <c r="K4" s="12">
        <v>435</v>
      </c>
      <c r="L4" s="12">
        <v>52314075136</v>
      </c>
      <c r="M4" s="12">
        <v>1502134272</v>
      </c>
      <c r="N4" s="14">
        <f>M4/$C$3</f>
        <v>19.250341473991966</v>
      </c>
    </row>
    <row r="5" spans="2:14">
      <c r="B5" s="26"/>
      <c r="C5" s="27"/>
      <c r="E5" s="18">
        <f>E3+1</f>
        <v>444</v>
      </c>
      <c r="F5" s="18"/>
      <c r="H5" s="24"/>
      <c r="I5" s="25"/>
      <c r="K5" s="12">
        <v>436</v>
      </c>
      <c r="L5" s="12">
        <v>53816209408</v>
      </c>
      <c r="M5" s="12">
        <v>1551319040</v>
      </c>
      <c r="N5" s="14">
        <f>M5/$C$3</f>
        <v>19.880660345592197</v>
      </c>
    </row>
    <row r="6" spans="2:14">
      <c r="B6" s="26"/>
      <c r="C6" s="27"/>
      <c r="E6" s="15">
        <f>VLOOKUP($E$5,$K$4:$N$18,4,0)</f>
        <v>100.40862043456389</v>
      </c>
      <c r="F6" s="15"/>
      <c r="H6" s="24"/>
      <c r="I6" s="25"/>
      <c r="K6" s="12">
        <v>437</v>
      </c>
      <c r="L6" s="12">
        <v>55367528448</v>
      </c>
      <c r="M6" s="12">
        <v>1600647168</v>
      </c>
      <c r="N6" s="14">
        <f>M6/$C$3</f>
        <v>20.512816422431101</v>
      </c>
    </row>
    <row r="7" spans="2:14">
      <c r="K7" s="12">
        <v>438</v>
      </c>
      <c r="L7" s="12">
        <v>56968175616</v>
      </c>
      <c r="M7" s="12">
        <v>1650135040</v>
      </c>
      <c r="N7" s="14">
        <f>M7/$C$3</f>
        <v>21.147019670821674</v>
      </c>
    </row>
    <row r="8" spans="2:14">
      <c r="K8" s="12">
        <v>439</v>
      </c>
      <c r="L8" s="12">
        <v>58618310656</v>
      </c>
      <c r="M8" s="12">
        <v>1699758080</v>
      </c>
      <c r="N8" s="14">
        <f>M8/$C$3</f>
        <v>21.782955141294423</v>
      </c>
    </row>
    <row r="9" spans="2:14">
      <c r="K9" s="12">
        <v>440</v>
      </c>
      <c r="L9" s="12">
        <v>60318068736</v>
      </c>
      <c r="M9" s="12">
        <v>4907786240</v>
      </c>
      <c r="N9" s="14">
        <f>M9/$C$3</f>
        <v>62.894884140796101</v>
      </c>
    </row>
    <row r="10" spans="2:14">
      <c r="K10" s="12">
        <v>441</v>
      </c>
      <c r="L10" s="12">
        <v>65225854976</v>
      </c>
      <c r="M10" s="12">
        <v>5362249728</v>
      </c>
      <c r="N10" s="14">
        <f>M10/$C$3</f>
        <v>68.718982222130236</v>
      </c>
    </row>
    <row r="11" spans="2:14">
      <c r="K11" s="12">
        <v>442</v>
      </c>
      <c r="L11" s="12">
        <v>70588104704</v>
      </c>
      <c r="M11" s="12">
        <v>5965946880</v>
      </c>
      <c r="N11" s="14">
        <f>M11/$C$3</f>
        <v>76.455558465346684</v>
      </c>
    </row>
    <row r="12" spans="2:14">
      <c r="K12" s="12">
        <v>443</v>
      </c>
      <c r="L12" s="12">
        <v>76554051584</v>
      </c>
      <c r="M12" s="12">
        <v>6768173056</v>
      </c>
      <c r="N12" s="14">
        <f>M12/$C$3</f>
        <v>86.736349014658359</v>
      </c>
    </row>
    <row r="13" spans="2:14">
      <c r="K13" s="12">
        <v>444</v>
      </c>
      <c r="L13" s="12">
        <v>83322224640</v>
      </c>
      <c r="M13" s="12">
        <v>7835041792</v>
      </c>
      <c r="N13" s="14">
        <f>M13/$C$3</f>
        <v>100.40862043456389</v>
      </c>
    </row>
    <row r="14" spans="2:14">
      <c r="K14" s="12">
        <v>445</v>
      </c>
      <c r="L14" s="12">
        <v>91157266432</v>
      </c>
      <c r="M14" s="12">
        <v>9254330368</v>
      </c>
      <c r="N14" s="14">
        <f>M14/$C$3</f>
        <v>118.59726724691475</v>
      </c>
    </row>
    <row r="15" spans="2:14">
      <c r="K15" s="12">
        <v>446</v>
      </c>
      <c r="L15" s="12">
        <v>100411596800</v>
      </c>
      <c r="M15" s="12">
        <v>11143143424</v>
      </c>
      <c r="N15" s="14">
        <f>M15/$C$3</f>
        <v>142.80302367381714</v>
      </c>
    </row>
    <row r="16" spans="2:14">
      <c r="K16" s="12">
        <v>447</v>
      </c>
      <c r="L16" s="12">
        <v>111554740224</v>
      </c>
      <c r="M16" s="12">
        <v>13657260032</v>
      </c>
      <c r="N16" s="14">
        <f>M16/$C$3</f>
        <v>175.02224941919337</v>
      </c>
    </row>
    <row r="17" spans="11:14">
      <c r="K17" s="12">
        <v>448</v>
      </c>
      <c r="L17" s="12">
        <v>125212000256</v>
      </c>
      <c r="M17" s="12">
        <v>17004691456</v>
      </c>
      <c r="N17" s="14">
        <f>M17/$C$3</f>
        <v>217.9206767927825</v>
      </c>
    </row>
    <row r="18" spans="11:14">
      <c r="K18" s="12">
        <v>449</v>
      </c>
      <c r="L18" s="12">
        <v>142216691712</v>
      </c>
      <c r="M18" s="12">
        <v>21461909504</v>
      </c>
      <c r="N18" s="14">
        <f>M18/$C$3</f>
        <v>275.0413823431582</v>
      </c>
    </row>
    <row r="19" spans="11:14">
      <c r="K19" s="12">
        <v>450</v>
      </c>
      <c r="L19" s="12">
        <v>163678601216</v>
      </c>
      <c r="M19" s="12"/>
      <c r="N19" s="11"/>
    </row>
  </sheetData>
  <mergeCells count="4">
    <mergeCell ref="B2:C2"/>
    <mergeCell ref="K2:N2"/>
    <mergeCell ref="E5:F5"/>
    <mergeCell ref="E6:F6"/>
  </mergeCells>
  <phoneticPr fontId="3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Sheet1</vt:lpstr>
      <vt:lpstr>레벨 기준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Kim</dc:creator>
  <cp:lastModifiedBy>Min</cp:lastModifiedBy>
  <dcterms:created xsi:type="dcterms:W3CDTF">2020-01-15T13:57:45Z</dcterms:created>
  <dcterms:modified xsi:type="dcterms:W3CDTF">2020-06-03T15:20:07Z</dcterms:modified>
</cp:coreProperties>
</file>