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C20" i="1" l="1"/>
  <c r="G10" i="1"/>
  <c r="G12" i="1"/>
  <c r="G13" i="1"/>
  <c r="F17" i="1"/>
  <c r="H17" i="1" s="1"/>
  <c r="F16" i="1"/>
  <c r="H16" i="1" s="1"/>
  <c r="F15" i="1"/>
  <c r="H15" i="1" s="1"/>
  <c r="F14" i="1"/>
  <c r="H14" i="1" s="1"/>
  <c r="F13" i="1"/>
  <c r="F12" i="1"/>
  <c r="F11" i="1"/>
  <c r="F10" i="1"/>
  <c r="H10" i="1" l="1"/>
  <c r="H12" i="1"/>
  <c r="H13" i="1"/>
  <c r="C19" i="1" l="1"/>
  <c r="C21" i="1" s="1"/>
  <c r="C22" i="1" s="1"/>
</calcChain>
</file>

<file path=xl/sharedStrings.xml><?xml version="1.0" encoding="utf-8"?>
<sst xmlns="http://schemas.openxmlformats.org/spreadsheetml/2006/main" count="34" uniqueCount="34">
  <si>
    <t>윈드</t>
    <phoneticPr fontId="1" type="noConversion"/>
  </si>
  <si>
    <t>템페스트</t>
    <phoneticPr fontId="1" type="noConversion"/>
  </si>
  <si>
    <t>어스</t>
    <phoneticPr fontId="1" type="noConversion"/>
  </si>
  <si>
    <t>배틀힐</t>
    <phoneticPr fontId="1" type="noConversion"/>
  </si>
  <si>
    <t>무브</t>
    <phoneticPr fontId="1" type="noConversion"/>
  </si>
  <si>
    <t>쉴드</t>
    <phoneticPr fontId="1" type="noConversion"/>
  </si>
  <si>
    <t>에코</t>
    <phoneticPr fontId="1" type="noConversion"/>
  </si>
  <si>
    <t>크리</t>
    <phoneticPr fontId="1" type="noConversion"/>
  </si>
  <si>
    <t>일반회복</t>
    <phoneticPr fontId="1" type="noConversion"/>
  </si>
  <si>
    <t>절대회복</t>
    <phoneticPr fontId="1" type="noConversion"/>
  </si>
  <si>
    <t>엠소모감소</t>
    <phoneticPr fontId="1" type="noConversion"/>
  </si>
  <si>
    <t>1시간 사용량</t>
    <phoneticPr fontId="1" type="noConversion"/>
  </si>
  <si>
    <t>1시간 회복량</t>
    <phoneticPr fontId="1" type="noConversion"/>
  </si>
  <si>
    <t>사용mp</t>
    <phoneticPr fontId="1" type="noConversion"/>
  </si>
  <si>
    <t>쿨</t>
    <phoneticPr fontId="1" type="noConversion"/>
  </si>
  <si>
    <t>쿨감소적용</t>
    <phoneticPr fontId="1" type="noConversion"/>
  </si>
  <si>
    <t>mp감소적용</t>
    <phoneticPr fontId="1" type="noConversion"/>
  </si>
  <si>
    <t>1시간사용량</t>
    <phoneticPr fontId="1" type="noConversion"/>
  </si>
  <si>
    <t>쿨감소</t>
    <phoneticPr fontId="1" type="noConversion"/>
  </si>
  <si>
    <t>%</t>
    <phoneticPr fontId="1" type="noConversion"/>
  </si>
  <si>
    <t>%</t>
    <phoneticPr fontId="1" type="noConversion"/>
  </si>
  <si>
    <t>지팡이 케릭 MP 사용량 측정</t>
    <phoneticPr fontId="1" type="noConversion"/>
  </si>
  <si>
    <t>유저정보</t>
    <phoneticPr fontId="1" type="noConversion"/>
  </si>
  <si>
    <t xml:space="preserve">2) 템페스트는 쿨이 0.5초지만 실질적으로 0.5초에 </t>
    <phoneticPr fontId="1" type="noConversion"/>
  </si>
  <si>
    <t>3) 스킬간에 쿨타임과 시전타이밍이 서로 물리는 경우와</t>
    <phoneticPr fontId="1" type="noConversion"/>
  </si>
  <si>
    <t xml:space="preserve">   말뚝딜 경우의 계산이니 바인투마인드 쿨이 + 되어야함</t>
    <phoneticPr fontId="1" type="noConversion"/>
  </si>
  <si>
    <t>바디투마인드
 사용 쿨</t>
    <phoneticPr fontId="1" type="noConversion"/>
  </si>
  <si>
    <t>필요 절대회복</t>
    <phoneticPr fontId="1" type="noConversion"/>
  </si>
  <si>
    <t>템페스트쿨</t>
    <phoneticPr fontId="1" type="noConversion"/>
  </si>
  <si>
    <t>초</t>
    <phoneticPr fontId="1" type="noConversion"/>
  </si>
  <si>
    <r>
      <t xml:space="preserve">1) 버프스킬은 </t>
    </r>
    <r>
      <rPr>
        <sz val="11"/>
        <color rgb="FFFF0000"/>
        <rFont val="맑은 고딕"/>
        <family val="3"/>
        <charset val="129"/>
        <scheme val="minor"/>
      </rPr>
      <t>지속시간으로</t>
    </r>
    <r>
      <rPr>
        <sz val="11"/>
        <color rgb="FFFF0000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계산</t>
    </r>
    <r>
      <rPr>
        <sz val="11"/>
        <color theme="1"/>
        <rFont val="맑은 고딕"/>
        <family val="2"/>
        <charset val="129"/>
        <scheme val="minor"/>
      </rPr>
      <t xml:space="preserve"> 쿨감에 영향X</t>
    </r>
    <phoneticPr fontId="1" type="noConversion"/>
  </si>
  <si>
    <t xml:space="preserve">   나가는 경우는 X 그래서 1초로 설정함 횟수는 </t>
    <phoneticPr fontId="1" type="noConversion"/>
  </si>
  <si>
    <t xml:space="preserve">   초당 1회 - 다른스킬사용횟수/2(글쿨 0.5초로 계산)으로 </t>
    <phoneticPr fontId="1" type="noConversion"/>
  </si>
  <si>
    <t xml:space="preserve">   예측함 정확한 계산불가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</si>
</sst>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5" borderId="3" xfId="0" applyFill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5" borderId="4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8" xfId="0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F3" sqref="F3"/>
    </sheetView>
  </sheetViews>
  <sheetFormatPr defaultRowHeight="16.5" x14ac:dyDescent="0.3"/>
  <cols>
    <col min="1" max="1" width="3.375" customWidth="1"/>
    <col min="2" max="2" width="14" customWidth="1"/>
    <col min="3" max="3" width="10.875" customWidth="1"/>
    <col min="4" max="4" width="9.625" customWidth="1"/>
    <col min="5" max="5" width="2.75" customWidth="1"/>
    <col min="6" max="6" width="12" customWidth="1"/>
    <col min="7" max="7" width="13.75" customWidth="1"/>
    <col min="8" max="8" width="12.125" customWidth="1"/>
    <col min="9" max="9" width="2.5" customWidth="1"/>
  </cols>
  <sheetData>
    <row r="1" spans="2:8" ht="50.25" customHeight="1" x14ac:dyDescent="0.3">
      <c r="B1" s="20" t="s">
        <v>21</v>
      </c>
      <c r="C1" s="20"/>
      <c r="D1" s="20"/>
      <c r="E1" s="20"/>
      <c r="F1" s="20"/>
      <c r="G1" s="20"/>
      <c r="H1" s="20"/>
    </row>
    <row r="2" spans="2:8" ht="16.5" customHeight="1" x14ac:dyDescent="0.3">
      <c r="B2" s="21" t="s">
        <v>22</v>
      </c>
      <c r="C2" s="7" t="s">
        <v>18</v>
      </c>
      <c r="D2" s="10">
        <v>2</v>
      </c>
      <c r="E2" s="12" t="s">
        <v>19</v>
      </c>
      <c r="F2" s="11"/>
      <c r="G2" s="11"/>
      <c r="H2" s="11"/>
    </row>
    <row r="3" spans="2:8" ht="16.5" customHeight="1" x14ac:dyDescent="0.3">
      <c r="B3" s="22"/>
      <c r="C3" s="7" t="s">
        <v>8</v>
      </c>
      <c r="D3" s="10">
        <v>77</v>
      </c>
      <c r="E3" s="12"/>
      <c r="F3" s="11"/>
      <c r="G3" s="11"/>
      <c r="H3" s="11"/>
    </row>
    <row r="4" spans="2:8" ht="16.5" customHeight="1" x14ac:dyDescent="0.3">
      <c r="B4" s="22"/>
      <c r="C4" s="7" t="s">
        <v>9</v>
      </c>
      <c r="D4" s="10">
        <v>35</v>
      </c>
      <c r="E4" s="12"/>
      <c r="F4" s="11"/>
      <c r="G4" s="11"/>
      <c r="H4" s="11"/>
    </row>
    <row r="5" spans="2:8" ht="16.5" customHeight="1" x14ac:dyDescent="0.3">
      <c r="B5" s="22"/>
      <c r="C5" s="7" t="s">
        <v>10</v>
      </c>
      <c r="D5" s="10">
        <v>11</v>
      </c>
      <c r="E5" s="12" t="s">
        <v>20</v>
      </c>
      <c r="F5" s="11"/>
      <c r="G5" s="11"/>
      <c r="H5" s="11"/>
    </row>
    <row r="6" spans="2:8" ht="16.5" customHeight="1" x14ac:dyDescent="0.3">
      <c r="B6" s="23"/>
      <c r="C6" s="7" t="s">
        <v>28</v>
      </c>
      <c r="D6" s="16">
        <v>0</v>
      </c>
      <c r="E6" s="12" t="s">
        <v>29</v>
      </c>
      <c r="F6" s="17"/>
      <c r="G6" s="15"/>
      <c r="H6" s="15"/>
    </row>
    <row r="7" spans="2:8" ht="16.5" customHeight="1" x14ac:dyDescent="0.3">
      <c r="B7" s="11"/>
      <c r="C7" s="11"/>
      <c r="D7" s="11"/>
      <c r="E7" s="11"/>
      <c r="F7" s="11"/>
      <c r="G7" s="11"/>
      <c r="H7" s="11"/>
    </row>
    <row r="8" spans="2:8" ht="16.5" customHeight="1" x14ac:dyDescent="0.3">
      <c r="B8" s="11"/>
      <c r="C8" s="11"/>
      <c r="D8" s="11"/>
      <c r="E8" s="11"/>
      <c r="F8" s="11"/>
      <c r="G8" s="11"/>
      <c r="H8" s="11"/>
    </row>
    <row r="9" spans="2:8" ht="23.25" customHeight="1" x14ac:dyDescent="0.3">
      <c r="B9" s="4"/>
      <c r="C9" s="5" t="s">
        <v>13</v>
      </c>
      <c r="D9" s="5" t="s">
        <v>14</v>
      </c>
      <c r="E9" s="5"/>
      <c r="F9" s="5" t="s">
        <v>16</v>
      </c>
      <c r="G9" s="5" t="s">
        <v>15</v>
      </c>
      <c r="H9" s="5" t="s">
        <v>17</v>
      </c>
    </row>
    <row r="10" spans="2:8" x14ac:dyDescent="0.3">
      <c r="B10" s="2" t="s">
        <v>0</v>
      </c>
      <c r="C10" s="3">
        <v>2</v>
      </c>
      <c r="D10" s="3">
        <v>5</v>
      </c>
      <c r="E10" s="1"/>
      <c r="F10" s="3">
        <f>INT(C10*(100-D5)/100)</f>
        <v>1</v>
      </c>
      <c r="G10" s="3">
        <f>D10*(100-D2)/100</f>
        <v>4.9000000000000004</v>
      </c>
      <c r="H10" s="3">
        <f>F10*INT(3600/G10)</f>
        <v>734</v>
      </c>
    </row>
    <row r="11" spans="2:8" x14ac:dyDescent="0.3">
      <c r="B11" s="2" t="s">
        <v>1</v>
      </c>
      <c r="C11" s="3">
        <v>10</v>
      </c>
      <c r="D11" s="3">
        <v>1</v>
      </c>
      <c r="E11" s="1"/>
      <c r="F11" s="3">
        <f>INT(C11*(100-D5)/100)</f>
        <v>8</v>
      </c>
      <c r="G11" s="3">
        <f>1+D6</f>
        <v>1</v>
      </c>
      <c r="H11" s="3">
        <f>F11*ROUNDUP((3600-((INT(3600/G10)+INT(3600/G12)+INT(3600/G13)+ROUNDUP((3600/D14),0)+ROUNDUP((3600/D15),0)+ROUNDUP((3600/D16),0)+ROUNDUP((3600/D17),0))/2))/G11,0)</f>
        <v>20544</v>
      </c>
    </row>
    <row r="12" spans="2:8" x14ac:dyDescent="0.3">
      <c r="B12" s="2" t="s">
        <v>2</v>
      </c>
      <c r="C12" s="3">
        <v>20</v>
      </c>
      <c r="D12" s="3">
        <v>4</v>
      </c>
      <c r="E12" s="1"/>
      <c r="F12" s="3">
        <f>INT(C12*(100-D5)/100)</f>
        <v>17</v>
      </c>
      <c r="G12" s="3">
        <f>D12*(100-D2)/100</f>
        <v>3.92</v>
      </c>
      <c r="H12" s="3">
        <f>F12*INT(3600/G12)</f>
        <v>15606</v>
      </c>
    </row>
    <row r="13" spans="2:8" x14ac:dyDescent="0.3">
      <c r="B13" s="2" t="s">
        <v>3</v>
      </c>
      <c r="C13" s="3">
        <v>30</v>
      </c>
      <c r="D13" s="3">
        <v>10</v>
      </c>
      <c r="E13" s="1"/>
      <c r="F13" s="3">
        <f>INT(C13*(100-D5)/100)</f>
        <v>26</v>
      </c>
      <c r="G13" s="3">
        <f>D13*(100-D2)/100</f>
        <v>9.8000000000000007</v>
      </c>
      <c r="H13" s="3">
        <f>F13*INT(3600/G13)</f>
        <v>9542</v>
      </c>
    </row>
    <row r="14" spans="2:8" x14ac:dyDescent="0.3">
      <c r="B14" s="6" t="s">
        <v>4</v>
      </c>
      <c r="C14" s="3">
        <v>50</v>
      </c>
      <c r="D14" s="3">
        <v>600</v>
      </c>
      <c r="E14" s="1"/>
      <c r="F14" s="3">
        <f>INT(C14*(100-D5)/100)</f>
        <v>44</v>
      </c>
      <c r="G14" s="3"/>
      <c r="H14" s="3">
        <f t="shared" ref="H14:H15" si="0">F14*ROUNDUP((3600/D14),0)</f>
        <v>264</v>
      </c>
    </row>
    <row r="15" spans="2:8" x14ac:dyDescent="0.3">
      <c r="B15" s="6" t="s">
        <v>5</v>
      </c>
      <c r="C15" s="3">
        <v>30</v>
      </c>
      <c r="D15" s="3">
        <v>300</v>
      </c>
      <c r="E15" s="1"/>
      <c r="F15" s="3">
        <f>INT(C15*(100-D5)/100)</f>
        <v>26</v>
      </c>
      <c r="G15" s="3"/>
      <c r="H15" s="3">
        <f t="shared" si="0"/>
        <v>312</v>
      </c>
    </row>
    <row r="16" spans="2:8" x14ac:dyDescent="0.3">
      <c r="B16" s="6" t="s">
        <v>6</v>
      </c>
      <c r="C16" s="3">
        <v>60</v>
      </c>
      <c r="D16" s="3">
        <v>800</v>
      </c>
      <c r="E16" s="1"/>
      <c r="F16" s="3">
        <f>INT(C16*(100-D5)/100)</f>
        <v>53</v>
      </c>
      <c r="G16" s="3"/>
      <c r="H16" s="3">
        <f>F16*ROUNDUP((3600/D16),0)</f>
        <v>265</v>
      </c>
    </row>
    <row r="17" spans="2:8" x14ac:dyDescent="0.3">
      <c r="B17" s="6" t="s">
        <v>7</v>
      </c>
      <c r="C17" s="3">
        <v>20</v>
      </c>
      <c r="D17" s="3">
        <v>160</v>
      </c>
      <c r="E17" s="9"/>
      <c r="F17" s="3">
        <f>INT(C17*(100-D5)/100)</f>
        <v>17</v>
      </c>
      <c r="G17" s="3"/>
      <c r="H17" s="3">
        <f>F17*ROUNDUP((3600/D17),0)</f>
        <v>391</v>
      </c>
    </row>
    <row r="19" spans="2:8" x14ac:dyDescent="0.3">
      <c r="B19" s="8" t="s">
        <v>11</v>
      </c>
      <c r="C19" s="13">
        <f>SUM(H10:H17)</f>
        <v>47658</v>
      </c>
      <c r="D19" t="s">
        <v>30</v>
      </c>
    </row>
    <row r="20" spans="2:8" x14ac:dyDescent="0.3">
      <c r="B20" s="8" t="s">
        <v>12</v>
      </c>
      <c r="C20" s="13">
        <f>D4*240+D3*225</f>
        <v>25725</v>
      </c>
      <c r="D20" t="s">
        <v>23</v>
      </c>
    </row>
    <row r="21" spans="2:8" x14ac:dyDescent="0.3">
      <c r="B21" s="8" t="s">
        <v>27</v>
      </c>
      <c r="C21" s="14">
        <f>(C19-C20)/240</f>
        <v>91.387500000000003</v>
      </c>
      <c r="D21" t="s">
        <v>31</v>
      </c>
    </row>
    <row r="22" spans="2:8" ht="16.5" customHeight="1" x14ac:dyDescent="0.3">
      <c r="B22" s="18" t="s">
        <v>26</v>
      </c>
      <c r="C22" s="19">
        <f>ROUNDUP((20/C21)*15,2)</f>
        <v>3.2899999999999996</v>
      </c>
      <c r="D22" t="s">
        <v>32</v>
      </c>
    </row>
    <row r="23" spans="2:8" x14ac:dyDescent="0.3">
      <c r="B23" s="18"/>
      <c r="C23" s="19"/>
      <c r="D23" t="s">
        <v>33</v>
      </c>
    </row>
    <row r="24" spans="2:8" x14ac:dyDescent="0.3">
      <c r="D24" t="s">
        <v>24</v>
      </c>
    </row>
    <row r="25" spans="2:8" x14ac:dyDescent="0.3">
      <c r="D25" t="s">
        <v>25</v>
      </c>
    </row>
  </sheetData>
  <sheetProtection algorithmName="SHA-512" hashValue="YkGXtRPd0mTFue1ZcWu90wXg9//yaHuwABIfXVwLUVL/wyDQMHTSdlMHU9oQ0hCeKTMCEYaCxeMkVwul2wx4UA==" saltValue="LEUWCRgBpLkZSjwxVYm6JA==" spinCount="100000" sheet="1" objects="1" scenarios="1"/>
  <mergeCells count="4">
    <mergeCell ref="B22:B23"/>
    <mergeCell ref="C22:C23"/>
    <mergeCell ref="B1:H1"/>
    <mergeCell ref="B2:B6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조용수</dc:creator>
  <cp:lastModifiedBy>조용수</cp:lastModifiedBy>
  <cp:lastPrinted>2020-06-13T08:51:39Z</cp:lastPrinted>
  <dcterms:created xsi:type="dcterms:W3CDTF">2020-06-13T08:00:44Z</dcterms:created>
  <dcterms:modified xsi:type="dcterms:W3CDTF">2020-06-13T14:14:39Z</dcterms:modified>
</cp:coreProperties>
</file>