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현재_통합_문서" defaultThemeVersion="124226"/>
  <bookViews>
    <workbookView xWindow="360" yWindow="120" windowWidth="12915" windowHeight="7845" firstSheet="1" activeTab="3"/>
  </bookViews>
  <sheets>
    <sheet name="02.09 구축함 만들기" sheetId="1" state="hidden" r:id="rId1"/>
    <sheet name="무역,구축함 만들기" sheetId="22" r:id="rId2"/>
    <sheet name="중범선 제작재료" sheetId="16" r:id="rId3"/>
    <sheet name="마고리아 물교, 상점정보" sheetId="21" r:id="rId4"/>
    <sheet name="선원정보" sheetId="17" r:id="rId5"/>
    <sheet name="강화스택" sheetId="24" r:id="rId6"/>
    <sheet name="증축비용 거래소가격정리" sheetId="23" r:id="rId7"/>
  </sheets>
  <calcPr calcId="144525"/>
</workbook>
</file>

<file path=xl/calcChain.xml><?xml version="1.0" encoding="utf-8"?>
<calcChain xmlns="http://schemas.openxmlformats.org/spreadsheetml/2006/main">
  <c r="G48" i="22" l="1"/>
  <c r="G47" i="22"/>
  <c r="G46" i="22"/>
  <c r="G40" i="22"/>
  <c r="G39" i="22"/>
  <c r="G34" i="22"/>
  <c r="G33" i="22"/>
  <c r="Q16" i="16" l="1"/>
  <c r="Q14" i="16" l="1"/>
  <c r="Q21" i="16" l="1"/>
  <c r="T54" i="16" l="1"/>
  <c r="T81" i="16" s="1"/>
  <c r="T53" i="16"/>
  <c r="T80" i="16" s="1"/>
  <c r="T52" i="16"/>
  <c r="T79" i="16" s="1"/>
  <c r="T51" i="16"/>
  <c r="T78" i="16" s="1"/>
  <c r="T48" i="16"/>
  <c r="T75" i="16" s="1"/>
  <c r="T47" i="16"/>
  <c r="T74" i="16" s="1"/>
  <c r="T46" i="16"/>
  <c r="T73" i="16" s="1"/>
  <c r="T45" i="16"/>
  <c r="T72" i="16" s="1"/>
  <c r="T42" i="16"/>
  <c r="T69" i="16" s="1"/>
  <c r="T41" i="16"/>
  <c r="T68" i="16" s="1"/>
  <c r="T40" i="16"/>
  <c r="T67" i="16" s="1"/>
  <c r="T39" i="16"/>
  <c r="T66" i="16" s="1"/>
  <c r="T36" i="16"/>
  <c r="T63" i="16" s="1"/>
  <c r="T35" i="16"/>
  <c r="T62" i="16" s="1"/>
  <c r="T34" i="16"/>
  <c r="T61" i="16" s="1"/>
  <c r="T33" i="16"/>
  <c r="T60" i="16" s="1"/>
  <c r="L23" i="16"/>
  <c r="L22" i="16"/>
  <c r="L21" i="16"/>
  <c r="Q20" i="16"/>
  <c r="L20" i="16"/>
  <c r="Q19" i="16"/>
  <c r="Q18" i="16"/>
  <c r="Q17" i="16"/>
  <c r="Q13" i="16"/>
  <c r="L12" i="16"/>
  <c r="S8" i="16"/>
  <c r="K8" i="16"/>
  <c r="K7" i="16"/>
  <c r="S6" i="16"/>
  <c r="K6" i="16"/>
  <c r="M2" i="16"/>
  <c r="S12" i="16" l="1"/>
  <c r="R3" i="16" s="1"/>
  <c r="M6" i="16"/>
  <c r="L6" i="16"/>
</calcChain>
</file>

<file path=xl/sharedStrings.xml><?xml version="1.0" encoding="utf-8"?>
<sst xmlns="http://schemas.openxmlformats.org/spreadsheetml/2006/main" count="479" uniqueCount="323">
  <si>
    <t>암염주괴</t>
    <phoneticPr fontId="1" type="noConversion"/>
  </si>
  <si>
    <t>신록을 머금은 블랙스톤 = 총 440개필요</t>
    <phoneticPr fontId="1" type="noConversion"/>
  </si>
  <si>
    <t>증축용 흑연,목재,접착제에 필요한 해양괴수의 내단 = 총 600개 필요</t>
    <phoneticPr fontId="1" type="noConversion"/>
  </si>
  <si>
    <t>이외 각 증축도면 6억씩 12억</t>
    <phoneticPr fontId="1" type="noConversion"/>
  </si>
  <si>
    <t>증착합판 물물교환목록</t>
    <phoneticPr fontId="1" type="noConversion"/>
  </si>
  <si>
    <t>로비니아</t>
    <phoneticPr fontId="1" type="noConversion"/>
  </si>
  <si>
    <t>루비니아</t>
    <phoneticPr fontId="1" type="noConversion"/>
  </si>
  <si>
    <t>벨리아 신록블프 npc</t>
    <phoneticPr fontId="1" type="noConversion"/>
  </si>
  <si>
    <t>벨리아에 2개보관</t>
    <phoneticPr fontId="1" type="noConversion"/>
  </si>
  <si>
    <t>코발트 주괴 물물교환 목록</t>
    <phoneticPr fontId="1" type="noConversion"/>
  </si>
  <si>
    <t>ㅁ 해양구조품</t>
    <phoneticPr fontId="1" type="noConversion"/>
  </si>
  <si>
    <t>ㅁ 최고급 굴상자</t>
    <phoneticPr fontId="1" type="noConversion"/>
  </si>
  <si>
    <t>ㅁ 해적선 돛대</t>
    <phoneticPr fontId="1" type="noConversion"/>
  </si>
  <si>
    <t>ㅁ 해적금주화</t>
    <phoneticPr fontId="1" type="noConversion"/>
  </si>
  <si>
    <t>ㅁ 나르보산 해삼</t>
    <phoneticPr fontId="1" type="noConversion"/>
  </si>
  <si>
    <t>ㅁ 정제된 식수</t>
    <phoneticPr fontId="1" type="noConversion"/>
  </si>
  <si>
    <t>보관위치</t>
    <phoneticPr fontId="1" type="noConversion"/>
  </si>
  <si>
    <t>증축용 흑연주괴</t>
    <phoneticPr fontId="1" type="noConversion"/>
  </si>
  <si>
    <t>암염 주괴</t>
    <phoneticPr fontId="1" type="noConversion"/>
  </si>
  <si>
    <t>ㅁ 소라게 껍질장식</t>
    <phoneticPr fontId="1" type="noConversion"/>
  </si>
  <si>
    <t>ㅁ 균형잡힌 돌탑</t>
    <phoneticPr fontId="1" type="noConversion"/>
  </si>
  <si>
    <t>ㅁ 성게 가시</t>
    <phoneticPr fontId="1" type="noConversion"/>
  </si>
  <si>
    <t>에페리아 신록블프npc</t>
    <phoneticPr fontId="1" type="noConversion"/>
  </si>
  <si>
    <t>가공개수</t>
    <phoneticPr fontId="1" type="noConversion"/>
  </si>
  <si>
    <t>필요개수</t>
    <phoneticPr fontId="1" type="noConversion"/>
  </si>
  <si>
    <t>ㅁ아연주괴</t>
    <phoneticPr fontId="1" type="noConversion"/>
  </si>
  <si>
    <t>ㅁ해양괴수의 진액</t>
    <phoneticPr fontId="1" type="noConversion"/>
  </si>
  <si>
    <t>ㅁ고목나무 껍질</t>
    <phoneticPr fontId="1" type="noConversion"/>
  </si>
  <si>
    <t>ㅁ붉은 나무 혹</t>
    <phoneticPr fontId="1" type="noConversion"/>
  </si>
  <si>
    <t>ㅁ편백나무 수액</t>
    <phoneticPr fontId="1" type="noConversion"/>
  </si>
  <si>
    <t>ㅁ딱총나무 수액</t>
    <phoneticPr fontId="1" type="noConversion"/>
  </si>
  <si>
    <t>ㅁ아카시아 수액</t>
    <phoneticPr fontId="1" type="noConversion"/>
  </si>
  <si>
    <t>하이델,칼페온,에페리아</t>
    <phoneticPr fontId="1" type="noConversion"/>
  </si>
  <si>
    <t>타리프</t>
    <phoneticPr fontId="1" type="noConversion"/>
  </si>
  <si>
    <t>알티노바</t>
    <phoneticPr fontId="1" type="noConversion"/>
  </si>
  <si>
    <t>필요개수</t>
    <phoneticPr fontId="1" type="noConversion"/>
  </si>
  <si>
    <t>수집한개수</t>
    <phoneticPr fontId="1" type="noConversion"/>
  </si>
  <si>
    <t>코발트 주괴</t>
    <phoneticPr fontId="1" type="noConversion"/>
  </si>
  <si>
    <t>2020.02.09 구축함부터 건조를 목표</t>
    <phoneticPr fontId="1" type="noConversion"/>
  </si>
  <si>
    <t>구축함 재료</t>
    <phoneticPr fontId="1" type="noConversion"/>
  </si>
  <si>
    <t>무역선 재료</t>
    <phoneticPr fontId="1" type="noConversion"/>
  </si>
  <si>
    <t>재료 노드 위치</t>
    <phoneticPr fontId="1" type="noConversion"/>
  </si>
  <si>
    <t>증축용 목재</t>
    <phoneticPr fontId="1" type="noConversion"/>
  </si>
  <si>
    <t>증축용 접착제</t>
    <phoneticPr fontId="1" type="noConversion"/>
  </si>
  <si>
    <t>섬나무 증착합판</t>
    <phoneticPr fontId="1" type="noConversion"/>
  </si>
  <si>
    <t>섬나무 증착합판</t>
    <phoneticPr fontId="1" type="noConversion"/>
  </si>
  <si>
    <t>클리어한 재료 보관위치</t>
    <phoneticPr fontId="1" type="noConversion"/>
  </si>
  <si>
    <t>벨리아</t>
    <phoneticPr fontId="1" type="noConversion"/>
  </si>
  <si>
    <t>알티노바</t>
    <phoneticPr fontId="1" type="noConversion"/>
  </si>
  <si>
    <t>흑룡선수상</t>
  </si>
  <si>
    <t>현재갯수</t>
  </si>
  <si>
    <t>ㄴ홍조빛 해저단괴</t>
  </si>
  <si>
    <t>일퀘</t>
  </si>
  <si>
    <t>ㄴ심해초줄기</t>
  </si>
  <si>
    <t>ㄴ강화된 섬나무 증착합판</t>
  </si>
  <si>
    <t>4단계무역</t>
  </si>
  <si>
    <t>ㄴ 대양의 견고한 현철</t>
  </si>
  <si>
    <t>개량형장갑</t>
  </si>
  <si>
    <t>ㄴ콕스 해적단의 유물 (전투)</t>
  </si>
  <si>
    <t>해양몬스터 처치</t>
  </si>
  <si>
    <t>ㄴ달의 비늘이 새겨진 합판</t>
  </si>
  <si>
    <t>&lt;대양의눈동자&gt; 칸처치</t>
  </si>
  <si>
    <t>ㄴ콕스 해적단의 유물 (협상하급)</t>
  </si>
  <si>
    <t>2단계 교역품</t>
  </si>
  <si>
    <t>ㄴ순수한 진주 결정</t>
  </si>
  <si>
    <t>3단계 교역품</t>
  </si>
  <si>
    <t>메이나함포</t>
  </si>
  <si>
    <t>ㄴ파도빛이 감도는 규격 각목</t>
  </si>
  <si>
    <t>&lt;대양의눈동자&gt;칸처치</t>
  </si>
  <si>
    <t>ㄴ순수한 암초 조각</t>
  </si>
  <si>
    <t>3단계 교역품으로 교환</t>
  </si>
  <si>
    <t>비층 바람 돛</t>
  </si>
  <si>
    <t>ㄴ콕스 해적단의 유물 (협상 상급)</t>
  </si>
  <si>
    <t>4단계 교역품</t>
  </si>
  <si>
    <t>ㄴ빛나는 코발트 주괴</t>
  </si>
  <si>
    <t>재료 노드 위치</t>
  </si>
  <si>
    <t>거래소 시세</t>
  </si>
  <si>
    <t>수집한개수를 뺀값</t>
  </si>
  <si>
    <t>스택</t>
    <phoneticPr fontId="1" type="noConversion"/>
  </si>
  <si>
    <t>▷</t>
    <phoneticPr fontId="1" type="noConversion"/>
  </si>
  <si>
    <t>강화등급</t>
    <phoneticPr fontId="1" type="noConversion"/>
  </si>
  <si>
    <t>무역선, 구축함 녹템 스택</t>
    <phoneticPr fontId="1" type="noConversion"/>
  </si>
  <si>
    <t>무역선, 구축함 파템 스택</t>
    <phoneticPr fontId="1" type="noConversion"/>
  </si>
  <si>
    <t>경범선, 호위함 파템장비 스택</t>
    <phoneticPr fontId="1" type="noConversion"/>
  </si>
  <si>
    <t>중범선 녹템 스택</t>
    <phoneticPr fontId="1" type="noConversion"/>
  </si>
  <si>
    <t>내해 몬스터 위치</t>
    <phoneticPr fontId="1" type="noConversion"/>
  </si>
  <si>
    <t>http://www.inven.co.kr/board/black/3584/43583</t>
    <phoneticPr fontId="1" type="noConversion"/>
  </si>
  <si>
    <t>http://www.inven.co.kr/board/black/3584/45404?name=nicname&amp;keyword=%EB%A9%94%ED%83%88%EB%A6%AD</t>
    <phoneticPr fontId="1" type="noConversion"/>
  </si>
  <si>
    <t>이미지 출처 - 인벤 아페0님 게시물 (대양 물교위치, 주화상점이미지)</t>
    <phoneticPr fontId="1" type="noConversion"/>
  </si>
  <si>
    <t>이미지 출처 - 인벤 메탈릭로즈님 게시물</t>
    <phoneticPr fontId="1" type="noConversion"/>
  </si>
  <si>
    <t>현재 무게</t>
    <phoneticPr fontId="1" type="noConversion"/>
  </si>
  <si>
    <t>과적 무게</t>
    <phoneticPr fontId="1" type="noConversion"/>
  </si>
  <si>
    <t>현재 교섭력</t>
    <phoneticPr fontId="1" type="noConversion"/>
  </si>
  <si>
    <t>선원 무게</t>
    <phoneticPr fontId="1" type="noConversion"/>
  </si>
  <si>
    <t>남은 교섭력</t>
    <phoneticPr fontId="1" type="noConversion"/>
  </si>
  <si>
    <t>일반교섭력</t>
    <phoneticPr fontId="1" type="noConversion"/>
  </si>
  <si>
    <t>수량</t>
    <phoneticPr fontId="1" type="noConversion"/>
  </si>
  <si>
    <t>총 무게</t>
    <phoneticPr fontId="1" type="noConversion"/>
  </si>
  <si>
    <t>비과적시 남은 무게</t>
    <phoneticPr fontId="1" type="noConversion"/>
  </si>
  <si>
    <t>과적시 남은 무게</t>
    <phoneticPr fontId="1" type="noConversion"/>
  </si>
  <si>
    <t>위치</t>
    <phoneticPr fontId="1" type="noConversion"/>
  </si>
  <si>
    <t>소모교섭량</t>
    <phoneticPr fontId="1" type="noConversion"/>
  </si>
  <si>
    <t>교환 수량</t>
    <phoneticPr fontId="1" type="noConversion"/>
  </si>
  <si>
    <t>총합</t>
    <phoneticPr fontId="1" type="noConversion"/>
  </si>
  <si>
    <t>1~5단 내해</t>
    <phoneticPr fontId="1" type="noConversion"/>
  </si>
  <si>
    <t>안카도 부근</t>
    <phoneticPr fontId="1" type="noConversion"/>
  </si>
  <si>
    <t>할마드,카슈마 (안카도길목)</t>
    <phoneticPr fontId="1" type="noConversion"/>
  </si>
  <si>
    <t>더코</t>
    <phoneticPr fontId="1" type="noConversion"/>
  </si>
  <si>
    <t>1단 재료 교환가격</t>
    <phoneticPr fontId="1" type="noConversion"/>
  </si>
  <si>
    <t>하코번</t>
    <phoneticPr fontId="1" type="noConversion"/>
  </si>
  <si>
    <t>거래소 가격</t>
    <phoneticPr fontId="1" type="noConversion"/>
  </si>
  <si>
    <t>1회당 필요갯수</t>
    <phoneticPr fontId="1" type="noConversion"/>
  </si>
  <si>
    <t>수량</t>
    <phoneticPr fontId="1" type="noConversion"/>
  </si>
  <si>
    <t>마고리아</t>
    <phoneticPr fontId="1" type="noConversion"/>
  </si>
  <si>
    <t>난파된 고대유적 수송선
(1000만 무역템)</t>
    <phoneticPr fontId="1" type="noConversion"/>
  </si>
  <si>
    <t>1000만 무역템</t>
    <phoneticPr fontId="1" type="noConversion"/>
  </si>
  <si>
    <t>솔라스 치코의 해적연합</t>
    <phoneticPr fontId="1" type="noConversion"/>
  </si>
  <si>
    <t>2020-03-01 무역선건조 완료 -&gt; 점진부터 우선 제작목표</t>
    <phoneticPr fontId="1" type="noConversion"/>
  </si>
  <si>
    <t>난파된 하란의수송선</t>
    <phoneticPr fontId="1" type="noConversion"/>
  </si>
  <si>
    <t>2020-05-29 점진 증축 완료 및 녹템10강완료</t>
    <phoneticPr fontId="1" type="noConversion"/>
  </si>
  <si>
    <t>떠내려온 미완성 선박</t>
    <phoneticPr fontId="1" type="noConversion"/>
  </si>
  <si>
    <t>2020-06-11 용맹 증축 완료 및 녹템10강완료</t>
    <phoneticPr fontId="1" type="noConversion"/>
  </si>
  <si>
    <t>랑타니아의 전투뗏목</t>
    <phoneticPr fontId="1" type="noConversion"/>
  </si>
  <si>
    <t>파키오의 전투뗏목</t>
    <phoneticPr fontId="1" type="noConversion"/>
  </si>
  <si>
    <t>계산기</t>
    <phoneticPr fontId="1" type="noConversion"/>
  </si>
  <si>
    <t>총계</t>
    <phoneticPr fontId="1" type="noConversion"/>
  </si>
  <si>
    <t>까마귀 상단 소유의 선박</t>
    <phoneticPr fontId="1" type="noConversion"/>
  </si>
  <si>
    <t>+</t>
    <phoneticPr fontId="1" type="noConversion"/>
  </si>
  <si>
    <t>난파된 릭쿤의 배</t>
    <phoneticPr fontId="1" type="noConversion"/>
  </si>
  <si>
    <t>-</t>
    <phoneticPr fontId="1" type="noConversion"/>
  </si>
  <si>
    <t>*</t>
    <phoneticPr fontId="1" type="noConversion"/>
  </si>
  <si>
    <t>/</t>
    <phoneticPr fontId="1" type="noConversion"/>
  </si>
  <si>
    <t>http://www.inven.co.kr/board/black/3584/43169</t>
    <phoneticPr fontId="1" type="noConversion"/>
  </si>
  <si>
    <t>이미지출처 - 인벤 아페0님 게시물</t>
    <phoneticPr fontId="1" type="noConversion"/>
  </si>
  <si>
    <t>재료갱신</t>
    <phoneticPr fontId="1" type="noConversion"/>
  </si>
  <si>
    <t>화려한뜨는횟수</t>
    <phoneticPr fontId="1" type="noConversion"/>
  </si>
  <si>
    <t>3000회</t>
    <phoneticPr fontId="1" type="noConversion"/>
  </si>
  <si>
    <t>마고리아 열리는횟수</t>
    <phoneticPr fontId="1" type="noConversion"/>
  </si>
  <si>
    <t>10241회</t>
    <phoneticPr fontId="1" type="noConversion"/>
  </si>
  <si>
    <t>일반갱신</t>
    <phoneticPr fontId="1" type="noConversion"/>
  </si>
  <si>
    <t>5120회</t>
    <phoneticPr fontId="1" type="noConversion"/>
  </si>
  <si>
    <t>20480회</t>
    <phoneticPr fontId="1" type="noConversion"/>
  </si>
  <si>
    <t>비상 증축재료</t>
    <phoneticPr fontId="1" type="noConversion"/>
  </si>
  <si>
    <t>개수</t>
    <phoneticPr fontId="1" type="noConversion"/>
  </si>
  <si>
    <t>일퀘획득 수량</t>
    <phoneticPr fontId="1" type="noConversion"/>
  </si>
  <si>
    <t>현재 개수</t>
    <phoneticPr fontId="1" type="noConversion"/>
  </si>
  <si>
    <t>구축함,무역선 파템 총개수 정리 (두선박 다 동일한재료)</t>
    <phoneticPr fontId="1" type="noConversion"/>
  </si>
  <si>
    <t>파츠별 구축함 파템 재료</t>
    <phoneticPr fontId="1" type="noConversion"/>
  </si>
  <si>
    <t>달의 핏줄이 새겨진 아마포 (나인샤크)</t>
    <phoneticPr fontId="1" type="noConversion"/>
  </si>
  <si>
    <t>증축 재료</t>
    <phoneticPr fontId="1" type="noConversion"/>
  </si>
  <si>
    <t>필요한 갯수</t>
    <phoneticPr fontId="1" type="noConversion"/>
  </si>
  <si>
    <t>일퀘 획득 수량</t>
    <phoneticPr fontId="1" type="noConversion"/>
  </si>
  <si>
    <t>수급처</t>
    <phoneticPr fontId="1" type="noConversion"/>
  </si>
  <si>
    <t>ㄴ칸의힘줄 - 말리기</t>
    <phoneticPr fontId="1" type="noConversion"/>
  </si>
  <si>
    <t>X10</t>
    <phoneticPr fontId="1" type="noConversion"/>
  </si>
  <si>
    <t>홍조빛 해저단괴</t>
    <phoneticPr fontId="1" type="noConversion"/>
  </si>
  <si>
    <t>일퀘</t>
    <phoneticPr fontId="1" type="noConversion"/>
  </si>
  <si>
    <t>심해초줄기</t>
    <phoneticPr fontId="1" type="noConversion"/>
  </si>
  <si>
    <t>흑룡선수상</t>
    <phoneticPr fontId="1" type="noConversion"/>
  </si>
  <si>
    <t>현재갯수</t>
    <phoneticPr fontId="1" type="noConversion"/>
  </si>
  <si>
    <t>짙은 파도빛이 감도는 규격 각목 (일퀘)</t>
    <phoneticPr fontId="1" type="noConversion"/>
  </si>
  <si>
    <t>콕스 해적단의 유물 (전투)</t>
    <phoneticPr fontId="1" type="noConversion"/>
  </si>
  <si>
    <t>일퀘 해양몬스터 처치</t>
    <phoneticPr fontId="1" type="noConversion"/>
  </si>
  <si>
    <t>ㄴ홍조빛 해저단괴</t>
    <phoneticPr fontId="1" type="noConversion"/>
  </si>
  <si>
    <t>달의 비늘이 새겨진 합판 (칸디둠)</t>
    <phoneticPr fontId="1" type="noConversion"/>
  </si>
  <si>
    <t>ㄴ심해초줄기</t>
    <phoneticPr fontId="1" type="noConversion"/>
  </si>
  <si>
    <t>5단계 무역품) 화려한 암염주괴</t>
    <phoneticPr fontId="1" type="noConversion"/>
  </si>
  <si>
    <t xml:space="preserve">    ㄴ칸의비늘 재료 교환할시</t>
    <phoneticPr fontId="1" type="noConversion"/>
  </si>
  <si>
    <t>X10</t>
    <phoneticPr fontId="1" type="noConversion"/>
  </si>
  <si>
    <t>&lt;대양의눈동자&gt; 칸처치</t>
    <phoneticPr fontId="1" type="noConversion"/>
  </si>
  <si>
    <t>ㄴ강화된 섬나무 증착합판</t>
    <phoneticPr fontId="1" type="noConversion"/>
  </si>
  <si>
    <t>4단계무역</t>
    <phoneticPr fontId="1" type="noConversion"/>
  </si>
  <si>
    <t>ㅁ고대인을형상화 한 초상화</t>
    <phoneticPr fontId="1" type="noConversion"/>
  </si>
  <si>
    <t>ㄴ 대양의 견고한 현철</t>
    <phoneticPr fontId="1" type="noConversion"/>
  </si>
  <si>
    <t>4단계무역</t>
    <phoneticPr fontId="1" type="noConversion"/>
  </si>
  <si>
    <t>ㅁ 고급문양의 옷감</t>
    <phoneticPr fontId="1" type="noConversion"/>
  </si>
  <si>
    <t>파도빛이 감도는 규격각목</t>
    <phoneticPr fontId="1" type="noConversion"/>
  </si>
  <si>
    <t>일퀘 3개지급</t>
    <phoneticPr fontId="1" type="noConversion"/>
  </si>
  <si>
    <t>ㅁ 102년 묵은 황금초</t>
    <phoneticPr fontId="1" type="noConversion"/>
  </si>
  <si>
    <t>ㅁ 난파된 유령선의 잔해</t>
    <phoneticPr fontId="1" type="noConversion"/>
  </si>
  <si>
    <t>콕스해적 그림자망령 처치</t>
    <phoneticPr fontId="1" type="noConversion"/>
  </si>
  <si>
    <t>개량형장갑</t>
    <phoneticPr fontId="1" type="noConversion"/>
  </si>
  <si>
    <t>ㅁ 흰색 애벌레 박제품</t>
    <phoneticPr fontId="1" type="noConversion"/>
  </si>
  <si>
    <t>강화된 섬나무 증착합판</t>
    <phoneticPr fontId="1" type="noConversion"/>
  </si>
  <si>
    <t>일퀘, 4단계무역 (교환당 10개)</t>
    <phoneticPr fontId="1" type="noConversion"/>
  </si>
  <si>
    <t>ㄴ콕스 해적단의 유물 (전투)</t>
    <phoneticPr fontId="1" type="noConversion"/>
  </si>
  <si>
    <t>해양몬스터 처치</t>
    <phoneticPr fontId="1" type="noConversion"/>
  </si>
  <si>
    <t>ㅁ 훔친 해적단단도</t>
    <phoneticPr fontId="1" type="noConversion"/>
  </si>
  <si>
    <t>ㄴ달의 비늘이 새겨진 합판</t>
    <phoneticPr fontId="1" type="noConversion"/>
  </si>
  <si>
    <t>&lt;대양의눈동자&gt; 칸처치</t>
    <phoneticPr fontId="1" type="noConversion"/>
  </si>
  <si>
    <t>완료</t>
    <phoneticPr fontId="1" type="noConversion"/>
  </si>
  <si>
    <t>심해의 눈물 (검은무쇠)</t>
    <phoneticPr fontId="1" type="noConversion"/>
  </si>
  <si>
    <t>ㅁ 해상 기사단의 창</t>
    <phoneticPr fontId="1" type="noConversion"/>
  </si>
  <si>
    <t>ㄴ콕스 해적단의 유물 (협상하급)</t>
    <phoneticPr fontId="1" type="noConversion"/>
  </si>
  <si>
    <t>2단계 교역품</t>
    <phoneticPr fontId="1" type="noConversion"/>
  </si>
  <si>
    <t>ㅁ 청동 촛대</t>
    <phoneticPr fontId="1" type="noConversion"/>
  </si>
  <si>
    <t>ㄴ순수한 진주 결정</t>
    <phoneticPr fontId="1" type="noConversion"/>
  </si>
  <si>
    <t>3단계 교역품</t>
    <phoneticPr fontId="1" type="noConversion"/>
  </si>
  <si>
    <t>5단계 화려한 진주결정</t>
    <phoneticPr fontId="1" type="noConversion"/>
  </si>
  <si>
    <t>ㅁ 젊음을 담은 비약</t>
    <phoneticPr fontId="1" type="noConversion"/>
  </si>
  <si>
    <t>빛나는 코발트 주괴</t>
    <phoneticPr fontId="1" type="noConversion"/>
  </si>
  <si>
    <t>4단계무역 (교환당1개)</t>
    <phoneticPr fontId="1" type="noConversion"/>
  </si>
  <si>
    <t>메이나함포</t>
    <phoneticPr fontId="1" type="noConversion"/>
  </si>
  <si>
    <t>ㅁ 정체불명의 암석</t>
    <phoneticPr fontId="1" type="noConversion"/>
  </si>
  <si>
    <t>ㅁ 훔친 해적단단도</t>
    <phoneticPr fontId="1" type="noConversion"/>
  </si>
  <si>
    <t>ㄴ파도빛이 감도는 규격 각목</t>
    <phoneticPr fontId="1" type="noConversion"/>
  </si>
  <si>
    <t>ㅁ 황금빛 물고기 비늘</t>
    <phoneticPr fontId="1" type="noConversion"/>
  </si>
  <si>
    <t>ㅁ 굳어진 용암액</t>
    <phoneticPr fontId="1" type="noConversion"/>
  </si>
  <si>
    <t>ㄴ콕스 해적단의 유물 (전투)</t>
    <phoneticPr fontId="1" type="noConversion"/>
  </si>
  <si>
    <t>완료</t>
    <phoneticPr fontId="1" type="noConversion"/>
  </si>
  <si>
    <t>ㅁ 빛바랜 황금용 조각상</t>
    <phoneticPr fontId="1" type="noConversion"/>
  </si>
  <si>
    <t>ㅁ 해적의 열쇠</t>
    <phoneticPr fontId="1" type="noConversion"/>
  </si>
  <si>
    <t>ㄴ달의 비늘이 새겨진 합판</t>
    <phoneticPr fontId="1" type="noConversion"/>
  </si>
  <si>
    <t>&lt;대양의눈동자&gt;칸처치</t>
    <phoneticPr fontId="1" type="noConversion"/>
  </si>
  <si>
    <t>ㄴ순수한 암초 조각</t>
    <phoneticPr fontId="1" type="noConversion"/>
  </si>
  <si>
    <t>3단계 교역품으로 교환</t>
    <phoneticPr fontId="1" type="noConversion"/>
  </si>
  <si>
    <t>온기를 품은 블랙스톤</t>
    <phoneticPr fontId="1" type="noConversion"/>
  </si>
  <si>
    <t>주화로살것</t>
    <phoneticPr fontId="1" type="noConversion"/>
  </si>
  <si>
    <t>대양의 견고한 현철</t>
    <phoneticPr fontId="1" type="noConversion"/>
  </si>
  <si>
    <t>4단계무역 (교환당5개)</t>
    <phoneticPr fontId="1" type="noConversion"/>
  </si>
  <si>
    <t>ㄴ2단계) 크론성금주화</t>
    <phoneticPr fontId="1" type="noConversion"/>
  </si>
  <si>
    <t>ㅁ 오색빛 실타래</t>
    <phoneticPr fontId="1" type="noConversion"/>
  </si>
  <si>
    <t>비층 바람 돛</t>
    <phoneticPr fontId="1" type="noConversion"/>
  </si>
  <si>
    <t>ㄴ3단계) 종유석 파편</t>
    <phoneticPr fontId="1" type="noConversion"/>
  </si>
  <si>
    <t>ㅁ 청록빛 소금덩어리</t>
    <phoneticPr fontId="1" type="noConversion"/>
  </si>
  <si>
    <t>ㄴ홍조빛 해저단괴</t>
    <phoneticPr fontId="1" type="noConversion"/>
  </si>
  <si>
    <t>일퀘</t>
    <phoneticPr fontId="1" type="noConversion"/>
  </si>
  <si>
    <t>ㄴ3단계) 해골장식 찻잔</t>
    <phoneticPr fontId="1" type="noConversion"/>
  </si>
  <si>
    <t>ㅁ 만병통치약</t>
    <phoneticPr fontId="1" type="noConversion"/>
  </si>
  <si>
    <t>ㄴ심해초줄기</t>
    <phoneticPr fontId="1" type="noConversion"/>
  </si>
  <si>
    <t>ㄴ4단계) 금주화가 담긴 낡은상자</t>
    <phoneticPr fontId="1" type="noConversion"/>
  </si>
  <si>
    <t>ㄴ콕스 해적단의 유물 (협상 상급)</t>
    <phoneticPr fontId="1" type="noConversion"/>
  </si>
  <si>
    <t>4단계 교역품</t>
    <phoneticPr fontId="1" type="noConversion"/>
  </si>
  <si>
    <t>ㄴ4단계) 뱃사공의 수련서</t>
    <phoneticPr fontId="1" type="noConversion"/>
  </si>
  <si>
    <t>콕스 해적단의 유물 (협상 상급)</t>
    <phoneticPr fontId="1" type="noConversion"/>
  </si>
  <si>
    <t>4단계무역 물교1개지급</t>
    <phoneticPr fontId="1" type="noConversion"/>
  </si>
  <si>
    <t>ㄴ빛나는 코발트 주괴</t>
    <phoneticPr fontId="1" type="noConversion"/>
  </si>
  <si>
    <t>ㅁ 자수정 파편</t>
    <phoneticPr fontId="1" type="noConversion"/>
  </si>
  <si>
    <t>한기가 서린 블랙스톤</t>
    <phoneticPr fontId="1" type="noConversion"/>
  </si>
  <si>
    <t>ㅁ 목잘린 용 조각상</t>
    <phoneticPr fontId="1" type="noConversion"/>
  </si>
  <si>
    <t>파츠별 무역선 파템 재료</t>
    <phoneticPr fontId="1" type="noConversion"/>
  </si>
  <si>
    <t>ㄴ3단계) 반달 조리용 칼</t>
    <phoneticPr fontId="1" type="noConversion"/>
  </si>
  <si>
    <t>콕스 해적단의 유물 (협상하급)</t>
    <phoneticPr fontId="1" type="noConversion"/>
  </si>
  <si>
    <t>ㄴ4단계) 조개 껍질 장식</t>
    <phoneticPr fontId="1" type="noConversion"/>
  </si>
  <si>
    <t>ㅁ 오색구슬</t>
    <phoneticPr fontId="1" type="noConversion"/>
  </si>
  <si>
    <t>ㅁ 널찍한 돌판</t>
    <phoneticPr fontId="1" type="noConversion"/>
  </si>
  <si>
    <t>ㅁ 괴생물 촉수</t>
    <phoneticPr fontId="1" type="noConversion"/>
  </si>
  <si>
    <t>순수한 진주 결정</t>
    <phoneticPr fontId="1" type="noConversion"/>
  </si>
  <si>
    <t>일퀘, 3단계 교역품</t>
    <phoneticPr fontId="1" type="noConversion"/>
  </si>
  <si>
    <t>ㅁ 찢어진 해적 보물지도</t>
    <phoneticPr fontId="1" type="noConversion"/>
  </si>
  <si>
    <t>ㅁ 정찰병 망원경</t>
    <phoneticPr fontId="1" type="noConversion"/>
  </si>
  <si>
    <t>ㅁ 해골무늬 카페트</t>
    <phoneticPr fontId="1" type="noConversion"/>
  </si>
  <si>
    <t>ㅁ 낡은 지령서</t>
    <phoneticPr fontId="1" type="noConversion"/>
  </si>
  <si>
    <t>순수한 암초 조각</t>
    <phoneticPr fontId="1" type="noConversion"/>
  </si>
  <si>
    <t>일퀘, 3단계 교역품으로 12개</t>
    <phoneticPr fontId="1" type="noConversion"/>
  </si>
  <si>
    <t>ㅁ 해적단의 보급 상자</t>
    <phoneticPr fontId="1" type="noConversion"/>
  </si>
  <si>
    <t>ㅁ 족제비 가죽 외투</t>
    <phoneticPr fontId="1" type="noConversion"/>
  </si>
  <si>
    <t>ㅁ 롭타스 그물</t>
    <phoneticPr fontId="1" type="noConversion"/>
  </si>
  <si>
    <t>중범선 파템 정보</t>
    <phoneticPr fontId="1" type="noConversion"/>
  </si>
  <si>
    <t>이미지 출처</t>
    <phoneticPr fontId="1" type="noConversion"/>
  </si>
  <si>
    <t>https://ashasleti.tistory.com/1051</t>
    <phoneticPr fontId="1" type="noConversion"/>
  </si>
  <si>
    <t>https://gall.dcinside.com/board/view/?id=bd&amp;no=1680582</t>
    <phoneticPr fontId="1" type="noConversion"/>
  </si>
  <si>
    <t>선원 정보</t>
    <phoneticPr fontId="1" type="noConversion"/>
  </si>
  <si>
    <t>끈기-속도</t>
    <phoneticPr fontId="1" type="noConversion"/>
  </si>
  <si>
    <t>눈치-가속도</t>
    <phoneticPr fontId="1" type="noConversion"/>
  </si>
  <si>
    <t>감각-회전력</t>
    <phoneticPr fontId="1" type="noConversion"/>
  </si>
  <si>
    <t>완력-제동</t>
    <phoneticPr fontId="1" type="noConversion"/>
  </si>
  <si>
    <t>인내 ??</t>
    <phoneticPr fontId="1" type="noConversion"/>
  </si>
  <si>
    <t>박력-포격사거리</t>
    <phoneticPr fontId="1" type="noConversion"/>
  </si>
  <si>
    <t>집중-포격정확도</t>
    <phoneticPr fontId="1" type="noConversion"/>
  </si>
  <si>
    <t>시야-포격각도</t>
    <phoneticPr fontId="1" type="noConversion"/>
  </si>
  <si>
    <t>이미지 출처</t>
    <phoneticPr fontId="1" type="noConversion"/>
  </si>
  <si>
    <t>https://ashasleti.tistory.com/967</t>
    <phoneticPr fontId="1" type="noConversion"/>
  </si>
  <si>
    <t>떠돌이 상인의 배</t>
    <phoneticPr fontId="1" type="noConversion"/>
  </si>
  <si>
    <t>1000만 무역템</t>
    <phoneticPr fontId="1" type="noConversion"/>
  </si>
  <si>
    <t>난파된 콕스 해적선</t>
    <phoneticPr fontId="1" type="noConversion"/>
  </si>
  <si>
    <t>마고리아 물물교환 자동표시맵</t>
    <phoneticPr fontId="1" type="noConversion"/>
  </si>
  <si>
    <t>팔라시 상점 목록</t>
    <phoneticPr fontId="1" type="noConversion"/>
  </si>
  <si>
    <t>까마귀 둥지 상점목록</t>
    <phoneticPr fontId="1" type="noConversion"/>
  </si>
  <si>
    <t>레마섬 상점목록</t>
    <phoneticPr fontId="1" type="noConversion"/>
  </si>
  <si>
    <t>증축용 흑연,목재,접착제에 필요한 해양괴수의 내단 = 총 600개 필요</t>
    <phoneticPr fontId="1" type="noConversion"/>
  </si>
  <si>
    <t>신록을 머금은 블랙스톤 = 총 440개필요</t>
    <phoneticPr fontId="1" type="noConversion"/>
  </si>
  <si>
    <t>이외 각 증축도면 6억씩 12억</t>
    <phoneticPr fontId="1" type="noConversion"/>
  </si>
  <si>
    <t>http://www.inven.co.kr/board/black/3584/43169</t>
    <phoneticPr fontId="1" type="noConversion"/>
  </si>
  <si>
    <t>이미지출처 - 인벤 아페0님 게시물</t>
    <phoneticPr fontId="1" type="noConversion"/>
  </si>
  <si>
    <t>02.18 구축함 증축완료</t>
    <phoneticPr fontId="1" type="noConversion"/>
  </si>
  <si>
    <t>03.01 무역선 증축완료</t>
    <phoneticPr fontId="1" type="noConversion"/>
  </si>
  <si>
    <t>무역선 재료</t>
    <phoneticPr fontId="1" type="noConversion"/>
  </si>
  <si>
    <t>필요개수</t>
    <phoneticPr fontId="1" type="noConversion"/>
  </si>
  <si>
    <t>수집한개수</t>
    <phoneticPr fontId="1" type="noConversion"/>
  </si>
  <si>
    <t>증착합판 물물교환목록</t>
    <phoneticPr fontId="1" type="noConversion"/>
  </si>
  <si>
    <t>보관위치</t>
    <phoneticPr fontId="1" type="noConversion"/>
  </si>
  <si>
    <t>섬나무 증착합판</t>
    <phoneticPr fontId="1" type="noConversion"/>
  </si>
  <si>
    <t>2단계 교역물품</t>
    <phoneticPr fontId="1" type="noConversion"/>
  </si>
  <si>
    <t>암염주괴</t>
    <phoneticPr fontId="1" type="noConversion"/>
  </si>
  <si>
    <t>ㅁ 정제된 식수</t>
    <phoneticPr fontId="1" type="noConversion"/>
  </si>
  <si>
    <t>ㅁ 나르보산 해삼</t>
    <phoneticPr fontId="1" type="noConversion"/>
  </si>
  <si>
    <t>벨리아에 2개보관</t>
    <phoneticPr fontId="1" type="noConversion"/>
  </si>
  <si>
    <t>증축용 흑연주괴</t>
    <phoneticPr fontId="1" type="noConversion"/>
  </si>
  <si>
    <t>ㅁ 해적금주화</t>
    <phoneticPr fontId="1" type="noConversion"/>
  </si>
  <si>
    <t>코발트 주괴 물물교환 목록</t>
    <phoneticPr fontId="1" type="noConversion"/>
  </si>
  <si>
    <t>가공개수</t>
    <phoneticPr fontId="1" type="noConversion"/>
  </si>
  <si>
    <t>ㅁ아연주괴</t>
    <phoneticPr fontId="1" type="noConversion"/>
  </si>
  <si>
    <t>알티노바</t>
    <phoneticPr fontId="1" type="noConversion"/>
  </si>
  <si>
    <t>ㅁ 해적선 돛대</t>
    <phoneticPr fontId="1" type="noConversion"/>
  </si>
  <si>
    <t>ㅁ해양괴수의 진액</t>
    <phoneticPr fontId="1" type="noConversion"/>
  </si>
  <si>
    <t>ㅁ 최고급 굴상자</t>
    <phoneticPr fontId="1" type="noConversion"/>
  </si>
  <si>
    <t>ㅁ 해양구조품</t>
    <phoneticPr fontId="1" type="noConversion"/>
  </si>
  <si>
    <t>증축용 목재</t>
    <phoneticPr fontId="1" type="noConversion"/>
  </si>
  <si>
    <t>암염 주괴</t>
    <phoneticPr fontId="1" type="noConversion"/>
  </si>
  <si>
    <t>ㅁ 소라게 껍질장식</t>
    <phoneticPr fontId="1" type="noConversion"/>
  </si>
  <si>
    <t>ㅁ고목나무 껍질</t>
    <phoneticPr fontId="1" type="noConversion"/>
  </si>
  <si>
    <t>타리프</t>
    <phoneticPr fontId="1" type="noConversion"/>
  </si>
  <si>
    <t>ㅁ 균형잡힌 돌탑</t>
    <phoneticPr fontId="1" type="noConversion"/>
  </si>
  <si>
    <t>ㅁ붉은 나무 혹</t>
    <phoneticPr fontId="1" type="noConversion"/>
  </si>
  <si>
    <t>하이델,칼페온,에페리아</t>
    <phoneticPr fontId="1" type="noConversion"/>
  </si>
  <si>
    <t>ㅁ 성게 가시</t>
    <phoneticPr fontId="1" type="noConversion"/>
  </si>
  <si>
    <t>증축용 접착제</t>
    <phoneticPr fontId="1" type="noConversion"/>
  </si>
  <si>
    <t>ㅁ편백나무 수액</t>
    <phoneticPr fontId="1" type="noConversion"/>
  </si>
  <si>
    <t>&lt;&lt;하이델,타리프&gt;&gt;</t>
    <phoneticPr fontId="1" type="noConversion"/>
  </si>
  <si>
    <t>ㅁ딱총나무 수액</t>
    <phoneticPr fontId="1" type="noConversion"/>
  </si>
  <si>
    <t>&lt;&lt;하이델,바자르&gt;&gt;</t>
    <phoneticPr fontId="1" type="noConversion"/>
  </si>
  <si>
    <t>ㅁ아카시아 수액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</si>
</sst>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##&quot;스&quot;&quot;택&quot;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rgb="FFFF0000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right" vertical="center"/>
    </xf>
    <xf numFmtId="0" fontId="0" fillId="6" borderId="1" xfId="0" applyFill="1" applyBorder="1" applyAlignment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>
      <alignment vertical="center"/>
    </xf>
    <xf numFmtId="0" fontId="0" fillId="8" borderId="1" xfId="0" applyFill="1" applyBorder="1" applyAlignment="1">
      <alignment horizontal="right" vertical="center"/>
    </xf>
    <xf numFmtId="0" fontId="0" fillId="8" borderId="1" xfId="0" applyFill="1" applyBorder="1">
      <alignment vertical="center"/>
    </xf>
    <xf numFmtId="0" fontId="0" fillId="8" borderId="1" xfId="0" applyFill="1" applyBorder="1" applyAlignment="1">
      <alignment vertical="center"/>
    </xf>
    <xf numFmtId="0" fontId="0" fillId="7" borderId="20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" xfId="0" applyBorder="1" applyAlignment="1">
      <alignment horizontal="center" vertical="center" wrapText="1"/>
    </xf>
    <xf numFmtId="42" fontId="0" fillId="0" borderId="0" xfId="0" applyNumberFormat="1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5" xfId="0" applyFill="1" applyBorder="1" applyAlignment="1">
      <alignment horizontal="left" vertical="center"/>
    </xf>
    <xf numFmtId="0" fontId="0" fillId="0" borderId="25" xfId="0" applyBorder="1" applyAlignment="1">
      <alignment vertical="center" wrapText="1"/>
    </xf>
    <xf numFmtId="0" fontId="0" fillId="0" borderId="25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28" xfId="0" applyBorder="1">
      <alignment vertical="center"/>
    </xf>
    <xf numFmtId="0" fontId="0" fillId="0" borderId="28" xfId="0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28" xfId="0" applyFill="1" applyBorder="1" applyAlignment="1">
      <alignment horizontal="right" vertical="center"/>
    </xf>
    <xf numFmtId="0" fontId="0" fillId="7" borderId="23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42" fontId="0" fillId="0" borderId="27" xfId="0" applyNumberFormat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8" borderId="26" xfId="0" applyFill="1" applyBorder="1" applyAlignment="1">
      <alignment horizontal="right" vertical="center"/>
    </xf>
    <xf numFmtId="0" fontId="0" fillId="8" borderId="28" xfId="0" applyFill="1" applyBorder="1">
      <alignment vertical="center"/>
    </xf>
    <xf numFmtId="0" fontId="0" fillId="8" borderId="29" xfId="0" applyFill="1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20" xfId="0" applyFill="1" applyBorder="1">
      <alignment vertical="center"/>
    </xf>
    <xf numFmtId="0" fontId="0" fillId="0" borderId="25" xfId="0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5" borderId="2" xfId="0" applyFill="1" applyBorder="1">
      <alignment vertical="center"/>
    </xf>
    <xf numFmtId="0" fontId="0" fillId="4" borderId="23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7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176" fontId="0" fillId="10" borderId="21" xfId="0" quotePrefix="1" applyNumberFormat="1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176" fontId="0" fillId="10" borderId="18" xfId="0" applyNumberFormat="1" applyFill="1" applyBorder="1" applyAlignment="1">
      <alignment horizontal="right" vertical="center"/>
    </xf>
    <xf numFmtId="176" fontId="0" fillId="10" borderId="11" xfId="0" quotePrefix="1" applyNumberFormat="1" applyFill="1" applyBorder="1" applyAlignment="1">
      <alignment horizontal="center" vertical="center"/>
    </xf>
    <xf numFmtId="0" fontId="0" fillId="10" borderId="50" xfId="0" applyFill="1" applyBorder="1" applyAlignment="1">
      <alignment horizontal="center" vertical="center"/>
    </xf>
    <xf numFmtId="176" fontId="0" fillId="10" borderId="48" xfId="0" quotePrefix="1" applyNumberFormat="1" applyFill="1" applyBorder="1" applyAlignment="1">
      <alignment horizontal="center" vertical="center"/>
    </xf>
    <xf numFmtId="0" fontId="0" fillId="10" borderId="43" xfId="0" applyFill="1" applyBorder="1" applyAlignment="1">
      <alignment horizontal="center" vertical="center"/>
    </xf>
    <xf numFmtId="176" fontId="0" fillId="10" borderId="30" xfId="0" applyNumberFormat="1" applyFill="1" applyBorder="1" applyAlignment="1">
      <alignment horizontal="right" vertical="center"/>
    </xf>
    <xf numFmtId="0" fontId="0" fillId="11" borderId="37" xfId="0" applyFill="1" applyBorder="1" applyAlignment="1">
      <alignment horizontal="center" vertical="center"/>
    </xf>
    <xf numFmtId="176" fontId="0" fillId="11" borderId="21" xfId="0" quotePrefix="1" applyNumberForma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176" fontId="0" fillId="11" borderId="18" xfId="0" applyNumberFormat="1" applyFill="1" applyBorder="1" applyAlignment="1">
      <alignment horizontal="right" vertical="center"/>
    </xf>
    <xf numFmtId="176" fontId="0" fillId="11" borderId="11" xfId="0" quotePrefix="1" applyNumberFormat="1" applyFill="1" applyBorder="1" applyAlignment="1">
      <alignment horizontal="center" vertical="center"/>
    </xf>
    <xf numFmtId="0" fontId="0" fillId="11" borderId="40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176" fontId="0" fillId="7" borderId="21" xfId="0" quotePrefix="1" applyNumberFormat="1" applyFill="1" applyBorder="1" applyAlignment="1">
      <alignment horizontal="center" vertical="center"/>
    </xf>
    <xf numFmtId="176" fontId="0" fillId="7" borderId="18" xfId="0" applyNumberFormat="1" applyFill="1" applyBorder="1" applyAlignment="1">
      <alignment horizontal="right" vertical="center"/>
    </xf>
    <xf numFmtId="176" fontId="0" fillId="7" borderId="11" xfId="0" quotePrefix="1" applyNumberFormat="1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176" fontId="0" fillId="7" borderId="48" xfId="0" quotePrefix="1" applyNumberFormat="1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176" fontId="0" fillId="7" borderId="30" xfId="0" applyNumberFormat="1" applyFill="1" applyBorder="1" applyAlignment="1">
      <alignment horizontal="right" vertical="center"/>
    </xf>
    <xf numFmtId="0" fontId="0" fillId="0" borderId="52" xfId="0" applyFill="1" applyBorder="1" applyAlignment="1">
      <alignment horizontal="center" vertical="center"/>
    </xf>
    <xf numFmtId="176" fontId="0" fillId="0" borderId="52" xfId="0" quotePrefix="1" applyNumberFormat="1" applyFill="1" applyBorder="1" applyAlignment="1">
      <alignment horizontal="center" vertical="center"/>
    </xf>
    <xf numFmtId="176" fontId="0" fillId="0" borderId="52" xfId="0" applyNumberFormat="1" applyFill="1" applyBorder="1" applyAlignment="1">
      <alignment horizontal="right" vertical="center"/>
    </xf>
    <xf numFmtId="0" fontId="0" fillId="0" borderId="29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0" fillId="9" borderId="1" xfId="0" applyFill="1" applyBorder="1">
      <alignment vertical="center"/>
    </xf>
    <xf numFmtId="0" fontId="0" fillId="0" borderId="18" xfId="0" applyBorder="1">
      <alignment vertical="center"/>
    </xf>
    <xf numFmtId="0" fontId="0" fillId="14" borderId="1" xfId="0" applyFill="1" applyBorder="1">
      <alignment vertical="center"/>
    </xf>
    <xf numFmtId="0" fontId="0" fillId="14" borderId="26" xfId="0" applyFill="1" applyBorder="1" applyAlignment="1">
      <alignment horizontal="right" vertical="center"/>
    </xf>
    <xf numFmtId="0" fontId="0" fillId="0" borderId="53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2" xfId="0" applyBorder="1">
      <alignment vertical="center"/>
    </xf>
    <xf numFmtId="0" fontId="0" fillId="8" borderId="28" xfId="0" applyFill="1" applyBorder="1" applyAlignment="1">
      <alignment horizontal="right" vertical="center"/>
    </xf>
    <xf numFmtId="0" fontId="0" fillId="8" borderId="28" xfId="0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8" xfId="0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7" borderId="58" xfId="0" applyFill="1" applyBorder="1">
      <alignment vertical="center"/>
    </xf>
    <xf numFmtId="0" fontId="0" fillId="0" borderId="47" xfId="0" applyBorder="1" applyAlignment="1">
      <alignment vertical="center"/>
    </xf>
    <xf numFmtId="0" fontId="0" fillId="0" borderId="61" xfId="0" applyBorder="1">
      <alignment vertical="center"/>
    </xf>
    <xf numFmtId="0" fontId="0" fillId="0" borderId="54" xfId="0" applyBorder="1" applyAlignment="1">
      <alignment vertical="center"/>
    </xf>
    <xf numFmtId="0" fontId="0" fillId="0" borderId="13" xfId="0" applyBorder="1">
      <alignment vertical="center"/>
    </xf>
    <xf numFmtId="0" fontId="0" fillId="9" borderId="1" xfId="0" applyFill="1" applyBorder="1" applyAlignment="1">
      <alignment horizontal="right" vertical="center"/>
    </xf>
    <xf numFmtId="0" fontId="0" fillId="9" borderId="1" xfId="0" applyFill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4" xfId="0" applyBorder="1">
      <alignment vertical="center"/>
    </xf>
    <xf numFmtId="0" fontId="0" fillId="0" borderId="15" xfId="0" applyBorder="1">
      <alignment vertical="center"/>
    </xf>
    <xf numFmtId="0" fontId="0" fillId="0" borderId="62" xfId="0" applyBorder="1">
      <alignment vertical="center"/>
    </xf>
    <xf numFmtId="0" fontId="0" fillId="7" borderId="1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7" borderId="37" xfId="0" applyFill="1" applyBorder="1" applyAlignment="1">
      <alignment horizontal="center" vertical="center"/>
    </xf>
    <xf numFmtId="0" fontId="0" fillId="10" borderId="40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176" fontId="0" fillId="11" borderId="41" xfId="0" quotePrefix="1" applyNumberFormat="1" applyFill="1" applyBorder="1" applyAlignment="1">
      <alignment horizontal="center" vertical="center"/>
    </xf>
    <xf numFmtId="176" fontId="0" fillId="7" borderId="41" xfId="0" quotePrefix="1" applyNumberFormat="1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176" fontId="0" fillId="11" borderId="48" xfId="0" quotePrefix="1" applyNumberFormat="1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176" fontId="0" fillId="11" borderId="30" xfId="0" applyNumberFormat="1" applyFill="1" applyBorder="1" applyAlignment="1">
      <alignment horizontal="right" vertical="center"/>
    </xf>
    <xf numFmtId="176" fontId="0" fillId="11" borderId="49" xfId="0" quotePrefix="1" applyNumberFormat="1" applyFill="1" applyBorder="1" applyAlignment="1">
      <alignment horizontal="center" vertical="center"/>
    </xf>
    <xf numFmtId="176" fontId="0" fillId="7" borderId="49" xfId="0" quotePrefix="1" applyNumberFormat="1" applyFill="1" applyBorder="1" applyAlignment="1">
      <alignment horizontal="center" vertical="center"/>
    </xf>
    <xf numFmtId="176" fontId="0" fillId="10" borderId="41" xfId="0" quotePrefix="1" applyNumberFormat="1" applyFill="1" applyBorder="1" applyAlignment="1">
      <alignment horizontal="center" vertical="center"/>
    </xf>
    <xf numFmtId="176" fontId="0" fillId="10" borderId="49" xfId="0" quotePrefix="1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quotePrefix="1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>
      <alignment vertical="center"/>
    </xf>
    <xf numFmtId="0" fontId="0" fillId="0" borderId="4" xfId="0" applyBorder="1" applyAlignment="1">
      <alignment horizontal="right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56" xfId="1" applyBorder="1" applyAlignment="1">
      <alignment vertical="center"/>
    </xf>
    <xf numFmtId="0" fontId="3" fillId="0" borderId="52" xfId="1" applyBorder="1" applyAlignment="1">
      <alignment vertical="center"/>
    </xf>
    <xf numFmtId="0" fontId="3" fillId="0" borderId="57" xfId="1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4" borderId="2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8" borderId="35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4" borderId="25" xfId="0" applyFill="1" applyBorder="1" applyAlignment="1">
      <alignment horizontal="left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8" borderId="5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3" fillId="0" borderId="55" xfId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56" xfId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14" borderId="26" xfId="0" applyFill="1" applyBorder="1" applyAlignment="1">
      <alignment horizontal="center" vertical="center"/>
    </xf>
    <xf numFmtId="0" fontId="0" fillId="6" borderId="18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9" borderId="18" xfId="0" applyFill="1" applyBorder="1" applyAlignment="1">
      <alignment horizontal="left" vertical="center"/>
    </xf>
    <xf numFmtId="0" fontId="0" fillId="9" borderId="2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9" borderId="11" xfId="0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10" borderId="25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56" xfId="1" applyBorder="1" applyAlignment="1">
      <alignment horizontal="left" vertical="center"/>
    </xf>
    <xf numFmtId="0" fontId="3" fillId="0" borderId="52" xfId="1" applyBorder="1" applyAlignment="1">
      <alignment horizontal="left" vertical="center"/>
    </xf>
    <xf numFmtId="0" fontId="3" fillId="0" borderId="57" xfId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13" borderId="26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42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23" xfId="0" applyFill="1" applyBorder="1" applyAlignment="1">
      <alignment horizontal="right" vertical="center"/>
    </xf>
    <xf numFmtId="0" fontId="0" fillId="10" borderId="24" xfId="0" applyFill="1" applyBorder="1" applyAlignment="1">
      <alignment horizontal="right" vertical="center"/>
    </xf>
    <xf numFmtId="0" fontId="0" fillId="13" borderId="27" xfId="0" applyFill="1" applyBorder="1" applyAlignment="1">
      <alignment horizontal="center" vertical="center"/>
    </xf>
    <xf numFmtId="0" fontId="0" fillId="13" borderId="43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/>
    </xf>
    <xf numFmtId="0" fontId="0" fillId="13" borderId="28" xfId="0" applyFill="1" applyBorder="1" applyAlignment="1">
      <alignment horizontal="right" vertical="center"/>
    </xf>
    <xf numFmtId="0" fontId="0" fillId="13" borderId="29" xfId="0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0" borderId="52" xfId="1" applyBorder="1" applyAlignment="1">
      <alignment horizontal="center" vertical="center"/>
    </xf>
    <xf numFmtId="0" fontId="3" fillId="0" borderId="57" xfId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10" borderId="46" xfId="0" applyFill="1" applyBorder="1" applyAlignment="1">
      <alignment horizontal="center" vertical="center"/>
    </xf>
    <xf numFmtId="0" fontId="0" fillId="10" borderId="4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png"/><Relationship Id="rId6" Type="http://schemas.openxmlformats.org/officeDocument/2006/relationships/image" Target="../media/image8.jpg"/><Relationship Id="rId5" Type="http://schemas.openxmlformats.org/officeDocument/2006/relationships/image" Target="../media/image7.jp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g"/><Relationship Id="rId1" Type="http://schemas.openxmlformats.org/officeDocument/2006/relationships/image" Target="../media/image9.png"/><Relationship Id="rId5" Type="http://schemas.openxmlformats.org/officeDocument/2006/relationships/image" Target="../media/image13.jpg"/><Relationship Id="rId4" Type="http://schemas.openxmlformats.org/officeDocument/2006/relationships/image" Target="../media/image1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1419225</xdr:colOff>
      <xdr:row>0</xdr:row>
      <xdr:rowOff>0</xdr:rowOff>
    </xdr:from>
    <xdr:to>
      <xdr:col>13</xdr:col>
      <xdr:colOff>361950</xdr:colOff>
      <xdr:row>28</xdr:row>
      <xdr:rowOff>85725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5886450" cy="595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1524000</xdr:colOff>
      <xdr:row>27</xdr:row>
      <xdr:rowOff>76200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0" cy="573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126064</xdr:colOff>
      <xdr:row>0</xdr:row>
      <xdr:rowOff>0</xdr:rowOff>
    </xdr:from>
    <xdr:to>
      <xdr:col>7</xdr:col>
      <xdr:colOff>347381</xdr:colOff>
      <xdr:row>19</xdr:row>
      <xdr:rowOff>147211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7564" y="0"/>
          <a:ext cx="4078942" cy="4128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657225</xdr:colOff>
      <xdr:row>19</xdr:row>
      <xdr:rowOff>134118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38625" cy="411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138672</xdr:rowOff>
    </xdr:from>
    <xdr:to>
      <xdr:col>7</xdr:col>
      <xdr:colOff>738859</xdr:colOff>
      <xdr:row>99</xdr:row>
      <xdr:rowOff>188432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6521672"/>
          <a:ext cx="5834734" cy="5269460"/>
        </a:xfrm>
        <a:prstGeom prst="rect">
          <a:avLst/>
        </a:prstGeom>
      </xdr:spPr>
    </xdr:pic>
    <xdr:clientData/>
  </xdr:twoCellAnchor>
  <xdr:twoCellAnchor editAs="oneCell">
    <xdr:from>
      <xdr:col>8</xdr:col>
      <xdr:colOff>67234</xdr:colOff>
      <xdr:row>95</xdr:row>
      <xdr:rowOff>89648</xdr:rowOff>
    </xdr:from>
    <xdr:to>
      <xdr:col>12</xdr:col>
      <xdr:colOff>1188943</xdr:colOff>
      <xdr:row>109</xdr:row>
      <xdr:rowOff>118783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709" y="20854148"/>
          <a:ext cx="5769909" cy="29628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750794</xdr:colOff>
      <xdr:row>21</xdr:row>
      <xdr:rowOff>156882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16"/>
        <a:stretch/>
      </xdr:blipFill>
      <xdr:spPr>
        <a:xfrm>
          <a:off x="123825" y="0"/>
          <a:ext cx="5846669" cy="5348007"/>
        </a:xfrm>
        <a:prstGeom prst="rect">
          <a:avLst/>
        </a:prstGeom>
      </xdr:spPr>
    </xdr:pic>
    <xdr:clientData/>
  </xdr:twoCellAnchor>
  <xdr:twoCellAnchor editAs="oneCell">
    <xdr:from>
      <xdr:col>8</xdr:col>
      <xdr:colOff>661146</xdr:colOff>
      <xdr:row>74</xdr:row>
      <xdr:rowOff>168088</xdr:rowOff>
    </xdr:from>
    <xdr:to>
      <xdr:col>12</xdr:col>
      <xdr:colOff>933809</xdr:colOff>
      <xdr:row>92</xdr:row>
      <xdr:rowOff>168087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8621" y="16332013"/>
          <a:ext cx="4920863" cy="3943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82643</xdr:rowOff>
    </xdr:from>
    <xdr:to>
      <xdr:col>7</xdr:col>
      <xdr:colOff>750191</xdr:colOff>
      <xdr:row>102</xdr:row>
      <xdr:rowOff>82644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122868"/>
          <a:ext cx="5846066" cy="51911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78443</xdr:rowOff>
    </xdr:from>
    <xdr:to>
      <xdr:col>7</xdr:col>
      <xdr:colOff>565150</xdr:colOff>
      <xdr:row>105</xdr:row>
      <xdr:rowOff>168088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02"/>
          <a:ext cx="5775885" cy="53564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9525</xdr:rowOff>
    </xdr:from>
    <xdr:to>
      <xdr:col>14</xdr:col>
      <xdr:colOff>705933</xdr:colOff>
      <xdr:row>36</xdr:row>
      <xdr:rowOff>267706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7754433" cy="7201906"/>
        </a:xfrm>
        <a:prstGeom prst="rect">
          <a:avLst/>
        </a:prstGeom>
        <a:noFill/>
        <a:effectLst>
          <a:glow>
            <a:schemeClr val="accent1"/>
          </a:glow>
          <a:outerShdw blurRad="50800" dist="50800" sx="1000" sy="1000" algn="ctr" rotWithShape="0">
            <a:srgbClr val="000000"/>
          </a:outerShdw>
        </a:effectLst>
        <a:scene3d>
          <a:camera prst="orthographicFront"/>
          <a:lightRig rig="threePt" dir="t"/>
        </a:scene3d>
        <a:sp3d>
          <a:bevelT w="0"/>
        </a:sp3d>
      </xdr:spPr>
    </xdr:pic>
    <xdr:clientData/>
  </xdr:twoCellAnchor>
  <xdr:twoCellAnchor editAs="oneCell">
    <xdr:from>
      <xdr:col>16</xdr:col>
      <xdr:colOff>95250</xdr:colOff>
      <xdr:row>3</xdr:row>
      <xdr:rowOff>47624</xdr:rowOff>
    </xdr:from>
    <xdr:to>
      <xdr:col>30</xdr:col>
      <xdr:colOff>567227</xdr:colOff>
      <xdr:row>33</xdr:row>
      <xdr:rowOff>171449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542924"/>
          <a:ext cx="10035077" cy="641032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42</xdr:row>
      <xdr:rowOff>85725</xdr:rowOff>
    </xdr:from>
    <xdr:to>
      <xdr:col>19</xdr:col>
      <xdr:colOff>333375</xdr:colOff>
      <xdr:row>65</xdr:row>
      <xdr:rowOff>133664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" t="10251" r="1877" b="9116"/>
        <a:stretch/>
      </xdr:blipFill>
      <xdr:spPr>
        <a:xfrm>
          <a:off x="5705475" y="8753475"/>
          <a:ext cx="4914900" cy="508666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42</xdr:row>
      <xdr:rowOff>85724</xdr:rowOff>
    </xdr:from>
    <xdr:to>
      <xdr:col>10</xdr:col>
      <xdr:colOff>508874</xdr:colOff>
      <xdr:row>66</xdr:row>
      <xdr:rowOff>152399</xdr:rowOff>
    </xdr:to>
    <xdr:pic>
      <xdr:nvPicPr>
        <xdr:cNvPr id="6" name="그림 5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3" r="1133"/>
        <a:stretch/>
      </xdr:blipFill>
      <xdr:spPr>
        <a:xfrm>
          <a:off x="19050" y="8753474"/>
          <a:ext cx="4928474" cy="5324475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</xdr:colOff>
      <xdr:row>42</xdr:row>
      <xdr:rowOff>76200</xdr:rowOff>
    </xdr:from>
    <xdr:to>
      <xdr:col>28</xdr:col>
      <xdr:colOff>642816</xdr:colOff>
      <xdr:row>87</xdr:row>
      <xdr:rowOff>19050</xdr:rowOff>
    </xdr:to>
    <xdr:pic>
      <xdr:nvPicPr>
        <xdr:cNvPr id="7" name="그림 6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4"/>
        <a:stretch/>
      </xdr:blipFill>
      <xdr:spPr>
        <a:xfrm>
          <a:off x="10715625" y="8743950"/>
          <a:ext cx="6072066" cy="9610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85725</xdr:rowOff>
    </xdr:from>
    <xdr:to>
      <xdr:col>8</xdr:col>
      <xdr:colOff>616616</xdr:colOff>
      <xdr:row>22</xdr:row>
      <xdr:rowOff>133350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23875"/>
          <a:ext cx="5388641" cy="4429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420308</xdr:colOff>
      <xdr:row>29</xdr:row>
      <xdr:rowOff>161925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932"/>
        <a:stretch/>
      </xdr:blipFill>
      <xdr:spPr>
        <a:xfrm>
          <a:off x="0" y="0"/>
          <a:ext cx="8649908" cy="6238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180975</xdr:rowOff>
    </xdr:from>
    <xdr:to>
      <xdr:col>10</xdr:col>
      <xdr:colOff>286748</xdr:colOff>
      <xdr:row>62</xdr:row>
      <xdr:rowOff>67625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57925"/>
          <a:ext cx="7144748" cy="680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ven.co.kr/board/black/3584/4316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all.dcinside.com/board/view/?id=bd&amp;no=1680582" TargetMode="External"/><Relationship Id="rId2" Type="http://schemas.openxmlformats.org/officeDocument/2006/relationships/hyperlink" Target="https://ashasleti.tistory.com/1051" TargetMode="External"/><Relationship Id="rId1" Type="http://schemas.openxmlformats.org/officeDocument/2006/relationships/hyperlink" Target="http://www.inven.co.kr/board/black/3584/43169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inven.co.kr/board/black/3584/45404?name=nicname&amp;keyword=%EB%A9%94%ED%83%88%EB%A6%AD" TargetMode="External"/><Relationship Id="rId1" Type="http://schemas.openxmlformats.org/officeDocument/2006/relationships/hyperlink" Target="http://www.inven.co.kr/board/black/3584/43583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shasleti.tistory.com/967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9:J66"/>
  <sheetViews>
    <sheetView topLeftCell="A19" workbookViewId="0">
      <selection activeCell="D58" sqref="D58"/>
    </sheetView>
  </sheetViews>
  <sheetFormatPr defaultRowHeight="16.5"/>
  <cols>
    <col min="1" max="1" width="24.875" customWidth="1"/>
    <col min="2" max="2" width="11.5" customWidth="1"/>
    <col min="3" max="3" width="10.625" customWidth="1"/>
    <col min="4" max="4" width="10.5" customWidth="1"/>
    <col min="5" max="5" width="20.5" customWidth="1"/>
    <col min="6" max="6" width="22.5" customWidth="1"/>
    <col min="7" max="7" width="23.75" customWidth="1"/>
    <col min="8" max="8" width="19.75" customWidth="1"/>
    <col min="9" max="9" width="22.5" customWidth="1"/>
    <col min="10" max="10" width="21.875" customWidth="1"/>
  </cols>
  <sheetData>
    <row r="29" spans="1:6">
      <c r="A29" t="s">
        <v>38</v>
      </c>
    </row>
    <row r="30" spans="1:6">
      <c r="E30" s="15"/>
    </row>
    <row r="31" spans="1:6">
      <c r="A31" s="181" t="s">
        <v>39</v>
      </c>
      <c r="B31" s="181"/>
      <c r="C31" s="12" t="s">
        <v>35</v>
      </c>
      <c r="D31" s="12" t="s">
        <v>36</v>
      </c>
      <c r="E31" s="15"/>
      <c r="F31" s="12" t="s">
        <v>46</v>
      </c>
    </row>
    <row r="32" spans="1:6">
      <c r="A32" s="181" t="s">
        <v>44</v>
      </c>
      <c r="B32" s="181"/>
      <c r="C32" s="13">
        <v>100</v>
      </c>
      <c r="D32" s="13">
        <v>100</v>
      </c>
      <c r="E32" s="15"/>
      <c r="F32" s="12" t="s">
        <v>47</v>
      </c>
    </row>
    <row r="33" spans="1:10">
      <c r="A33" s="181" t="s">
        <v>37</v>
      </c>
      <c r="B33" s="181"/>
      <c r="C33" s="13">
        <v>2</v>
      </c>
      <c r="D33" s="13"/>
      <c r="E33" s="15"/>
      <c r="F33" s="12"/>
      <c r="I33" s="17" t="s">
        <v>4</v>
      </c>
      <c r="J33" s="17" t="s">
        <v>16</v>
      </c>
    </row>
    <row r="34" spans="1:10">
      <c r="E34" s="15"/>
      <c r="F34" s="1"/>
      <c r="I34" s="18" t="s">
        <v>15</v>
      </c>
      <c r="J34" s="18"/>
    </row>
    <row r="35" spans="1:10">
      <c r="A35" s="181" t="s">
        <v>40</v>
      </c>
      <c r="B35" s="181"/>
      <c r="C35" s="12" t="s">
        <v>35</v>
      </c>
      <c r="D35" s="12" t="s">
        <v>36</v>
      </c>
      <c r="E35" s="15"/>
      <c r="F35" s="16"/>
      <c r="I35" s="18" t="s">
        <v>14</v>
      </c>
      <c r="J35" s="19" t="s">
        <v>8</v>
      </c>
    </row>
    <row r="36" spans="1:10">
      <c r="A36" s="181" t="s">
        <v>45</v>
      </c>
      <c r="B36" s="181"/>
      <c r="C36" s="13">
        <v>100</v>
      </c>
      <c r="D36" s="13">
        <v>100</v>
      </c>
      <c r="E36" s="16"/>
      <c r="F36" s="12" t="s">
        <v>47</v>
      </c>
      <c r="I36" s="18" t="s">
        <v>13</v>
      </c>
      <c r="J36" s="18"/>
    </row>
    <row r="37" spans="1:10">
      <c r="A37" s="181" t="s">
        <v>0</v>
      </c>
      <c r="B37" s="181"/>
      <c r="C37" s="13">
        <v>100</v>
      </c>
      <c r="D37" s="13"/>
      <c r="E37" s="15"/>
      <c r="F37" s="12"/>
      <c r="I37" s="5" t="s">
        <v>9</v>
      </c>
      <c r="J37" s="5"/>
    </row>
    <row r="38" spans="1:10">
      <c r="A38" s="8"/>
      <c r="B38" s="8"/>
      <c r="C38" s="9"/>
      <c r="D38" s="9"/>
      <c r="E38" s="15"/>
      <c r="F38" s="1"/>
      <c r="I38" s="5"/>
      <c r="J38" s="5"/>
    </row>
    <row r="39" spans="1:10">
      <c r="A39" s="182" t="s">
        <v>17</v>
      </c>
      <c r="B39" s="183"/>
      <c r="C39" s="12" t="s">
        <v>24</v>
      </c>
      <c r="D39" s="13" t="s">
        <v>36</v>
      </c>
      <c r="F39" s="179"/>
      <c r="I39" s="2" t="s">
        <v>12</v>
      </c>
      <c r="J39" s="2"/>
    </row>
    <row r="40" spans="1:10">
      <c r="A40" s="184"/>
      <c r="B40" s="185"/>
      <c r="C40" s="13">
        <v>100</v>
      </c>
      <c r="D40" s="13"/>
      <c r="E40" s="14" t="s">
        <v>41</v>
      </c>
      <c r="F40" s="180"/>
      <c r="I40" s="2" t="s">
        <v>11</v>
      </c>
      <c r="J40" s="2"/>
    </row>
    <row r="41" spans="1:10">
      <c r="A41" s="3"/>
      <c r="B41" s="11" t="s">
        <v>23</v>
      </c>
      <c r="C41" s="11" t="s">
        <v>24</v>
      </c>
      <c r="D41" s="2" t="s">
        <v>36</v>
      </c>
      <c r="E41" s="2"/>
      <c r="F41" s="1"/>
      <c r="I41" s="2" t="s">
        <v>10</v>
      </c>
      <c r="J41" s="2"/>
    </row>
    <row r="42" spans="1:10">
      <c r="A42" s="2" t="s">
        <v>25</v>
      </c>
      <c r="B42" s="2">
        <v>100</v>
      </c>
      <c r="C42" s="2">
        <v>10000</v>
      </c>
      <c r="D42" s="2"/>
      <c r="E42" s="2" t="s">
        <v>48</v>
      </c>
      <c r="F42" s="1"/>
      <c r="I42" s="5" t="s">
        <v>18</v>
      </c>
      <c r="J42" s="5"/>
    </row>
    <row r="43" spans="1:10">
      <c r="A43" s="2" t="s">
        <v>26</v>
      </c>
      <c r="B43" s="2">
        <v>1</v>
      </c>
      <c r="C43" s="2">
        <v>100</v>
      </c>
      <c r="D43" s="2"/>
      <c r="E43" s="2"/>
      <c r="F43" s="1"/>
      <c r="I43" s="2" t="s">
        <v>19</v>
      </c>
      <c r="J43" s="2"/>
    </row>
    <row r="44" spans="1:10">
      <c r="A44" s="9"/>
      <c r="B44" s="9"/>
      <c r="C44" s="9"/>
      <c r="D44" s="9"/>
      <c r="E44" s="9"/>
      <c r="F44" s="1"/>
      <c r="I44" s="2"/>
      <c r="J44" s="2"/>
    </row>
    <row r="45" spans="1:10">
      <c r="A45" s="186" t="s">
        <v>42</v>
      </c>
      <c r="B45" s="186"/>
      <c r="C45" s="12" t="s">
        <v>24</v>
      </c>
      <c r="D45" s="13" t="s">
        <v>36</v>
      </c>
      <c r="F45" s="179"/>
      <c r="I45" s="2" t="s">
        <v>20</v>
      </c>
      <c r="J45" s="2"/>
    </row>
    <row r="46" spans="1:10">
      <c r="A46" s="186"/>
      <c r="B46" s="186"/>
      <c r="C46" s="13">
        <v>100</v>
      </c>
      <c r="D46" s="13"/>
      <c r="F46" s="180"/>
      <c r="I46" s="2"/>
      <c r="J46" s="2"/>
    </row>
    <row r="47" spans="1:10">
      <c r="A47" s="3"/>
      <c r="B47" s="11" t="s">
        <v>23</v>
      </c>
      <c r="C47" s="11" t="s">
        <v>24</v>
      </c>
      <c r="D47" s="2" t="s">
        <v>36</v>
      </c>
      <c r="E47" s="2"/>
      <c r="F47" s="1"/>
      <c r="I47" s="2" t="s">
        <v>21</v>
      </c>
      <c r="J47" s="2"/>
    </row>
    <row r="48" spans="1:10">
      <c r="A48" s="2" t="s">
        <v>27</v>
      </c>
      <c r="B48" s="2">
        <v>100</v>
      </c>
      <c r="C48" s="2">
        <v>10000</v>
      </c>
      <c r="D48" s="2"/>
      <c r="E48" s="2" t="s">
        <v>33</v>
      </c>
      <c r="F48" s="1"/>
      <c r="J48" s="4"/>
    </row>
    <row r="49" spans="1:10">
      <c r="A49" s="2" t="s">
        <v>28</v>
      </c>
      <c r="B49" s="2">
        <v>100</v>
      </c>
      <c r="C49" s="2">
        <v>10000</v>
      </c>
      <c r="D49" s="2"/>
      <c r="E49" s="2" t="s">
        <v>32</v>
      </c>
      <c r="F49" s="1"/>
      <c r="I49" t="s">
        <v>7</v>
      </c>
      <c r="J49" t="s">
        <v>22</v>
      </c>
    </row>
    <row r="50" spans="1:10">
      <c r="A50" s="2" t="s">
        <v>26</v>
      </c>
      <c r="B50" s="2">
        <v>1</v>
      </c>
      <c r="C50" s="2">
        <v>100</v>
      </c>
      <c r="D50" s="2"/>
      <c r="E50" s="2"/>
      <c r="F50" s="1"/>
      <c r="I50" t="s">
        <v>5</v>
      </c>
      <c r="J50" t="s">
        <v>6</v>
      </c>
    </row>
    <row r="51" spans="1:10">
      <c r="A51" s="9"/>
      <c r="B51" s="9"/>
      <c r="C51" s="9"/>
      <c r="D51" s="9"/>
      <c r="E51" s="9"/>
      <c r="F51" s="1"/>
    </row>
    <row r="52" spans="1:10">
      <c r="A52" s="186" t="s">
        <v>43</v>
      </c>
      <c r="B52" s="186"/>
      <c r="C52" s="12" t="s">
        <v>24</v>
      </c>
      <c r="D52" s="13" t="s">
        <v>36</v>
      </c>
      <c r="E52" s="9"/>
      <c r="F52" s="179"/>
    </row>
    <row r="53" spans="1:10">
      <c r="A53" s="186"/>
      <c r="B53" s="186"/>
      <c r="C53" s="13">
        <v>100</v>
      </c>
      <c r="D53" s="13"/>
      <c r="F53" s="180"/>
    </row>
    <row r="54" spans="1:10">
      <c r="A54" s="3"/>
      <c r="B54" s="11" t="s">
        <v>23</v>
      </c>
      <c r="C54" s="11" t="s">
        <v>24</v>
      </c>
      <c r="D54" s="2" t="s">
        <v>36</v>
      </c>
      <c r="E54" s="2"/>
      <c r="F54" s="1"/>
    </row>
    <row r="55" spans="1:10">
      <c r="A55" s="2" t="s">
        <v>29</v>
      </c>
      <c r="B55" s="2">
        <v>100</v>
      </c>
      <c r="C55" s="2">
        <v>10000</v>
      </c>
      <c r="D55" s="2"/>
      <c r="E55" s="2" t="s">
        <v>33</v>
      </c>
      <c r="F55" s="1"/>
    </row>
    <row r="56" spans="1:10">
      <c r="A56" s="2" t="s">
        <v>30</v>
      </c>
      <c r="B56" s="2">
        <v>100</v>
      </c>
      <c r="C56" s="2">
        <v>10000</v>
      </c>
      <c r="D56" s="2"/>
      <c r="E56" s="2" t="s">
        <v>34</v>
      </c>
      <c r="F56" s="1"/>
    </row>
    <row r="57" spans="1:10">
      <c r="A57" s="2" t="s">
        <v>31</v>
      </c>
      <c r="B57" s="2">
        <v>100</v>
      </c>
      <c r="C57" s="2">
        <v>10000</v>
      </c>
      <c r="D57" s="2">
        <v>3239</v>
      </c>
      <c r="E57" s="2" t="s">
        <v>33</v>
      </c>
      <c r="F57" s="1"/>
    </row>
    <row r="58" spans="1:10">
      <c r="A58" s="2" t="s">
        <v>26</v>
      </c>
      <c r="B58" s="2">
        <v>1</v>
      </c>
      <c r="C58" s="2">
        <v>100</v>
      </c>
      <c r="D58" s="2"/>
      <c r="E58" s="2"/>
      <c r="F58" s="1"/>
    </row>
    <row r="59" spans="1:10">
      <c r="F59" s="1"/>
    </row>
    <row r="62" spans="1:10">
      <c r="A62" t="s">
        <v>2</v>
      </c>
    </row>
    <row r="63" spans="1:10">
      <c r="A63" t="s">
        <v>1</v>
      </c>
    </row>
    <row r="66" spans="1:1">
      <c r="A66" t="s">
        <v>3</v>
      </c>
    </row>
  </sheetData>
  <mergeCells count="12">
    <mergeCell ref="F52:F53"/>
    <mergeCell ref="A31:B31"/>
    <mergeCell ref="A33:B33"/>
    <mergeCell ref="A39:B40"/>
    <mergeCell ref="A45:B46"/>
    <mergeCell ref="A32:B32"/>
    <mergeCell ref="A37:B37"/>
    <mergeCell ref="A36:B36"/>
    <mergeCell ref="A35:B35"/>
    <mergeCell ref="A52:B53"/>
    <mergeCell ref="F39:F40"/>
    <mergeCell ref="F45:F46"/>
  </mergeCells>
  <phoneticPr fontId="1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9"/>
  <sheetViews>
    <sheetView zoomScale="85" zoomScaleNormal="85" workbookViewId="0">
      <selection activeCell="A43" sqref="A43:D44"/>
    </sheetView>
  </sheetViews>
  <sheetFormatPr defaultRowHeight="16.5"/>
  <cols>
    <col min="1" max="1" width="24.875" customWidth="1"/>
    <col min="2" max="2" width="11.5" customWidth="1"/>
    <col min="3" max="3" width="10.625" customWidth="1"/>
    <col min="4" max="4" width="10.5" customWidth="1"/>
    <col min="5" max="5" width="20.5" customWidth="1"/>
    <col min="6" max="6" width="12" style="151" customWidth="1"/>
    <col min="7" max="7" width="18.125" customWidth="1"/>
    <col min="8" max="8" width="19.75" customWidth="1"/>
    <col min="9" max="9" width="22.5" customWidth="1"/>
    <col min="10" max="10" width="21.875" customWidth="1"/>
  </cols>
  <sheetData>
    <row r="4" spans="9:9">
      <c r="I4" t="s">
        <v>280</v>
      </c>
    </row>
    <row r="5" spans="9:9">
      <c r="I5" t="s">
        <v>281</v>
      </c>
    </row>
    <row r="6" spans="9:9">
      <c r="I6" t="s">
        <v>282</v>
      </c>
    </row>
    <row r="20" spans="1:10" ht="17.25" thickBot="1"/>
    <row r="21" spans="1:10" ht="17.25" thickBot="1">
      <c r="A21" s="187" t="s">
        <v>283</v>
      </c>
      <c r="B21" s="188"/>
      <c r="C21" s="188"/>
      <c r="D21" s="189"/>
    </row>
    <row r="22" spans="1:10" ht="17.25" thickBot="1">
      <c r="A22" s="190" t="s">
        <v>284</v>
      </c>
      <c r="B22" s="191"/>
      <c r="C22" s="191"/>
      <c r="D22" s="192"/>
    </row>
    <row r="23" spans="1:10">
      <c r="A23" s="160" t="s">
        <v>285</v>
      </c>
      <c r="B23" s="160"/>
      <c r="C23" s="160"/>
      <c r="D23" s="160"/>
    </row>
    <row r="24" spans="1:10">
      <c r="A24" s="160" t="s">
        <v>286</v>
      </c>
      <c r="B24" s="160"/>
      <c r="C24" s="160"/>
      <c r="D24" s="160"/>
    </row>
    <row r="25" spans="1:10" ht="17.25" thickBot="1">
      <c r="E25" s="15"/>
    </row>
    <row r="26" spans="1:10">
      <c r="A26" s="193" t="s">
        <v>287</v>
      </c>
      <c r="B26" s="194"/>
      <c r="C26" s="73" t="s">
        <v>288</v>
      </c>
      <c r="D26" s="73" t="s">
        <v>289</v>
      </c>
      <c r="E26" s="195"/>
      <c r="F26" s="196"/>
      <c r="G26" s="197"/>
      <c r="I26" s="17" t="s">
        <v>290</v>
      </c>
      <c r="J26" s="17" t="s">
        <v>291</v>
      </c>
    </row>
    <row r="27" spans="1:10">
      <c r="A27" s="201" t="s">
        <v>292</v>
      </c>
      <c r="B27" s="181"/>
      <c r="C27" s="13">
        <v>100</v>
      </c>
      <c r="D27" s="13">
        <v>100</v>
      </c>
      <c r="E27" s="198"/>
      <c r="F27" s="199"/>
      <c r="G27" s="200"/>
      <c r="I27" s="18" t="s">
        <v>293</v>
      </c>
      <c r="J27" s="18"/>
    </row>
    <row r="28" spans="1:10">
      <c r="A28" s="201" t="s">
        <v>294</v>
      </c>
      <c r="B28" s="181"/>
      <c r="C28" s="13">
        <v>100</v>
      </c>
      <c r="D28" s="13"/>
      <c r="E28" s="198"/>
      <c r="F28" s="199"/>
      <c r="G28" s="200"/>
      <c r="I28" s="18" t="s">
        <v>295</v>
      </c>
      <c r="J28" s="18"/>
    </row>
    <row r="29" spans="1:10" ht="17.25" thickBot="1">
      <c r="A29" s="209"/>
      <c r="B29" s="210"/>
      <c r="C29" s="210"/>
      <c r="D29" s="210"/>
      <c r="E29" s="199"/>
      <c r="F29" s="199"/>
      <c r="G29" s="200"/>
      <c r="I29" s="18" t="s">
        <v>296</v>
      </c>
      <c r="J29" s="152" t="s">
        <v>297</v>
      </c>
    </row>
    <row r="30" spans="1:10">
      <c r="A30" s="211" t="s">
        <v>298</v>
      </c>
      <c r="B30" s="212"/>
      <c r="C30" s="212"/>
      <c r="D30" s="213"/>
      <c r="E30" s="216" t="s">
        <v>75</v>
      </c>
      <c r="F30" s="216" t="s">
        <v>76</v>
      </c>
      <c r="G30" s="219" t="s">
        <v>77</v>
      </c>
      <c r="I30" s="18" t="s">
        <v>299</v>
      </c>
      <c r="J30" s="18"/>
    </row>
    <row r="31" spans="1:10">
      <c r="A31" s="214"/>
      <c r="B31" s="215"/>
      <c r="C31" s="215"/>
      <c r="D31" s="185"/>
      <c r="E31" s="217"/>
      <c r="F31" s="217"/>
      <c r="G31" s="220"/>
      <c r="I31" s="5" t="s">
        <v>300</v>
      </c>
      <c r="J31" s="5"/>
    </row>
    <row r="32" spans="1:10">
      <c r="A32" s="74"/>
      <c r="B32" s="149" t="s">
        <v>301</v>
      </c>
      <c r="C32" s="149" t="s">
        <v>288</v>
      </c>
      <c r="D32" s="2" t="s">
        <v>289</v>
      </c>
      <c r="E32" s="218"/>
      <c r="F32" s="218"/>
      <c r="G32" s="221"/>
      <c r="H32" s="24"/>
      <c r="I32" s="5" t="s">
        <v>293</v>
      </c>
      <c r="J32" s="5"/>
    </row>
    <row r="33" spans="1:10">
      <c r="A33" s="48" t="s">
        <v>302</v>
      </c>
      <c r="B33" s="2">
        <v>100</v>
      </c>
      <c r="C33" s="2">
        <v>10000</v>
      </c>
      <c r="D33" s="2">
        <v>390</v>
      </c>
      <c r="E33" s="2" t="s">
        <v>303</v>
      </c>
      <c r="F33" s="149">
        <v>49000</v>
      </c>
      <c r="G33" s="49">
        <f>(F33*10000)-(F33*D33)</f>
        <v>470890000</v>
      </c>
      <c r="I33" s="2" t="s">
        <v>304</v>
      </c>
      <c r="J33" s="2"/>
    </row>
    <row r="34" spans="1:10" ht="17.25" thickBot="1">
      <c r="A34" s="56" t="s">
        <v>305</v>
      </c>
      <c r="B34" s="54">
        <v>1</v>
      </c>
      <c r="C34" s="54">
        <v>100</v>
      </c>
      <c r="D34" s="54">
        <v>480</v>
      </c>
      <c r="E34" s="54"/>
      <c r="F34" s="161"/>
      <c r="G34" s="107">
        <f>(F34*10000)-(F34*D34)</f>
        <v>0</v>
      </c>
      <c r="I34" s="2" t="s">
        <v>306</v>
      </c>
      <c r="J34" s="2"/>
    </row>
    <row r="35" spans="1:10" ht="17.25" thickBot="1">
      <c r="A35" s="222"/>
      <c r="B35" s="199"/>
      <c r="C35" s="199"/>
      <c r="D35" s="199"/>
      <c r="E35" s="199"/>
      <c r="F35" s="199"/>
      <c r="G35" s="200"/>
      <c r="I35" s="2" t="s">
        <v>307</v>
      </c>
      <c r="J35" s="2"/>
    </row>
    <row r="36" spans="1:10">
      <c r="A36" s="211" t="s">
        <v>308</v>
      </c>
      <c r="B36" s="212"/>
      <c r="C36" s="212"/>
      <c r="D36" s="213"/>
      <c r="E36" s="216" t="s">
        <v>75</v>
      </c>
      <c r="F36" s="216" t="s">
        <v>76</v>
      </c>
      <c r="G36" s="219" t="s">
        <v>77</v>
      </c>
      <c r="I36" s="5" t="s">
        <v>309</v>
      </c>
      <c r="J36" s="5"/>
    </row>
    <row r="37" spans="1:10">
      <c r="A37" s="214"/>
      <c r="B37" s="215"/>
      <c r="C37" s="215"/>
      <c r="D37" s="185"/>
      <c r="E37" s="217"/>
      <c r="F37" s="217"/>
      <c r="G37" s="220"/>
      <c r="I37" s="2" t="s">
        <v>293</v>
      </c>
      <c r="J37" s="2"/>
    </row>
    <row r="38" spans="1:10">
      <c r="A38" s="74"/>
      <c r="B38" s="149" t="s">
        <v>301</v>
      </c>
      <c r="C38" s="149" t="s">
        <v>288</v>
      </c>
      <c r="D38" s="2" t="s">
        <v>289</v>
      </c>
      <c r="E38" s="218"/>
      <c r="F38" s="218"/>
      <c r="G38" s="221"/>
      <c r="I38" s="2" t="s">
        <v>310</v>
      </c>
      <c r="J38" s="2"/>
    </row>
    <row r="39" spans="1:10">
      <c r="A39" s="48" t="s">
        <v>311</v>
      </c>
      <c r="B39" s="2">
        <v>100</v>
      </c>
      <c r="C39" s="2">
        <v>10000</v>
      </c>
      <c r="D39" s="2">
        <v>382</v>
      </c>
      <c r="E39" s="2" t="s">
        <v>312</v>
      </c>
      <c r="F39" s="25">
        <v>13500</v>
      </c>
      <c r="G39" s="49">
        <f>(F39*10000)-(F39*D39)</f>
        <v>129843000</v>
      </c>
      <c r="I39" s="2" t="s">
        <v>313</v>
      </c>
      <c r="J39" s="2"/>
    </row>
    <row r="40" spans="1:10">
      <c r="A40" s="48" t="s">
        <v>314</v>
      </c>
      <c r="B40" s="2">
        <v>100</v>
      </c>
      <c r="C40" s="2">
        <v>10000</v>
      </c>
      <c r="D40" s="2">
        <v>1621</v>
      </c>
      <c r="E40" s="2" t="s">
        <v>315</v>
      </c>
      <c r="F40" s="149">
        <v>2630</v>
      </c>
      <c r="G40" s="49">
        <f>(F40*10000)-(F40*D40)</f>
        <v>22036770</v>
      </c>
      <c r="I40" s="2" t="s">
        <v>316</v>
      </c>
      <c r="J40" s="2"/>
    </row>
    <row r="41" spans="1:10" ht="17.25" thickBot="1">
      <c r="A41" s="56" t="s">
        <v>305</v>
      </c>
      <c r="B41" s="54">
        <v>1</v>
      </c>
      <c r="C41" s="54">
        <v>100</v>
      </c>
      <c r="D41" s="54">
        <v>480</v>
      </c>
      <c r="E41" s="162"/>
      <c r="F41" s="162"/>
      <c r="G41" s="163"/>
    </row>
    <row r="42" spans="1:10" ht="17.25" thickBot="1">
      <c r="A42" s="222"/>
      <c r="B42" s="199"/>
      <c r="C42" s="199"/>
      <c r="D42" s="199"/>
      <c r="E42" s="199"/>
      <c r="F42" s="199"/>
      <c r="G42" s="200"/>
    </row>
    <row r="43" spans="1:10">
      <c r="A43" s="202" t="s">
        <v>317</v>
      </c>
      <c r="B43" s="203"/>
      <c r="C43" s="203"/>
      <c r="D43" s="203"/>
      <c r="E43" s="205" t="s">
        <v>75</v>
      </c>
      <c r="F43" s="205" t="s">
        <v>76</v>
      </c>
      <c r="G43" s="207" t="s">
        <v>77</v>
      </c>
    </row>
    <row r="44" spans="1:10">
      <c r="A44" s="204"/>
      <c r="B44" s="186"/>
      <c r="C44" s="186"/>
      <c r="D44" s="186"/>
      <c r="E44" s="206"/>
      <c r="F44" s="206"/>
      <c r="G44" s="208"/>
    </row>
    <row r="45" spans="1:10">
      <c r="A45" s="74"/>
      <c r="B45" s="149" t="s">
        <v>301</v>
      </c>
      <c r="C45" s="149" t="s">
        <v>288</v>
      </c>
      <c r="D45" s="2" t="s">
        <v>289</v>
      </c>
      <c r="E45" s="206"/>
      <c r="F45" s="206"/>
      <c r="G45" s="208"/>
    </row>
    <row r="46" spans="1:10">
      <c r="A46" s="48" t="s">
        <v>318</v>
      </c>
      <c r="B46" s="2">
        <v>100</v>
      </c>
      <c r="C46" s="2">
        <v>10000</v>
      </c>
      <c r="D46" s="2">
        <v>0</v>
      </c>
      <c r="E46" s="2" t="s">
        <v>319</v>
      </c>
      <c r="F46" s="149">
        <v>7900</v>
      </c>
      <c r="G46" s="49">
        <f>(F46*10000)-(F46*D46)</f>
        <v>79000000</v>
      </c>
    </row>
    <row r="47" spans="1:10">
      <c r="A47" s="48" t="s">
        <v>320</v>
      </c>
      <c r="B47" s="2">
        <v>100</v>
      </c>
      <c r="C47" s="2">
        <v>10000</v>
      </c>
      <c r="D47" s="2">
        <v>0</v>
      </c>
      <c r="E47" s="2" t="s">
        <v>321</v>
      </c>
      <c r="F47" s="149">
        <v>12400</v>
      </c>
      <c r="G47" s="49">
        <f t="shared" ref="G47:G48" si="0">(F47*10000)-(F47*D47)</f>
        <v>124000000</v>
      </c>
    </row>
    <row r="48" spans="1:10">
      <c r="A48" s="48" t="s">
        <v>322</v>
      </c>
      <c r="B48" s="2">
        <v>100</v>
      </c>
      <c r="C48" s="2">
        <v>10000</v>
      </c>
      <c r="D48" s="2">
        <v>0</v>
      </c>
      <c r="E48" s="2" t="s">
        <v>319</v>
      </c>
      <c r="F48" s="149">
        <v>7900</v>
      </c>
      <c r="G48" s="49">
        <f t="shared" si="0"/>
        <v>79000000</v>
      </c>
    </row>
    <row r="49" spans="1:7" ht="17.25" thickBot="1">
      <c r="A49" s="56" t="s">
        <v>305</v>
      </c>
      <c r="B49" s="54">
        <v>1</v>
      </c>
      <c r="C49" s="54">
        <v>100</v>
      </c>
      <c r="D49" s="54">
        <v>480</v>
      </c>
      <c r="E49" s="162"/>
      <c r="F49" s="162"/>
      <c r="G49" s="163"/>
    </row>
  </sheetData>
  <mergeCells count="21">
    <mergeCell ref="A43:D44"/>
    <mergeCell ref="E43:E45"/>
    <mergeCell ref="F43:F45"/>
    <mergeCell ref="G43:G45"/>
    <mergeCell ref="A29:G29"/>
    <mergeCell ref="A30:D31"/>
    <mergeCell ref="E30:E32"/>
    <mergeCell ref="F30:F32"/>
    <mergeCell ref="G30:G32"/>
    <mergeCell ref="A35:G35"/>
    <mergeCell ref="A36:D37"/>
    <mergeCell ref="E36:E38"/>
    <mergeCell ref="F36:F38"/>
    <mergeCell ref="G36:G38"/>
    <mergeCell ref="A42:G42"/>
    <mergeCell ref="A21:D21"/>
    <mergeCell ref="A22:D22"/>
    <mergeCell ref="A26:B26"/>
    <mergeCell ref="E26:G28"/>
    <mergeCell ref="A27:B27"/>
    <mergeCell ref="A28:B28"/>
  </mergeCells>
  <phoneticPr fontId="1" type="noConversion"/>
  <hyperlinks>
    <hyperlink ref="A21" r:id="rId1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V116"/>
  <sheetViews>
    <sheetView zoomScale="85" zoomScaleNormal="85" workbookViewId="0">
      <selection activeCell="R24" sqref="R24"/>
    </sheetView>
  </sheetViews>
  <sheetFormatPr defaultRowHeight="16.5"/>
  <cols>
    <col min="1" max="1" width="1.625" customWidth="1"/>
    <col min="2" max="2" width="17.625" customWidth="1"/>
    <col min="6" max="6" width="13.125" customWidth="1"/>
    <col min="7" max="7" width="9.125" customWidth="1"/>
    <col min="8" max="8" width="16.375" customWidth="1"/>
    <col min="9" max="9" width="16.5" customWidth="1"/>
    <col min="10" max="10" width="13.375" customWidth="1"/>
    <col min="11" max="11" width="13.625" style="42" customWidth="1"/>
    <col min="12" max="12" width="17.5" style="42" customWidth="1"/>
    <col min="13" max="13" width="16.25" style="42" customWidth="1"/>
    <col min="14" max="14" width="26.375" customWidth="1"/>
    <col min="15" max="15" width="22.75" customWidth="1"/>
    <col min="16" max="16" width="25.125" customWidth="1"/>
    <col min="17" max="17" width="18.875" customWidth="1"/>
    <col min="18" max="18" width="14.625" customWidth="1"/>
    <col min="19" max="19" width="22.25" customWidth="1"/>
    <col min="20" max="20" width="15.75" customWidth="1"/>
    <col min="21" max="21" width="22.875" customWidth="1"/>
    <col min="22" max="22" width="11.25" style="42" customWidth="1"/>
  </cols>
  <sheetData>
    <row r="1" spans="9:20" ht="17.25" thickBot="1"/>
    <row r="2" spans="9:20" ht="36.75" customHeight="1" thickBot="1">
      <c r="I2" s="132" t="s">
        <v>90</v>
      </c>
      <c r="J2" s="133">
        <v>20900</v>
      </c>
      <c r="K2" s="305"/>
      <c r="L2" s="216" t="s">
        <v>91</v>
      </c>
      <c r="M2" s="219">
        <f>(J2-J3)*170%</f>
        <v>33830</v>
      </c>
      <c r="O2" s="309" t="s">
        <v>92</v>
      </c>
      <c r="P2" s="310"/>
      <c r="Q2" s="311"/>
      <c r="R2" s="312">
        <v>427902</v>
      </c>
      <c r="S2" s="313"/>
      <c r="T2" s="104"/>
    </row>
    <row r="3" spans="9:20" ht="34.5" customHeight="1" thickBot="1">
      <c r="I3" s="134" t="s">
        <v>93</v>
      </c>
      <c r="J3" s="133">
        <v>1000</v>
      </c>
      <c r="K3" s="306"/>
      <c r="L3" s="307"/>
      <c r="M3" s="308"/>
      <c r="O3" s="314" t="s">
        <v>94</v>
      </c>
      <c r="P3" s="315"/>
      <c r="Q3" s="316"/>
      <c r="R3" s="317">
        <f>R2-(S6+S8+S12)</f>
        <v>42184</v>
      </c>
      <c r="S3" s="318"/>
      <c r="T3" s="105"/>
    </row>
    <row r="4" spans="9:20" ht="17.25" thickBot="1">
      <c r="I4" s="131"/>
      <c r="J4" s="42"/>
      <c r="L4" s="131"/>
      <c r="M4" s="131"/>
      <c r="O4" s="293" t="s">
        <v>95</v>
      </c>
      <c r="P4" s="294"/>
      <c r="Q4" s="295"/>
      <c r="R4" s="295"/>
      <c r="S4" s="296"/>
    </row>
    <row r="5" spans="9:20">
      <c r="I5" s="47"/>
      <c r="J5" s="119" t="s">
        <v>96</v>
      </c>
      <c r="K5" s="119" t="s">
        <v>97</v>
      </c>
      <c r="L5" s="58" t="s">
        <v>98</v>
      </c>
      <c r="M5" s="59" t="s">
        <v>99</v>
      </c>
      <c r="O5" s="120" t="s">
        <v>100</v>
      </c>
      <c r="P5" s="122"/>
      <c r="Q5" s="121" t="s">
        <v>101</v>
      </c>
      <c r="R5" s="121" t="s">
        <v>102</v>
      </c>
      <c r="S5" s="124" t="s">
        <v>103</v>
      </c>
    </row>
    <row r="6" spans="9:20">
      <c r="I6" s="48">
        <v>800</v>
      </c>
      <c r="J6" s="2">
        <v>6</v>
      </c>
      <c r="K6" s="22">
        <f>I6*J6</f>
        <v>4800</v>
      </c>
      <c r="L6" s="297">
        <f>J2-J3-SUM(K6:K8)</f>
        <v>-12900</v>
      </c>
      <c r="M6" s="299">
        <f>M2-SUM(K6:K8)</f>
        <v>1030</v>
      </c>
      <c r="O6" s="50" t="s">
        <v>104</v>
      </c>
      <c r="P6" s="130"/>
      <c r="Q6" s="2">
        <v>11705</v>
      </c>
      <c r="R6" s="2">
        <v>2</v>
      </c>
      <c r="S6" s="49">
        <f>Q6*R6</f>
        <v>23410</v>
      </c>
    </row>
    <row r="7" spans="9:20">
      <c r="I7" s="48">
        <v>900</v>
      </c>
      <c r="J7" s="22"/>
      <c r="K7" s="22">
        <f t="shared" ref="K7:K8" si="0">I7*J7</f>
        <v>0</v>
      </c>
      <c r="L7" s="297"/>
      <c r="M7" s="299"/>
      <c r="O7" s="301" t="s">
        <v>105</v>
      </c>
      <c r="P7" s="302"/>
      <c r="Q7" s="303"/>
      <c r="R7" s="303"/>
      <c r="S7" s="304"/>
    </row>
    <row r="8" spans="9:20" ht="17.25" thickBot="1">
      <c r="I8" s="56">
        <v>1000</v>
      </c>
      <c r="J8" s="57">
        <v>28</v>
      </c>
      <c r="K8" s="55">
        <f t="shared" si="0"/>
        <v>28000</v>
      </c>
      <c r="L8" s="298"/>
      <c r="M8" s="300"/>
      <c r="O8" s="48" t="s">
        <v>106</v>
      </c>
      <c r="P8" s="68"/>
      <c r="Q8" s="2">
        <v>22242</v>
      </c>
      <c r="R8" s="2">
        <v>0</v>
      </c>
      <c r="S8" s="208">
        <f>SUMPRODUCT(Q8:Q10,R8:R10)</f>
        <v>0</v>
      </c>
    </row>
    <row r="9" spans="9:20" ht="17.25" thickBot="1">
      <c r="O9" s="48" t="s">
        <v>107</v>
      </c>
      <c r="P9" s="68"/>
      <c r="Q9" s="2">
        <v>28142</v>
      </c>
      <c r="R9" s="2">
        <v>0</v>
      </c>
      <c r="S9" s="208"/>
    </row>
    <row r="10" spans="9:20">
      <c r="I10" s="277" t="s">
        <v>108</v>
      </c>
      <c r="J10" s="205"/>
      <c r="K10" s="205"/>
      <c r="L10" s="207"/>
      <c r="O10" s="48" t="s">
        <v>109</v>
      </c>
      <c r="P10" s="68"/>
      <c r="Q10" s="2">
        <v>34153</v>
      </c>
      <c r="R10" s="2">
        <v>0</v>
      </c>
      <c r="S10" s="208"/>
    </row>
    <row r="11" spans="9:20" ht="17.25" thickBot="1">
      <c r="I11" s="120" t="s">
        <v>110</v>
      </c>
      <c r="J11" s="25" t="s">
        <v>111</v>
      </c>
      <c r="K11" s="121" t="s">
        <v>112</v>
      </c>
      <c r="L11" s="124" t="s">
        <v>103</v>
      </c>
      <c r="M11" s="43"/>
      <c r="N11" s="24"/>
      <c r="O11" s="272" t="s">
        <v>113</v>
      </c>
      <c r="P11" s="273"/>
      <c r="Q11" s="274"/>
      <c r="R11" s="275"/>
      <c r="S11" s="276"/>
    </row>
    <row r="12" spans="9:20" ht="33.75" thickBot="1">
      <c r="I12" s="61">
        <v>84500</v>
      </c>
      <c r="J12" s="54">
        <v>200</v>
      </c>
      <c r="K12" s="55">
        <v>6</v>
      </c>
      <c r="L12" s="103">
        <f>(I12*J12)*K12</f>
        <v>101400000</v>
      </c>
      <c r="N12" s="30"/>
      <c r="O12" s="51" t="s">
        <v>114</v>
      </c>
      <c r="P12" s="135" t="s">
        <v>115</v>
      </c>
      <c r="Q12" s="136">
        <v>47672</v>
      </c>
      <c r="R12" s="68">
        <v>1</v>
      </c>
      <c r="S12" s="137">
        <f>SUMPRODUCT(Q12:Q21,R12:R21)</f>
        <v>362308</v>
      </c>
    </row>
    <row r="13" spans="9:20">
      <c r="N13" s="42"/>
      <c r="O13" s="48" t="s">
        <v>116</v>
      </c>
      <c r="P13" s="146" t="s">
        <v>115</v>
      </c>
      <c r="Q13" s="138">
        <f>Q12</f>
        <v>47672</v>
      </c>
      <c r="R13" s="115">
        <v>1</v>
      </c>
      <c r="S13" s="139"/>
    </row>
    <row r="14" spans="9:20" ht="17.25" thickBot="1">
      <c r="N14" s="42"/>
      <c r="O14" s="48" t="s">
        <v>273</v>
      </c>
      <c r="P14" s="109" t="s">
        <v>274</v>
      </c>
      <c r="Q14" s="147">
        <f>Q12</f>
        <v>47672</v>
      </c>
      <c r="R14" s="68">
        <v>1</v>
      </c>
      <c r="S14" s="139"/>
    </row>
    <row r="15" spans="9:20" ht="17.25" thickBot="1">
      <c r="I15" t="s">
        <v>117</v>
      </c>
      <c r="N15" s="9"/>
      <c r="O15" s="48" t="s">
        <v>118</v>
      </c>
      <c r="P15" s="10"/>
      <c r="Q15" s="136">
        <v>38138</v>
      </c>
      <c r="R15" s="68">
        <v>0</v>
      </c>
      <c r="S15" s="139"/>
    </row>
    <row r="16" spans="9:20">
      <c r="I16" t="s">
        <v>119</v>
      </c>
      <c r="N16" s="21"/>
      <c r="O16" s="52" t="s">
        <v>120</v>
      </c>
      <c r="P16" s="69"/>
      <c r="Q16" s="140">
        <f>Q15</f>
        <v>38138</v>
      </c>
      <c r="R16" s="2">
        <v>1</v>
      </c>
      <c r="S16" s="139"/>
    </row>
    <row r="17" spans="2:20">
      <c r="I17" t="s">
        <v>121</v>
      </c>
      <c r="N17" s="21"/>
      <c r="O17" s="52" t="s">
        <v>122</v>
      </c>
      <c r="P17" s="69"/>
      <c r="Q17" s="2">
        <f>Q15</f>
        <v>38138</v>
      </c>
      <c r="R17" s="2">
        <v>1</v>
      </c>
      <c r="S17" s="139"/>
    </row>
    <row r="18" spans="2:20" ht="17.25" thickBot="1">
      <c r="N18" s="21"/>
      <c r="O18" s="52" t="s">
        <v>123</v>
      </c>
      <c r="P18" s="69"/>
      <c r="Q18" s="26">
        <f>Q12</f>
        <v>47672</v>
      </c>
      <c r="R18" s="2">
        <v>0</v>
      </c>
      <c r="S18" s="139"/>
    </row>
    <row r="19" spans="2:20">
      <c r="I19" s="277" t="s">
        <v>124</v>
      </c>
      <c r="J19" s="205"/>
      <c r="K19" s="205"/>
      <c r="L19" s="123" t="s">
        <v>125</v>
      </c>
      <c r="M19" s="20"/>
      <c r="N19" s="21"/>
      <c r="O19" s="112" t="s">
        <v>126</v>
      </c>
      <c r="P19" s="113"/>
      <c r="Q19" s="114">
        <f>Q12</f>
        <v>47672</v>
      </c>
      <c r="R19" s="115">
        <v>1</v>
      </c>
      <c r="S19" s="139"/>
    </row>
    <row r="20" spans="2:20">
      <c r="I20" s="120" t="s">
        <v>127</v>
      </c>
      <c r="J20" s="2">
        <v>1</v>
      </c>
      <c r="K20" s="22">
        <v>1</v>
      </c>
      <c r="L20" s="63">
        <f>J20+K20</f>
        <v>2</v>
      </c>
      <c r="M20" s="20"/>
      <c r="N20" s="21"/>
      <c r="O20" s="112" t="s">
        <v>128</v>
      </c>
      <c r="P20" s="115"/>
      <c r="Q20" s="114">
        <f>Q12</f>
        <v>47672</v>
      </c>
      <c r="R20" s="115">
        <v>1</v>
      </c>
      <c r="S20" s="139"/>
    </row>
    <row r="21" spans="2:20" ht="17.25" thickBot="1">
      <c r="I21" s="120" t="s">
        <v>129</v>
      </c>
      <c r="J21" s="2">
        <v>222</v>
      </c>
      <c r="K21" s="22">
        <v>125</v>
      </c>
      <c r="L21" s="63">
        <f>J21-K21</f>
        <v>97</v>
      </c>
      <c r="M21" s="20"/>
      <c r="N21" s="9"/>
      <c r="O21" s="53" t="s">
        <v>275</v>
      </c>
      <c r="P21" s="54"/>
      <c r="Q21" s="54">
        <f>Q12</f>
        <v>47672</v>
      </c>
      <c r="R21" s="54">
        <v>1</v>
      </c>
      <c r="S21" s="145"/>
    </row>
    <row r="22" spans="2:20">
      <c r="I22" s="70" t="s">
        <v>130</v>
      </c>
      <c r="J22" s="2">
        <v>400</v>
      </c>
      <c r="K22" s="22">
        <v>1020</v>
      </c>
      <c r="L22" s="63">
        <f>J22*K22</f>
        <v>408000</v>
      </c>
      <c r="M22" s="20"/>
      <c r="N22" s="30"/>
    </row>
    <row r="23" spans="2:20" ht="17.25" thickBot="1">
      <c r="I23" s="75" t="s">
        <v>131</v>
      </c>
      <c r="J23" s="54">
        <v>1</v>
      </c>
      <c r="K23" s="55">
        <v>1</v>
      </c>
      <c r="L23" s="60">
        <f>J23/K23</f>
        <v>1</v>
      </c>
      <c r="M23" s="20"/>
      <c r="N23" s="9"/>
    </row>
    <row r="24" spans="2:20" ht="17.25" thickBot="1">
      <c r="B24" s="278" t="s">
        <v>132</v>
      </c>
      <c r="C24" s="279"/>
      <c r="D24" s="279"/>
      <c r="E24" s="280"/>
      <c r="I24" s="9"/>
      <c r="J24" s="177"/>
      <c r="K24" s="178"/>
      <c r="L24" s="20"/>
      <c r="M24" s="20"/>
      <c r="N24" s="9"/>
    </row>
    <row r="25" spans="2:20" ht="17.25" thickBot="1">
      <c r="B25" s="281" t="s">
        <v>133</v>
      </c>
      <c r="C25" s="282"/>
      <c r="D25" s="282"/>
      <c r="E25" s="283"/>
      <c r="I25" s="24" t="s">
        <v>134</v>
      </c>
      <c r="J25" t="s">
        <v>135</v>
      </c>
      <c r="K25" s="42" t="s">
        <v>136</v>
      </c>
      <c r="L25" s="284" t="s">
        <v>137</v>
      </c>
      <c r="M25" s="20" t="s">
        <v>138</v>
      </c>
      <c r="N25" s="21"/>
    </row>
    <row r="26" spans="2:20">
      <c r="B26" s="8"/>
      <c r="C26" s="8"/>
      <c r="D26" s="8"/>
      <c r="E26" s="8"/>
      <c r="I26" s="24" t="s">
        <v>139</v>
      </c>
      <c r="J26" t="s">
        <v>135</v>
      </c>
      <c r="K26" s="42" t="s">
        <v>140</v>
      </c>
      <c r="L26" s="284"/>
      <c r="M26" s="20" t="s">
        <v>141</v>
      </c>
      <c r="N26" s="21"/>
    </row>
    <row r="27" spans="2:20">
      <c r="B27" s="8"/>
      <c r="C27" s="8"/>
      <c r="D27" s="8"/>
      <c r="E27" s="8"/>
      <c r="I27" s="9"/>
      <c r="M27" s="20"/>
      <c r="N27" s="21"/>
    </row>
    <row r="28" spans="2:20" ht="17.25" thickBot="1">
      <c r="I28" s="43"/>
      <c r="J28" s="43"/>
      <c r="K28" s="20"/>
      <c r="L28" s="106"/>
      <c r="M28" s="46"/>
      <c r="N28" s="43"/>
      <c r="O28" s="9"/>
      <c r="P28" s="9"/>
      <c r="Q28" s="9"/>
    </row>
    <row r="29" spans="2:20">
      <c r="B29" s="206" t="s">
        <v>142</v>
      </c>
      <c r="C29" s="206"/>
      <c r="D29" s="206"/>
      <c r="E29" s="121" t="s">
        <v>143</v>
      </c>
      <c r="F29" s="45" t="s">
        <v>144</v>
      </c>
      <c r="G29" s="45" t="s">
        <v>145</v>
      </c>
      <c r="I29" s="206" t="s">
        <v>146</v>
      </c>
      <c r="J29" s="206"/>
      <c r="K29" s="206"/>
      <c r="L29" s="206"/>
      <c r="M29" s="206"/>
      <c r="N29" s="206"/>
      <c r="O29" s="20"/>
      <c r="P29" s="285" t="s">
        <v>147</v>
      </c>
      <c r="Q29" s="286"/>
      <c r="R29" s="286"/>
      <c r="S29" s="286"/>
      <c r="T29" s="287"/>
    </row>
    <row r="30" spans="2:20">
      <c r="B30" s="271" t="s">
        <v>148</v>
      </c>
      <c r="C30" s="271"/>
      <c r="D30" s="271"/>
      <c r="E30" s="33">
        <v>180</v>
      </c>
      <c r="F30" s="33">
        <v>3</v>
      </c>
      <c r="G30" s="33">
        <v>57</v>
      </c>
      <c r="I30" s="291" t="s">
        <v>149</v>
      </c>
      <c r="J30" s="292"/>
      <c r="K30" s="121" t="s">
        <v>150</v>
      </c>
      <c r="L30" s="121" t="s">
        <v>151</v>
      </c>
      <c r="M30" s="121" t="s">
        <v>145</v>
      </c>
      <c r="N30" s="121" t="s">
        <v>152</v>
      </c>
      <c r="P30" s="288"/>
      <c r="Q30" s="289"/>
      <c r="R30" s="289"/>
      <c r="S30" s="289"/>
      <c r="T30" s="290"/>
    </row>
    <row r="31" spans="2:20">
      <c r="B31" s="270" t="s">
        <v>153</v>
      </c>
      <c r="C31" s="270"/>
      <c r="D31" s="270"/>
      <c r="E31" s="121" t="s">
        <v>154</v>
      </c>
      <c r="F31" s="2"/>
      <c r="G31" s="2">
        <v>38</v>
      </c>
      <c r="I31" s="251" t="s">
        <v>155</v>
      </c>
      <c r="J31" s="252"/>
      <c r="K31" s="34">
        <v>100</v>
      </c>
      <c r="L31" s="34">
        <v>2</v>
      </c>
      <c r="M31" s="34">
        <v>22</v>
      </c>
      <c r="N31" s="33" t="s">
        <v>156</v>
      </c>
      <c r="O31" s="24"/>
      <c r="P31" s="247"/>
      <c r="Q31" s="248"/>
      <c r="R31" s="248"/>
      <c r="S31" s="248"/>
      <c r="T31" s="249"/>
    </row>
    <row r="32" spans="2:20">
      <c r="B32" s="7"/>
      <c r="C32" s="7"/>
      <c r="D32" s="7"/>
      <c r="G32" s="10"/>
      <c r="H32" s="24"/>
      <c r="I32" s="251" t="s">
        <v>157</v>
      </c>
      <c r="J32" s="252"/>
      <c r="K32" s="34">
        <v>250</v>
      </c>
      <c r="L32" s="34">
        <v>4</v>
      </c>
      <c r="M32" s="34">
        <v>0</v>
      </c>
      <c r="N32" s="127" t="s">
        <v>156</v>
      </c>
      <c r="O32" s="24"/>
      <c r="P32" s="267" t="s">
        <v>158</v>
      </c>
      <c r="Q32" s="206"/>
      <c r="R32" s="206"/>
      <c r="S32" s="206"/>
      <c r="T32" s="62" t="s">
        <v>159</v>
      </c>
    </row>
    <row r="33" spans="2:21">
      <c r="B33" s="271" t="s">
        <v>160</v>
      </c>
      <c r="C33" s="271"/>
      <c r="D33" s="271"/>
      <c r="E33" s="33">
        <v>170</v>
      </c>
      <c r="F33" s="33">
        <v>3</v>
      </c>
      <c r="G33" s="33">
        <v>198</v>
      </c>
      <c r="H33" s="21"/>
      <c r="I33" s="251" t="s">
        <v>161</v>
      </c>
      <c r="J33" s="252"/>
      <c r="K33" s="34">
        <v>250</v>
      </c>
      <c r="L33" s="34">
        <v>3</v>
      </c>
      <c r="M33" s="34">
        <v>0</v>
      </c>
      <c r="N33" s="35" t="s">
        <v>162</v>
      </c>
      <c r="O33" s="21"/>
      <c r="P33" s="267" t="s">
        <v>163</v>
      </c>
      <c r="Q33" s="206"/>
      <c r="R33" s="22">
        <v>50</v>
      </c>
      <c r="S33" s="23" t="s">
        <v>156</v>
      </c>
      <c r="T33" s="63">
        <f>M31</f>
        <v>22</v>
      </c>
    </row>
    <row r="34" spans="2:21">
      <c r="B34" s="29"/>
      <c r="C34" s="29"/>
      <c r="D34" s="29"/>
      <c r="E34" s="4"/>
      <c r="G34" s="10"/>
      <c r="H34" s="21"/>
      <c r="I34" s="251" t="s">
        <v>164</v>
      </c>
      <c r="J34" s="252"/>
      <c r="K34" s="34">
        <v>600</v>
      </c>
      <c r="L34" s="34">
        <v>10</v>
      </c>
      <c r="M34" s="34">
        <v>0</v>
      </c>
      <c r="N34" s="127" t="s">
        <v>156</v>
      </c>
      <c r="O34" s="128"/>
      <c r="P34" s="267" t="s">
        <v>165</v>
      </c>
      <c r="Q34" s="206"/>
      <c r="R34" s="22">
        <v>125</v>
      </c>
      <c r="S34" s="129" t="s">
        <v>156</v>
      </c>
      <c r="T34" s="64">
        <f>M32</f>
        <v>0</v>
      </c>
    </row>
    <row r="35" spans="2:21">
      <c r="B35" s="261" t="s">
        <v>166</v>
      </c>
      <c r="C35" s="266"/>
      <c r="D35" s="262"/>
      <c r="E35" s="108">
        <v>30</v>
      </c>
      <c r="F35" s="108"/>
      <c r="G35" s="108">
        <v>31</v>
      </c>
      <c r="H35" s="21"/>
      <c r="I35" s="268" t="s">
        <v>167</v>
      </c>
      <c r="J35" s="269"/>
      <c r="K35" s="22" t="s">
        <v>168</v>
      </c>
      <c r="L35" s="22"/>
      <c r="M35" s="22">
        <v>220</v>
      </c>
      <c r="N35" s="2" t="s">
        <v>169</v>
      </c>
      <c r="O35" s="32"/>
      <c r="P35" s="267" t="s">
        <v>170</v>
      </c>
      <c r="Q35" s="206"/>
      <c r="R35" s="22">
        <v>300</v>
      </c>
      <c r="S35" s="23" t="s">
        <v>171</v>
      </c>
      <c r="T35" s="63">
        <f>M39</f>
        <v>11</v>
      </c>
    </row>
    <row r="36" spans="2:21">
      <c r="B36" s="264" t="s">
        <v>172</v>
      </c>
      <c r="C36" s="264"/>
      <c r="D36" s="264"/>
      <c r="E36" s="28"/>
      <c r="F36" s="4"/>
      <c r="G36" s="4"/>
      <c r="H36" s="21"/>
      <c r="O36" s="128"/>
      <c r="P36" s="267" t="s">
        <v>173</v>
      </c>
      <c r="Q36" s="206"/>
      <c r="R36" s="22">
        <v>150</v>
      </c>
      <c r="S36" s="23" t="s">
        <v>174</v>
      </c>
      <c r="T36" s="63">
        <f>M49</f>
        <v>0</v>
      </c>
    </row>
    <row r="37" spans="2:21">
      <c r="B37" s="263" t="s">
        <v>175</v>
      </c>
      <c r="C37" s="263"/>
      <c r="D37" s="263"/>
      <c r="E37" s="21"/>
      <c r="F37" s="9"/>
      <c r="G37" s="9"/>
      <c r="H37" s="21"/>
      <c r="I37" s="251" t="s">
        <v>176</v>
      </c>
      <c r="J37" s="252"/>
      <c r="K37" s="34">
        <v>180</v>
      </c>
      <c r="L37" s="34">
        <v>3</v>
      </c>
      <c r="M37" s="34">
        <v>47</v>
      </c>
      <c r="N37" s="127" t="s">
        <v>177</v>
      </c>
      <c r="O37" s="21"/>
      <c r="P37" s="247"/>
      <c r="Q37" s="248"/>
      <c r="R37" s="248"/>
      <c r="S37" s="248"/>
      <c r="T37" s="249"/>
    </row>
    <row r="38" spans="2:21">
      <c r="B38" s="263" t="s">
        <v>178</v>
      </c>
      <c r="C38" s="263"/>
      <c r="D38" s="263"/>
      <c r="E38" s="21"/>
      <c r="F38" s="9"/>
      <c r="G38" s="9"/>
      <c r="H38" s="21"/>
      <c r="I38" t="s">
        <v>179</v>
      </c>
      <c r="L38" s="31"/>
      <c r="M38" s="31">
        <v>16</v>
      </c>
      <c r="N38" s="15" t="s">
        <v>180</v>
      </c>
      <c r="O38" s="15"/>
      <c r="P38" s="242" t="s">
        <v>181</v>
      </c>
      <c r="Q38" s="243"/>
      <c r="R38" s="243"/>
      <c r="S38" s="243"/>
      <c r="T38" s="244"/>
    </row>
    <row r="39" spans="2:21">
      <c r="B39" s="263" t="s">
        <v>182</v>
      </c>
      <c r="C39" s="263"/>
      <c r="D39" s="263"/>
      <c r="E39" s="21"/>
      <c r="F39" s="9"/>
      <c r="G39" s="9"/>
      <c r="H39" s="21"/>
      <c r="I39" s="251" t="s">
        <v>183</v>
      </c>
      <c r="J39" s="252"/>
      <c r="K39" s="34">
        <v>300</v>
      </c>
      <c r="L39" s="34">
        <v>10</v>
      </c>
      <c r="M39" s="34">
        <v>11</v>
      </c>
      <c r="N39" s="35" t="s">
        <v>184</v>
      </c>
      <c r="O39" s="128"/>
      <c r="P39" s="242" t="s">
        <v>185</v>
      </c>
      <c r="Q39" s="243"/>
      <c r="R39" s="38">
        <v>125</v>
      </c>
      <c r="S39" s="40" t="s">
        <v>186</v>
      </c>
      <c r="T39" s="65">
        <f>M33</f>
        <v>0</v>
      </c>
    </row>
    <row r="40" spans="2:21">
      <c r="B40" s="27"/>
      <c r="C40" s="27"/>
      <c r="D40" s="27"/>
      <c r="E40" s="15"/>
      <c r="G40" s="44"/>
      <c r="H40" s="21"/>
      <c r="I40" t="s">
        <v>187</v>
      </c>
      <c r="L40" s="31"/>
      <c r="M40" s="31"/>
      <c r="N40" s="15"/>
      <c r="O40" s="15"/>
      <c r="P40" s="242" t="s">
        <v>188</v>
      </c>
      <c r="Q40" s="243"/>
      <c r="R40" s="38">
        <v>300</v>
      </c>
      <c r="S40" s="118" t="s">
        <v>189</v>
      </c>
      <c r="T40" s="65">
        <f>M34+(M35*10)</f>
        <v>2200</v>
      </c>
      <c r="U40" t="s">
        <v>190</v>
      </c>
    </row>
    <row r="41" spans="2:21">
      <c r="B41" s="251" t="s">
        <v>191</v>
      </c>
      <c r="C41" s="265"/>
      <c r="D41" s="252"/>
      <c r="E41" s="33">
        <v>42</v>
      </c>
      <c r="F41" s="33">
        <v>1</v>
      </c>
      <c r="G41" s="33">
        <v>43</v>
      </c>
      <c r="H41" s="21"/>
      <c r="I41" t="s">
        <v>192</v>
      </c>
      <c r="L41" s="31"/>
      <c r="M41" s="31"/>
      <c r="N41" s="15"/>
      <c r="O41" s="32"/>
      <c r="P41" s="242" t="s">
        <v>193</v>
      </c>
      <c r="Q41" s="243"/>
      <c r="R41" s="38">
        <v>60</v>
      </c>
      <c r="S41" s="40" t="s">
        <v>194</v>
      </c>
      <c r="T41" s="65">
        <f>M58</f>
        <v>24</v>
      </c>
    </row>
    <row r="42" spans="2:21">
      <c r="B42" s="126"/>
      <c r="C42" s="126"/>
      <c r="D42" s="126"/>
      <c r="E42" s="28"/>
      <c r="G42" s="10"/>
      <c r="H42" s="21"/>
      <c r="I42" t="s">
        <v>195</v>
      </c>
      <c r="L42" s="31"/>
      <c r="M42" s="31"/>
      <c r="N42" s="15"/>
      <c r="O42" s="15"/>
      <c r="P42" s="242" t="s">
        <v>196</v>
      </c>
      <c r="Q42" s="243"/>
      <c r="R42" s="38">
        <v>45</v>
      </c>
      <c r="S42" s="40" t="s">
        <v>197</v>
      </c>
      <c r="T42" s="65">
        <f>M63</f>
        <v>11</v>
      </c>
    </row>
    <row r="43" spans="2:21">
      <c r="B43" s="261" t="s">
        <v>198</v>
      </c>
      <c r="C43" s="266"/>
      <c r="D43" s="262"/>
      <c r="E43" s="108">
        <v>30</v>
      </c>
      <c r="F43" s="108"/>
      <c r="G43" s="108">
        <v>23</v>
      </c>
      <c r="H43" s="21"/>
      <c r="L43" s="31"/>
      <c r="M43" s="31"/>
      <c r="N43" s="15"/>
      <c r="O43" s="15"/>
      <c r="P43" s="247"/>
      <c r="Q43" s="248"/>
      <c r="R43" s="248"/>
      <c r="S43" s="248"/>
      <c r="T43" s="249"/>
    </row>
    <row r="44" spans="2:21">
      <c r="B44" s="264" t="s">
        <v>199</v>
      </c>
      <c r="C44" s="264"/>
      <c r="D44" s="264"/>
      <c r="E44" s="28"/>
      <c r="F44" s="4"/>
      <c r="G44" s="4"/>
      <c r="H44" s="21"/>
      <c r="I44" s="261" t="s">
        <v>200</v>
      </c>
      <c r="J44" s="262"/>
      <c r="K44" s="141">
        <v>30</v>
      </c>
      <c r="L44" s="141"/>
      <c r="M44" s="141">
        <v>8</v>
      </c>
      <c r="N44" s="142" t="s">
        <v>201</v>
      </c>
      <c r="O44" s="15"/>
      <c r="P44" s="242" t="s">
        <v>202</v>
      </c>
      <c r="Q44" s="243"/>
      <c r="R44" s="243"/>
      <c r="S44" s="243"/>
      <c r="T44" s="244"/>
    </row>
    <row r="45" spans="2:21">
      <c r="B45" s="263" t="s">
        <v>203</v>
      </c>
      <c r="C45" s="263"/>
      <c r="D45" s="263"/>
      <c r="E45" s="21"/>
      <c r="F45" s="9"/>
      <c r="G45" s="9"/>
      <c r="H45" s="21"/>
      <c r="I45" s="15" t="s">
        <v>204</v>
      </c>
      <c r="J45" s="15"/>
      <c r="L45" s="31"/>
      <c r="M45" s="31"/>
      <c r="N45" s="15"/>
      <c r="O45" s="15"/>
      <c r="P45" s="242" t="s">
        <v>205</v>
      </c>
      <c r="Q45" s="243"/>
      <c r="R45" s="38">
        <v>180</v>
      </c>
      <c r="S45" s="39" t="s">
        <v>186</v>
      </c>
      <c r="T45" s="65">
        <f>M37</f>
        <v>47</v>
      </c>
    </row>
    <row r="46" spans="2:21">
      <c r="B46" s="263" t="s">
        <v>206</v>
      </c>
      <c r="C46" s="263"/>
      <c r="D46" s="263"/>
      <c r="E46" s="21"/>
      <c r="F46" s="9"/>
      <c r="G46" s="9"/>
      <c r="H46" s="21"/>
      <c r="I46" s="15" t="s">
        <v>207</v>
      </c>
      <c r="J46" s="15"/>
      <c r="L46" s="31"/>
      <c r="M46" s="31"/>
      <c r="N46" s="15"/>
      <c r="O46" s="32"/>
      <c r="P46" s="242" t="s">
        <v>208</v>
      </c>
      <c r="Q46" s="243"/>
      <c r="R46" s="38">
        <v>125</v>
      </c>
      <c r="S46" s="40" t="s">
        <v>186</v>
      </c>
      <c r="T46" s="65">
        <f>M33</f>
        <v>0</v>
      </c>
      <c r="U46" t="s">
        <v>209</v>
      </c>
    </row>
    <row r="47" spans="2:21">
      <c r="B47" s="263" t="s">
        <v>210</v>
      </c>
      <c r="C47" s="263"/>
      <c r="D47" s="263"/>
      <c r="E47" s="21"/>
      <c r="F47" s="9"/>
      <c r="G47" s="9"/>
      <c r="H47" s="21"/>
      <c r="I47" s="15" t="s">
        <v>211</v>
      </c>
      <c r="J47" s="15"/>
      <c r="L47" s="31"/>
      <c r="M47" s="31"/>
      <c r="N47" s="15"/>
      <c r="O47" s="15"/>
      <c r="P47" s="242" t="s">
        <v>212</v>
      </c>
      <c r="Q47" s="243"/>
      <c r="R47" s="38">
        <v>300</v>
      </c>
      <c r="S47" s="40" t="s">
        <v>213</v>
      </c>
      <c r="T47" s="65">
        <f>M34+(M35*10)</f>
        <v>2200</v>
      </c>
    </row>
    <row r="48" spans="2:21">
      <c r="B48" s="27"/>
      <c r="C48" s="27"/>
      <c r="D48" s="27"/>
      <c r="E48" s="15"/>
      <c r="G48" s="9"/>
      <c r="H48" s="9"/>
      <c r="L48" s="31"/>
      <c r="M48" s="31"/>
      <c r="N48" s="15"/>
      <c r="O48" s="15"/>
      <c r="P48" s="242" t="s">
        <v>214</v>
      </c>
      <c r="Q48" s="243"/>
      <c r="R48" s="38">
        <v>180</v>
      </c>
      <c r="S48" s="40" t="s">
        <v>215</v>
      </c>
      <c r="T48" s="65">
        <f>M69</f>
        <v>130</v>
      </c>
    </row>
    <row r="49" spans="2:21">
      <c r="B49" s="253" t="s">
        <v>216</v>
      </c>
      <c r="C49" s="253"/>
      <c r="D49" s="253"/>
      <c r="E49" s="18">
        <v>50</v>
      </c>
      <c r="F49" s="254" t="s">
        <v>217</v>
      </c>
      <c r="G49" s="254"/>
      <c r="H49" s="9"/>
      <c r="I49" s="261" t="s">
        <v>218</v>
      </c>
      <c r="J49" s="262"/>
      <c r="K49" s="141">
        <v>150</v>
      </c>
      <c r="L49" s="141"/>
      <c r="M49" s="141">
        <v>0</v>
      </c>
      <c r="N49" s="142" t="s">
        <v>219</v>
      </c>
      <c r="O49" s="15"/>
      <c r="P49" s="247"/>
      <c r="Q49" s="248"/>
      <c r="R49" s="248"/>
      <c r="S49" s="248"/>
      <c r="T49" s="249"/>
    </row>
    <row r="50" spans="2:21">
      <c r="B50" s="253" t="s">
        <v>220</v>
      </c>
      <c r="C50" s="253"/>
      <c r="D50" s="253"/>
      <c r="E50" s="18"/>
      <c r="F50" s="254"/>
      <c r="G50" s="254"/>
      <c r="H50" s="9"/>
      <c r="I50" s="15" t="s">
        <v>221</v>
      </c>
      <c r="J50" s="15"/>
      <c r="L50" s="31"/>
      <c r="M50" s="31"/>
      <c r="N50" s="15"/>
      <c r="O50" s="15"/>
      <c r="P50" s="242" t="s">
        <v>222</v>
      </c>
      <c r="Q50" s="243"/>
      <c r="R50" s="243"/>
      <c r="S50" s="243"/>
      <c r="T50" s="244"/>
    </row>
    <row r="51" spans="2:21">
      <c r="B51" s="253" t="s">
        <v>223</v>
      </c>
      <c r="C51" s="253"/>
      <c r="D51" s="253"/>
      <c r="E51" s="18"/>
      <c r="F51" s="254"/>
      <c r="G51" s="254"/>
      <c r="H51" s="9"/>
      <c r="I51" s="15" t="s">
        <v>224</v>
      </c>
      <c r="J51" s="15"/>
      <c r="L51" s="31"/>
      <c r="M51" s="31"/>
      <c r="N51" s="15"/>
      <c r="O51" s="32"/>
      <c r="P51" s="242" t="s">
        <v>225</v>
      </c>
      <c r="Q51" s="243"/>
      <c r="R51" s="38">
        <v>50</v>
      </c>
      <c r="S51" s="40" t="s">
        <v>226</v>
      </c>
      <c r="T51" s="65">
        <f>M31</f>
        <v>22</v>
      </c>
    </row>
    <row r="52" spans="2:21">
      <c r="B52" s="253" t="s">
        <v>227</v>
      </c>
      <c r="C52" s="253"/>
      <c r="D52" s="253"/>
      <c r="E52" s="18"/>
      <c r="F52" s="254"/>
      <c r="G52" s="254"/>
      <c r="H52" s="71"/>
      <c r="I52" s="15" t="s">
        <v>228</v>
      </c>
      <c r="J52" s="15"/>
      <c r="L52" s="31"/>
      <c r="M52" s="31"/>
      <c r="N52" s="15"/>
      <c r="O52" s="15"/>
      <c r="P52" s="242" t="s">
        <v>229</v>
      </c>
      <c r="Q52" s="243"/>
      <c r="R52" s="38">
        <v>125</v>
      </c>
      <c r="S52" s="40" t="s">
        <v>226</v>
      </c>
      <c r="T52" s="65">
        <f>M32</f>
        <v>0</v>
      </c>
      <c r="U52" t="s">
        <v>209</v>
      </c>
    </row>
    <row r="53" spans="2:21">
      <c r="B53" s="125" t="s">
        <v>230</v>
      </c>
      <c r="C53" s="125"/>
      <c r="D53" s="125"/>
      <c r="E53" s="18"/>
      <c r="F53" s="254"/>
      <c r="G53" s="254"/>
      <c r="H53" s="21"/>
      <c r="L53" s="31"/>
      <c r="M53" s="31"/>
      <c r="N53" s="15"/>
      <c r="O53" s="15"/>
      <c r="P53" s="242" t="s">
        <v>231</v>
      </c>
      <c r="Q53" s="243"/>
      <c r="R53" s="38">
        <v>30</v>
      </c>
      <c r="S53" s="40" t="s">
        <v>232</v>
      </c>
      <c r="T53" s="65">
        <f>M54</f>
        <v>5</v>
      </c>
    </row>
    <row r="54" spans="2:21" ht="17.25" thickBot="1">
      <c r="B54" s="253" t="s">
        <v>233</v>
      </c>
      <c r="C54" s="253"/>
      <c r="D54" s="253"/>
      <c r="E54" s="18"/>
      <c r="F54" s="254"/>
      <c r="G54" s="254"/>
      <c r="H54" s="21"/>
      <c r="I54" s="261" t="s">
        <v>234</v>
      </c>
      <c r="J54" s="262"/>
      <c r="K54" s="141">
        <v>30</v>
      </c>
      <c r="L54" s="141"/>
      <c r="M54" s="141">
        <v>5</v>
      </c>
      <c r="N54" s="142" t="s">
        <v>235</v>
      </c>
      <c r="O54" s="15"/>
      <c r="P54" s="245" t="s">
        <v>236</v>
      </c>
      <c r="Q54" s="246"/>
      <c r="R54" s="116">
        <v>30</v>
      </c>
      <c r="S54" s="117" t="s">
        <v>232</v>
      </c>
      <c r="T54" s="67">
        <f>M44</f>
        <v>8</v>
      </c>
    </row>
    <row r="55" spans="2:21">
      <c r="B55" s="36"/>
      <c r="C55" s="36"/>
      <c r="D55" s="36"/>
      <c r="E55" s="37"/>
      <c r="F55" s="37"/>
      <c r="G55" s="72"/>
      <c r="H55" s="21"/>
      <c r="I55" s="15" t="s">
        <v>237</v>
      </c>
      <c r="J55" s="15"/>
      <c r="L55" s="31"/>
      <c r="M55" s="31"/>
      <c r="N55" s="15"/>
      <c r="O55" s="15"/>
      <c r="P55" s="32"/>
      <c r="Q55" s="9"/>
      <c r="T55" s="42"/>
    </row>
    <row r="56" spans="2:21" ht="17.25" thickBot="1">
      <c r="B56" s="253" t="s">
        <v>238</v>
      </c>
      <c r="C56" s="253"/>
      <c r="D56" s="253"/>
      <c r="E56" s="18">
        <v>50</v>
      </c>
      <c r="F56" s="254" t="s">
        <v>217</v>
      </c>
      <c r="G56" s="254"/>
      <c r="H56" s="21"/>
      <c r="I56" s="15" t="s">
        <v>239</v>
      </c>
      <c r="J56" s="15"/>
      <c r="L56" s="31"/>
      <c r="M56" s="31"/>
      <c r="N56" s="15"/>
      <c r="O56" s="32"/>
      <c r="P56" s="15"/>
      <c r="Q56" s="9"/>
      <c r="T56" s="42"/>
    </row>
    <row r="57" spans="2:21">
      <c r="B57" s="253" t="s">
        <v>220</v>
      </c>
      <c r="C57" s="253"/>
      <c r="D57" s="253"/>
      <c r="E57" s="18"/>
      <c r="F57" s="254"/>
      <c r="G57" s="254"/>
      <c r="H57" s="21"/>
      <c r="L57" s="31"/>
      <c r="M57" s="31"/>
      <c r="N57" s="15"/>
      <c r="O57" s="15"/>
      <c r="P57" s="255" t="s">
        <v>240</v>
      </c>
      <c r="Q57" s="256"/>
      <c r="R57" s="256"/>
      <c r="S57" s="256"/>
      <c r="T57" s="257"/>
    </row>
    <row r="58" spans="2:21">
      <c r="B58" s="253" t="s">
        <v>241</v>
      </c>
      <c r="C58" s="253"/>
      <c r="D58" s="253"/>
      <c r="E58" s="18"/>
      <c r="F58" s="254"/>
      <c r="G58" s="254"/>
      <c r="H58" s="21"/>
      <c r="I58" s="261" t="s">
        <v>242</v>
      </c>
      <c r="J58" s="262"/>
      <c r="K58" s="141">
        <v>60</v>
      </c>
      <c r="L58" s="141"/>
      <c r="M58" s="141">
        <v>24</v>
      </c>
      <c r="N58" s="142" t="s">
        <v>194</v>
      </c>
      <c r="O58" s="15"/>
      <c r="P58" s="258"/>
      <c r="Q58" s="259"/>
      <c r="R58" s="259"/>
      <c r="S58" s="259"/>
      <c r="T58" s="260"/>
    </row>
    <row r="59" spans="2:21">
      <c r="B59" s="253" t="s">
        <v>243</v>
      </c>
      <c r="C59" s="253"/>
      <c r="D59" s="253"/>
      <c r="E59" s="18"/>
      <c r="F59" s="254"/>
      <c r="G59" s="254"/>
      <c r="H59" s="71"/>
      <c r="I59" s="15" t="s">
        <v>244</v>
      </c>
      <c r="J59" s="15"/>
      <c r="K59" s="20"/>
      <c r="L59" s="30"/>
      <c r="M59" s="31"/>
      <c r="N59" s="32"/>
      <c r="O59" s="15"/>
      <c r="P59" s="242" t="s">
        <v>49</v>
      </c>
      <c r="Q59" s="243"/>
      <c r="R59" s="39"/>
      <c r="S59" s="39"/>
      <c r="T59" s="65" t="s">
        <v>50</v>
      </c>
    </row>
    <row r="60" spans="2:21">
      <c r="H60" s="21"/>
      <c r="I60" s="15" t="s">
        <v>245</v>
      </c>
      <c r="J60" s="15"/>
      <c r="K60" s="20"/>
      <c r="L60" s="30"/>
      <c r="M60" s="31"/>
      <c r="N60" s="32"/>
      <c r="O60" s="32"/>
      <c r="P60" s="242" t="s">
        <v>51</v>
      </c>
      <c r="Q60" s="243"/>
      <c r="R60" s="39">
        <v>50</v>
      </c>
      <c r="S60" s="39" t="s">
        <v>52</v>
      </c>
      <c r="T60" s="65">
        <f>T33</f>
        <v>22</v>
      </c>
    </row>
    <row r="61" spans="2:21">
      <c r="H61" s="21"/>
      <c r="I61" s="15" t="s">
        <v>246</v>
      </c>
      <c r="J61" s="15"/>
      <c r="K61" s="20"/>
      <c r="L61" s="30"/>
      <c r="M61" s="31"/>
      <c r="N61" s="21"/>
      <c r="O61" s="32"/>
      <c r="P61" s="242" t="s">
        <v>53</v>
      </c>
      <c r="Q61" s="243"/>
      <c r="R61" s="39">
        <v>125</v>
      </c>
      <c r="S61" s="39" t="s">
        <v>52</v>
      </c>
      <c r="T61" s="65">
        <f>T34</f>
        <v>0</v>
      </c>
      <c r="U61" t="s">
        <v>190</v>
      </c>
    </row>
    <row r="62" spans="2:21">
      <c r="H62" s="21"/>
      <c r="K62" s="20"/>
      <c r="L62" s="30"/>
      <c r="M62" s="31"/>
      <c r="N62" s="32"/>
      <c r="O62" s="32"/>
      <c r="P62" s="242" t="s">
        <v>54</v>
      </c>
      <c r="Q62" s="243"/>
      <c r="R62" s="39">
        <v>300</v>
      </c>
      <c r="S62" s="39" t="s">
        <v>55</v>
      </c>
      <c r="T62" s="65">
        <f>T35</f>
        <v>11</v>
      </c>
    </row>
    <row r="63" spans="2:21">
      <c r="H63" s="15"/>
      <c r="I63" s="251" t="s">
        <v>247</v>
      </c>
      <c r="J63" s="252"/>
      <c r="K63" s="34">
        <v>45</v>
      </c>
      <c r="L63" s="34">
        <v>2</v>
      </c>
      <c r="M63" s="34">
        <v>11</v>
      </c>
      <c r="N63" s="35" t="s">
        <v>248</v>
      </c>
      <c r="O63" s="21"/>
      <c r="P63" s="242" t="s">
        <v>56</v>
      </c>
      <c r="Q63" s="243"/>
      <c r="R63" s="39">
        <v>150</v>
      </c>
      <c r="S63" s="39" t="s">
        <v>55</v>
      </c>
      <c r="T63" s="65">
        <f>T36</f>
        <v>0</v>
      </c>
    </row>
    <row r="64" spans="2:21">
      <c r="I64" s="15" t="s">
        <v>249</v>
      </c>
      <c r="J64" s="15"/>
      <c r="K64" s="31"/>
      <c r="L64" s="30"/>
      <c r="M64" s="31"/>
      <c r="N64" s="15"/>
      <c r="O64" s="32"/>
      <c r="P64" s="247"/>
      <c r="Q64" s="248"/>
      <c r="R64" s="248"/>
      <c r="S64" s="248"/>
      <c r="T64" s="249"/>
    </row>
    <row r="65" spans="9:21">
      <c r="I65" s="15" t="s">
        <v>250</v>
      </c>
      <c r="J65" s="15"/>
      <c r="K65" s="31"/>
      <c r="L65" s="30"/>
      <c r="M65" s="31"/>
      <c r="N65" s="15"/>
      <c r="O65" s="32"/>
      <c r="P65" s="242" t="s">
        <v>57</v>
      </c>
      <c r="Q65" s="243"/>
      <c r="R65" s="39"/>
      <c r="S65" s="39"/>
      <c r="T65" s="65"/>
    </row>
    <row r="66" spans="9:21">
      <c r="I66" s="15" t="s">
        <v>251</v>
      </c>
      <c r="J66" s="15"/>
      <c r="K66" s="31"/>
      <c r="L66" s="30"/>
      <c r="M66" s="31"/>
      <c r="N66" s="15"/>
      <c r="O66" s="15"/>
      <c r="P66" s="242" t="s">
        <v>58</v>
      </c>
      <c r="Q66" s="243"/>
      <c r="R66" s="39">
        <v>60</v>
      </c>
      <c r="S66" s="39" t="s">
        <v>59</v>
      </c>
      <c r="T66" s="65">
        <f>T39</f>
        <v>0</v>
      </c>
    </row>
    <row r="67" spans="9:21">
      <c r="I67" s="15" t="s">
        <v>252</v>
      </c>
      <c r="J67" s="15"/>
      <c r="K67" s="31"/>
      <c r="L67" s="30"/>
      <c r="M67" s="31"/>
      <c r="N67" s="15"/>
      <c r="O67" s="15"/>
      <c r="P67" s="242" t="s">
        <v>60</v>
      </c>
      <c r="Q67" s="243"/>
      <c r="R67" s="39">
        <v>200</v>
      </c>
      <c r="S67" s="39" t="s">
        <v>61</v>
      </c>
      <c r="T67" s="65">
        <f>T40</f>
        <v>2200</v>
      </c>
      <c r="U67" t="s">
        <v>190</v>
      </c>
    </row>
    <row r="68" spans="9:21">
      <c r="I68" s="15"/>
      <c r="J68" s="15"/>
      <c r="K68" s="31"/>
      <c r="L68" s="31"/>
      <c r="M68" s="31"/>
      <c r="N68" s="15"/>
      <c r="O68" s="15"/>
      <c r="P68" s="242" t="s">
        <v>62</v>
      </c>
      <c r="Q68" s="243"/>
      <c r="R68" s="39">
        <v>60</v>
      </c>
      <c r="S68" s="39" t="s">
        <v>63</v>
      </c>
      <c r="T68" s="65">
        <f>T41</f>
        <v>24</v>
      </c>
    </row>
    <row r="69" spans="9:21">
      <c r="I69" s="251" t="s">
        <v>253</v>
      </c>
      <c r="J69" s="252"/>
      <c r="K69" s="34">
        <v>180</v>
      </c>
      <c r="L69" s="34">
        <v>8</v>
      </c>
      <c r="M69" s="34">
        <v>130</v>
      </c>
      <c r="N69" s="35" t="s">
        <v>254</v>
      </c>
      <c r="O69" s="15"/>
      <c r="P69" s="242" t="s">
        <v>64</v>
      </c>
      <c r="Q69" s="243"/>
      <c r="R69" s="39">
        <v>45</v>
      </c>
      <c r="S69" s="39" t="s">
        <v>65</v>
      </c>
      <c r="T69" s="65">
        <f>T42</f>
        <v>11</v>
      </c>
    </row>
    <row r="70" spans="9:21">
      <c r="I70" s="15" t="s">
        <v>255</v>
      </c>
      <c r="J70" s="15"/>
      <c r="K70" s="31"/>
      <c r="L70" s="31"/>
      <c r="M70" s="31"/>
      <c r="N70" s="15"/>
      <c r="O70" s="15"/>
      <c r="P70" s="247"/>
      <c r="Q70" s="248"/>
      <c r="R70" s="248"/>
      <c r="S70" s="248"/>
      <c r="T70" s="249"/>
    </row>
    <row r="71" spans="9:21">
      <c r="I71" s="15" t="s">
        <v>256</v>
      </c>
      <c r="J71" s="15"/>
      <c r="K71" s="31"/>
      <c r="L71" s="31"/>
      <c r="M71" s="31"/>
      <c r="N71" s="15"/>
      <c r="O71" s="32"/>
      <c r="P71" s="237" t="s">
        <v>66</v>
      </c>
      <c r="Q71" s="238"/>
      <c r="R71" s="238"/>
      <c r="S71" s="238"/>
      <c r="T71" s="250"/>
    </row>
    <row r="72" spans="9:21">
      <c r="I72" s="15" t="s">
        <v>257</v>
      </c>
      <c r="J72" s="15"/>
      <c r="K72" s="31"/>
      <c r="L72" s="31"/>
      <c r="M72" s="31"/>
      <c r="N72" s="15"/>
      <c r="P72" s="237" t="s">
        <v>67</v>
      </c>
      <c r="Q72" s="238"/>
      <c r="R72" s="110">
        <v>180</v>
      </c>
      <c r="S72" s="110" t="s">
        <v>59</v>
      </c>
      <c r="T72" s="111">
        <f>T45</f>
        <v>47</v>
      </c>
    </row>
    <row r="73" spans="9:21" ht="17.25" thickBot="1">
      <c r="P73" s="237" t="s">
        <v>58</v>
      </c>
      <c r="Q73" s="238"/>
      <c r="R73" s="110">
        <v>60</v>
      </c>
      <c r="S73" s="110" t="s">
        <v>59</v>
      </c>
      <c r="T73" s="111">
        <f>T46</f>
        <v>0</v>
      </c>
      <c r="U73" t="s">
        <v>190</v>
      </c>
    </row>
    <row r="74" spans="9:21" ht="17.25" thickBot="1">
      <c r="I74" s="236" t="s">
        <v>258</v>
      </c>
      <c r="J74" s="234"/>
      <c r="K74" s="234"/>
      <c r="L74" s="234"/>
      <c r="M74" s="235"/>
      <c r="P74" s="237" t="s">
        <v>60</v>
      </c>
      <c r="Q74" s="238"/>
      <c r="R74" s="110">
        <v>200</v>
      </c>
      <c r="S74" s="110" t="s">
        <v>68</v>
      </c>
      <c r="T74" s="111">
        <f>T47</f>
        <v>2200</v>
      </c>
    </row>
    <row r="75" spans="9:21" ht="17.25" thickBot="1">
      <c r="I75" s="236"/>
      <c r="J75" s="234"/>
      <c r="K75" s="234"/>
      <c r="L75" s="234"/>
      <c r="M75" s="235"/>
      <c r="P75" s="237" t="s">
        <v>69</v>
      </c>
      <c r="Q75" s="238"/>
      <c r="R75" s="110">
        <v>180</v>
      </c>
      <c r="S75" s="110" t="s">
        <v>70</v>
      </c>
      <c r="T75" s="111">
        <f>T48</f>
        <v>130</v>
      </c>
    </row>
    <row r="76" spans="9:21" ht="17.25" thickBot="1">
      <c r="I76" s="236"/>
      <c r="J76" s="234"/>
      <c r="K76" s="234"/>
      <c r="L76" s="234"/>
      <c r="M76" s="235"/>
      <c r="P76" s="239"/>
      <c r="Q76" s="240"/>
      <c r="R76" s="240"/>
      <c r="S76" s="240"/>
      <c r="T76" s="241"/>
    </row>
    <row r="77" spans="9:21" ht="17.25" thickBot="1">
      <c r="I77" s="236"/>
      <c r="J77" s="234"/>
      <c r="K77" s="234"/>
      <c r="L77" s="234"/>
      <c r="M77" s="235"/>
      <c r="P77" s="242" t="s">
        <v>71</v>
      </c>
      <c r="Q77" s="243"/>
      <c r="R77" s="243"/>
      <c r="S77" s="243"/>
      <c r="T77" s="244"/>
    </row>
    <row r="78" spans="9:21" ht="17.25" thickBot="1">
      <c r="I78" s="236"/>
      <c r="J78" s="234"/>
      <c r="K78" s="234"/>
      <c r="L78" s="234"/>
      <c r="M78" s="235"/>
      <c r="P78" s="242" t="s">
        <v>51</v>
      </c>
      <c r="Q78" s="243"/>
      <c r="R78" s="39">
        <v>40</v>
      </c>
      <c r="S78" s="39" t="s">
        <v>52</v>
      </c>
      <c r="T78" s="65">
        <f>T51</f>
        <v>22</v>
      </c>
    </row>
    <row r="79" spans="9:21" ht="17.25" thickBot="1">
      <c r="I79" s="236"/>
      <c r="J79" s="234"/>
      <c r="K79" s="234"/>
      <c r="L79" s="234"/>
      <c r="M79" s="235"/>
      <c r="P79" s="242" t="s">
        <v>53</v>
      </c>
      <c r="Q79" s="243"/>
      <c r="R79" s="39">
        <v>80</v>
      </c>
      <c r="S79" s="39" t="s">
        <v>52</v>
      </c>
      <c r="T79" s="65">
        <f>T52</f>
        <v>0</v>
      </c>
      <c r="U79" t="s">
        <v>190</v>
      </c>
    </row>
    <row r="80" spans="9:21" ht="17.25" thickBot="1">
      <c r="I80" s="236"/>
      <c r="J80" s="234"/>
      <c r="K80" s="234"/>
      <c r="L80" s="234"/>
      <c r="M80" s="235"/>
      <c r="P80" s="242" t="s">
        <v>72</v>
      </c>
      <c r="Q80" s="243"/>
      <c r="R80" s="39">
        <v>30</v>
      </c>
      <c r="S80" s="39" t="s">
        <v>73</v>
      </c>
      <c r="T80" s="65">
        <f>T53</f>
        <v>5</v>
      </c>
    </row>
    <row r="81" spans="9:20" ht="17.25" thickBot="1">
      <c r="I81" s="236"/>
      <c r="J81" s="234"/>
      <c r="K81" s="234"/>
      <c r="L81" s="234"/>
      <c r="M81" s="235"/>
      <c r="P81" s="245" t="s">
        <v>74</v>
      </c>
      <c r="Q81" s="246"/>
      <c r="R81" s="66">
        <v>30</v>
      </c>
      <c r="S81" s="66" t="s">
        <v>73</v>
      </c>
      <c r="T81" s="67">
        <f>T54</f>
        <v>8</v>
      </c>
    </row>
    <row r="82" spans="9:20" ht="17.25" thickBot="1">
      <c r="I82" s="236"/>
      <c r="J82" s="234"/>
      <c r="K82" s="234"/>
      <c r="L82" s="234"/>
      <c r="M82" s="235"/>
    </row>
    <row r="83" spans="9:20" ht="17.25" thickBot="1">
      <c r="I83" s="236"/>
      <c r="J83" s="234"/>
      <c r="K83" s="234"/>
      <c r="L83" s="234"/>
      <c r="M83" s="235"/>
    </row>
    <row r="84" spans="9:20" ht="17.25" thickBot="1">
      <c r="I84" s="236"/>
      <c r="J84" s="234"/>
      <c r="K84" s="234"/>
      <c r="L84" s="234"/>
      <c r="M84" s="235"/>
    </row>
    <row r="85" spans="9:20" ht="17.25" thickBot="1">
      <c r="I85" s="236"/>
      <c r="J85" s="234"/>
      <c r="K85" s="234"/>
      <c r="L85" s="234"/>
      <c r="M85" s="235"/>
    </row>
    <row r="86" spans="9:20" ht="17.25" thickBot="1">
      <c r="I86" s="236"/>
      <c r="J86" s="234"/>
      <c r="K86" s="234"/>
      <c r="L86" s="234"/>
      <c r="M86" s="235"/>
    </row>
    <row r="87" spans="9:20" ht="17.25" thickBot="1">
      <c r="I87" s="236"/>
      <c r="J87" s="234"/>
      <c r="K87" s="234"/>
      <c r="L87" s="234"/>
      <c r="M87" s="235"/>
    </row>
    <row r="88" spans="9:20" ht="17.25" thickBot="1">
      <c r="I88" s="236"/>
      <c r="J88" s="234"/>
      <c r="K88" s="234"/>
      <c r="L88" s="234"/>
      <c r="M88" s="235"/>
    </row>
    <row r="89" spans="9:20" ht="17.25" thickBot="1">
      <c r="I89" s="236"/>
      <c r="J89" s="234"/>
      <c r="K89" s="234"/>
      <c r="L89" s="234"/>
      <c r="M89" s="235"/>
    </row>
    <row r="90" spans="9:20" ht="17.25" thickBot="1">
      <c r="I90" s="236"/>
      <c r="J90" s="234"/>
      <c r="K90" s="234"/>
      <c r="L90" s="234"/>
      <c r="M90" s="235"/>
    </row>
    <row r="91" spans="9:20" ht="17.25" thickBot="1">
      <c r="I91" s="236"/>
      <c r="J91" s="234"/>
      <c r="K91" s="234"/>
      <c r="L91" s="234"/>
      <c r="M91" s="235"/>
    </row>
    <row r="92" spans="9:20" ht="17.25" thickBot="1">
      <c r="I92" s="236"/>
      <c r="J92" s="234"/>
      <c r="K92" s="234"/>
      <c r="L92" s="234"/>
      <c r="M92" s="235"/>
    </row>
    <row r="93" spans="9:20" ht="17.25" thickBot="1">
      <c r="I93" s="236"/>
      <c r="J93" s="234"/>
      <c r="K93" s="234"/>
      <c r="L93" s="234"/>
      <c r="M93" s="235"/>
    </row>
    <row r="94" spans="9:20" ht="17.25" thickBot="1">
      <c r="I94" s="236"/>
      <c r="J94" s="234"/>
      <c r="K94" s="234"/>
      <c r="L94" s="234"/>
      <c r="M94" s="235"/>
    </row>
    <row r="95" spans="9:20" ht="17.25" thickBot="1">
      <c r="I95" s="143" t="s">
        <v>259</v>
      </c>
      <c r="J95" s="223" t="s">
        <v>260</v>
      </c>
      <c r="K95" s="223"/>
      <c r="L95" s="223"/>
      <c r="M95" s="223"/>
    </row>
    <row r="96" spans="9:20">
      <c r="I96" s="224"/>
      <c r="J96" s="225"/>
      <c r="K96" s="225"/>
      <c r="L96" s="225"/>
      <c r="M96" s="226"/>
    </row>
    <row r="97" spans="9:13">
      <c r="I97" s="227"/>
      <c r="J97" s="228"/>
      <c r="K97" s="228"/>
      <c r="L97" s="228"/>
      <c r="M97" s="229"/>
    </row>
    <row r="98" spans="9:13">
      <c r="I98" s="227"/>
      <c r="J98" s="228"/>
      <c r="K98" s="228"/>
      <c r="L98" s="228"/>
      <c r="M98" s="229"/>
    </row>
    <row r="99" spans="9:13">
      <c r="I99" s="227"/>
      <c r="J99" s="228"/>
      <c r="K99" s="228"/>
      <c r="L99" s="228"/>
      <c r="M99" s="229"/>
    </row>
    <row r="100" spans="9:13">
      <c r="I100" s="227"/>
      <c r="J100" s="228"/>
      <c r="K100" s="228"/>
      <c r="L100" s="228"/>
      <c r="M100" s="229"/>
    </row>
    <row r="101" spans="9:13">
      <c r="I101" s="227"/>
      <c r="J101" s="228"/>
      <c r="K101" s="228"/>
      <c r="L101" s="228"/>
      <c r="M101" s="229"/>
    </row>
    <row r="102" spans="9:13">
      <c r="I102" s="227"/>
      <c r="J102" s="228"/>
      <c r="K102" s="228"/>
      <c r="L102" s="228"/>
      <c r="M102" s="229"/>
    </row>
    <row r="103" spans="9:13">
      <c r="I103" s="227"/>
      <c r="J103" s="228"/>
      <c r="K103" s="228"/>
      <c r="L103" s="228"/>
      <c r="M103" s="229"/>
    </row>
    <row r="104" spans="9:13">
      <c r="I104" s="227"/>
      <c r="J104" s="228"/>
      <c r="K104" s="228"/>
      <c r="L104" s="228"/>
      <c r="M104" s="229"/>
    </row>
    <row r="105" spans="9:13">
      <c r="I105" s="227"/>
      <c r="J105" s="228"/>
      <c r="K105" s="228"/>
      <c r="L105" s="228"/>
      <c r="M105" s="229"/>
    </row>
    <row r="106" spans="9:13">
      <c r="I106" s="227"/>
      <c r="J106" s="228"/>
      <c r="K106" s="228"/>
      <c r="L106" s="228"/>
      <c r="M106" s="229"/>
    </row>
    <row r="107" spans="9:13">
      <c r="I107" s="227"/>
      <c r="J107" s="228"/>
      <c r="K107" s="228"/>
      <c r="L107" s="228"/>
      <c r="M107" s="229"/>
    </row>
    <row r="108" spans="9:13">
      <c r="I108" s="227"/>
      <c r="J108" s="228"/>
      <c r="K108" s="228"/>
      <c r="L108" s="228"/>
      <c r="M108" s="229"/>
    </row>
    <row r="109" spans="9:13">
      <c r="I109" s="227"/>
      <c r="J109" s="228"/>
      <c r="K109" s="228"/>
      <c r="L109" s="228"/>
      <c r="M109" s="229"/>
    </row>
    <row r="110" spans="9:13" ht="17.25" thickBot="1">
      <c r="I110" s="230"/>
      <c r="J110" s="231"/>
      <c r="K110" s="231"/>
      <c r="L110" s="231"/>
      <c r="M110" s="232"/>
    </row>
    <row r="111" spans="9:13" ht="17.25" thickBot="1">
      <c r="I111" s="143" t="s">
        <v>259</v>
      </c>
      <c r="J111" s="233" t="s">
        <v>261</v>
      </c>
      <c r="K111" s="234"/>
      <c r="L111" s="234"/>
      <c r="M111" s="235"/>
    </row>
    <row r="116" spans="10:10">
      <c r="J116" s="131"/>
    </row>
  </sheetData>
  <mergeCells count="113">
    <mergeCell ref="O4:S4"/>
    <mergeCell ref="L6:L8"/>
    <mergeCell ref="M6:M8"/>
    <mergeCell ref="O7:S7"/>
    <mergeCell ref="S8:S10"/>
    <mergeCell ref="I10:L10"/>
    <mergeCell ref="K2:K3"/>
    <mergeCell ref="L2:L3"/>
    <mergeCell ref="M2:M3"/>
    <mergeCell ref="O2:Q2"/>
    <mergeCell ref="R2:S2"/>
    <mergeCell ref="O3:Q3"/>
    <mergeCell ref="R3:S3"/>
    <mergeCell ref="B31:D31"/>
    <mergeCell ref="I31:J31"/>
    <mergeCell ref="P31:T31"/>
    <mergeCell ref="I32:J32"/>
    <mergeCell ref="P32:S32"/>
    <mergeCell ref="B33:D33"/>
    <mergeCell ref="I33:J33"/>
    <mergeCell ref="P33:Q33"/>
    <mergeCell ref="O11:S11"/>
    <mergeCell ref="I19:K19"/>
    <mergeCell ref="B24:E24"/>
    <mergeCell ref="B25:E25"/>
    <mergeCell ref="L25:L26"/>
    <mergeCell ref="B29:D29"/>
    <mergeCell ref="I29:N29"/>
    <mergeCell ref="P29:T30"/>
    <mergeCell ref="B30:D30"/>
    <mergeCell ref="I30:J30"/>
    <mergeCell ref="B37:D37"/>
    <mergeCell ref="I37:J37"/>
    <mergeCell ref="P37:T37"/>
    <mergeCell ref="B38:D38"/>
    <mergeCell ref="P38:T38"/>
    <mergeCell ref="B39:D39"/>
    <mergeCell ref="I39:J39"/>
    <mergeCell ref="P39:Q39"/>
    <mergeCell ref="I34:J34"/>
    <mergeCell ref="P34:Q34"/>
    <mergeCell ref="B35:D35"/>
    <mergeCell ref="I35:J35"/>
    <mergeCell ref="P35:Q35"/>
    <mergeCell ref="B36:D36"/>
    <mergeCell ref="P36:Q36"/>
    <mergeCell ref="B44:D44"/>
    <mergeCell ref="I44:J44"/>
    <mergeCell ref="P44:T44"/>
    <mergeCell ref="B45:D45"/>
    <mergeCell ref="P45:Q45"/>
    <mergeCell ref="B46:D46"/>
    <mergeCell ref="P46:Q46"/>
    <mergeCell ref="P40:Q40"/>
    <mergeCell ref="B41:D41"/>
    <mergeCell ref="P41:Q41"/>
    <mergeCell ref="P42:Q42"/>
    <mergeCell ref="B43:D43"/>
    <mergeCell ref="P43:T43"/>
    <mergeCell ref="P51:Q51"/>
    <mergeCell ref="B52:D52"/>
    <mergeCell ref="P52:Q52"/>
    <mergeCell ref="P53:Q53"/>
    <mergeCell ref="B54:D54"/>
    <mergeCell ref="I54:J54"/>
    <mergeCell ref="P54:Q54"/>
    <mergeCell ref="B47:D47"/>
    <mergeCell ref="P47:Q47"/>
    <mergeCell ref="P48:Q48"/>
    <mergeCell ref="B49:D49"/>
    <mergeCell ref="F49:G54"/>
    <mergeCell ref="I49:J49"/>
    <mergeCell ref="P49:T49"/>
    <mergeCell ref="B50:D50"/>
    <mergeCell ref="P50:T50"/>
    <mergeCell ref="B51:D51"/>
    <mergeCell ref="P60:Q60"/>
    <mergeCell ref="P61:Q61"/>
    <mergeCell ref="P62:Q62"/>
    <mergeCell ref="I63:J63"/>
    <mergeCell ref="P63:Q63"/>
    <mergeCell ref="P64:T64"/>
    <mergeCell ref="B56:D56"/>
    <mergeCell ref="F56:G59"/>
    <mergeCell ref="B57:D57"/>
    <mergeCell ref="P57:T58"/>
    <mergeCell ref="B58:D58"/>
    <mergeCell ref="I58:J58"/>
    <mergeCell ref="B59:D59"/>
    <mergeCell ref="P59:Q59"/>
    <mergeCell ref="P70:T70"/>
    <mergeCell ref="P71:T71"/>
    <mergeCell ref="P72:Q72"/>
    <mergeCell ref="P73:Q73"/>
    <mergeCell ref="I74:M74"/>
    <mergeCell ref="P74:Q74"/>
    <mergeCell ref="P65:Q65"/>
    <mergeCell ref="P66:Q66"/>
    <mergeCell ref="P67:Q67"/>
    <mergeCell ref="P68:Q68"/>
    <mergeCell ref="I69:J69"/>
    <mergeCell ref="P69:Q69"/>
    <mergeCell ref="J95:M95"/>
    <mergeCell ref="I96:M110"/>
    <mergeCell ref="J111:M111"/>
    <mergeCell ref="I75:M94"/>
    <mergeCell ref="P75:Q75"/>
    <mergeCell ref="P76:T76"/>
    <mergeCell ref="P77:T77"/>
    <mergeCell ref="P78:Q78"/>
    <mergeCell ref="P79:Q79"/>
    <mergeCell ref="P80:Q80"/>
    <mergeCell ref="P81:Q81"/>
  </mergeCells>
  <phoneticPr fontId="1" type="noConversion"/>
  <hyperlinks>
    <hyperlink ref="B24" r:id="rId1"/>
    <hyperlink ref="J95" r:id="rId2"/>
    <hyperlink ref="J111" r:id="rId3"/>
  </hyperlinks>
  <pageMargins left="0.7" right="0.7" top="0.75" bottom="0.75" header="0.3" footer="0.3"/>
  <pageSetup paperSize="9" orientation="portrait" horizontalDpi="4294967293" verticalDpi="4294967293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tabSelected="1" topLeftCell="A4" zoomScaleNormal="100" workbookViewId="0">
      <selection activeCell="S40" sqref="S40"/>
    </sheetView>
  </sheetViews>
  <sheetFormatPr defaultRowHeight="16.5"/>
  <cols>
    <col min="1" max="1" width="13.5" customWidth="1"/>
    <col min="2" max="2" width="6" customWidth="1"/>
    <col min="3" max="3" width="7" customWidth="1"/>
    <col min="4" max="4" width="8.25" customWidth="1"/>
    <col min="5" max="5" width="3.125" customWidth="1"/>
    <col min="6" max="6" width="6.625" customWidth="1"/>
    <col min="7" max="7" width="3.625" customWidth="1"/>
    <col min="8" max="8" width="2.125" customWidth="1"/>
    <col min="9" max="9" width="5" customWidth="1"/>
    <col min="10" max="10" width="3" customWidth="1"/>
    <col min="11" max="11" width="7.25" customWidth="1"/>
    <col min="15" max="15" width="10.125" customWidth="1"/>
    <col min="16" max="16" width="1.75" customWidth="1"/>
    <col min="19" max="19" width="12.625" customWidth="1"/>
    <col min="20" max="20" width="4.875" customWidth="1"/>
    <col min="32" max="32" width="3.375" customWidth="1"/>
  </cols>
  <sheetData>
    <row r="1" spans="1:32" ht="17.25" thickBot="1"/>
    <row r="2" spans="1:32" ht="17.25" thickBot="1">
      <c r="A2" s="236" t="s">
        <v>276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  <c r="Q2" s="224" t="s">
        <v>85</v>
      </c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6"/>
    </row>
    <row r="3" spans="1:32" ht="5.0999999999999996" customHeight="1" thickBo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Q3" s="230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2"/>
    </row>
    <row r="4" spans="1:32">
      <c r="A4" s="6"/>
      <c r="B4" s="6"/>
      <c r="C4" s="6"/>
      <c r="D4" s="6"/>
      <c r="E4" s="155"/>
      <c r="F4" s="319"/>
      <c r="G4" s="319"/>
      <c r="H4" s="6"/>
      <c r="I4" s="6"/>
      <c r="J4" s="6"/>
      <c r="K4" s="6"/>
      <c r="L4" s="6"/>
      <c r="M4" s="6"/>
      <c r="N4" s="6"/>
      <c r="O4" s="323"/>
      <c r="Q4" s="224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6"/>
    </row>
    <row r="5" spans="1:32">
      <c r="A5" s="6"/>
      <c r="B5" s="6"/>
      <c r="C5" s="6"/>
      <c r="D5" s="6"/>
      <c r="E5" s="155"/>
      <c r="F5" s="319"/>
      <c r="G5" s="319"/>
      <c r="H5" s="6"/>
      <c r="I5" s="6"/>
      <c r="J5" s="6"/>
      <c r="K5" s="6"/>
      <c r="L5" s="6"/>
      <c r="M5" s="6"/>
      <c r="N5" s="6"/>
      <c r="O5" s="323"/>
      <c r="Q5" s="227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9"/>
    </row>
    <row r="6" spans="1:3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23"/>
      <c r="Q6" s="227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9"/>
    </row>
    <row r="7" spans="1:3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319"/>
      <c r="N7" s="6"/>
      <c r="O7" s="323"/>
      <c r="Q7" s="227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9"/>
    </row>
    <row r="8" spans="1:32">
      <c r="A8" s="6"/>
      <c r="B8" s="6"/>
      <c r="C8" s="6"/>
      <c r="D8" s="6"/>
      <c r="E8" s="6"/>
      <c r="F8" s="6"/>
      <c r="G8" s="6"/>
      <c r="H8" s="6"/>
      <c r="I8" s="319"/>
      <c r="J8" s="6"/>
      <c r="K8" s="6"/>
      <c r="L8" s="6"/>
      <c r="M8" s="319"/>
      <c r="N8" s="6"/>
      <c r="O8" s="323"/>
      <c r="Q8" s="227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9"/>
    </row>
    <row r="9" spans="1:32">
      <c r="A9" s="6"/>
      <c r="B9" s="6"/>
      <c r="C9" s="6"/>
      <c r="D9" s="319"/>
      <c r="E9" s="6"/>
      <c r="F9" s="6"/>
      <c r="G9" s="6"/>
      <c r="H9" s="6"/>
      <c r="I9" s="319"/>
      <c r="J9" s="6"/>
      <c r="K9" s="6"/>
      <c r="L9" s="6"/>
      <c r="M9" s="6"/>
      <c r="N9" s="6"/>
      <c r="O9" s="323"/>
      <c r="Q9" s="227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9"/>
    </row>
    <row r="10" spans="1:32">
      <c r="A10" s="6"/>
      <c r="B10" s="319"/>
      <c r="C10" s="6"/>
      <c r="D10" s="319"/>
      <c r="E10" s="6"/>
      <c r="F10" s="6"/>
      <c r="G10" s="6"/>
      <c r="H10" s="6"/>
      <c r="I10" s="6"/>
      <c r="J10" s="6"/>
      <c r="K10" s="6"/>
      <c r="L10" s="6"/>
      <c r="M10" s="6"/>
      <c r="N10" s="6"/>
      <c r="O10" s="323"/>
      <c r="Q10" s="227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9"/>
    </row>
    <row r="11" spans="1:32">
      <c r="A11" s="6"/>
      <c r="B11" s="319"/>
      <c r="C11" s="6"/>
      <c r="D11" s="6"/>
      <c r="E11" s="6"/>
      <c r="F11" s="6"/>
      <c r="G11" s="6"/>
      <c r="H11" s="6"/>
      <c r="I11" s="6"/>
      <c r="J11" s="6"/>
      <c r="K11" s="319"/>
      <c r="L11" s="6"/>
      <c r="M11" s="6"/>
      <c r="N11" s="6"/>
      <c r="O11" s="323"/>
      <c r="Q11" s="227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9"/>
    </row>
    <row r="12" spans="1:32">
      <c r="A12" s="6"/>
      <c r="B12" s="6"/>
      <c r="C12" s="6"/>
      <c r="D12" s="6"/>
      <c r="E12" s="6"/>
      <c r="F12" s="6"/>
      <c r="G12" s="6"/>
      <c r="H12" s="6"/>
      <c r="I12" s="6"/>
      <c r="J12" s="6"/>
      <c r="K12" s="319"/>
      <c r="L12" s="6"/>
      <c r="M12" s="6"/>
      <c r="N12" s="6"/>
      <c r="O12" s="323"/>
      <c r="Q12" s="227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9"/>
    </row>
    <row r="13" spans="1:3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323"/>
      <c r="Q13" s="227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9"/>
    </row>
    <row r="14" spans="1:3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323"/>
      <c r="Q14" s="227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9"/>
    </row>
    <row r="15" spans="1:3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323"/>
      <c r="Q15" s="227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9"/>
    </row>
    <row r="16" spans="1:32">
      <c r="A16" s="6"/>
      <c r="B16" s="6"/>
      <c r="C16" s="6"/>
      <c r="D16" s="319"/>
      <c r="E16" s="6"/>
      <c r="F16" s="6"/>
      <c r="G16" s="6"/>
      <c r="H16" s="6"/>
      <c r="I16" s="6"/>
      <c r="J16" s="6"/>
      <c r="K16" s="6"/>
      <c r="L16" s="6"/>
      <c r="M16" s="6"/>
      <c r="N16" s="6"/>
      <c r="O16" s="323"/>
      <c r="Q16" s="227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9"/>
    </row>
    <row r="17" spans="1:32">
      <c r="A17" s="6"/>
      <c r="B17" s="6"/>
      <c r="C17" s="6"/>
      <c r="D17" s="319"/>
      <c r="E17" s="6"/>
      <c r="F17" s="6"/>
      <c r="G17" s="6"/>
      <c r="H17" s="6"/>
      <c r="I17" s="6"/>
      <c r="J17" s="6"/>
      <c r="K17" s="319"/>
      <c r="L17" s="6"/>
      <c r="M17" s="6"/>
      <c r="N17" s="6"/>
      <c r="O17" s="323"/>
      <c r="Q17" s="227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9"/>
    </row>
    <row r="18" spans="1:32">
      <c r="A18" s="6"/>
      <c r="B18" s="6"/>
      <c r="C18" s="6"/>
      <c r="D18" s="6"/>
      <c r="E18" s="6"/>
      <c r="F18" s="6"/>
      <c r="G18" s="6"/>
      <c r="H18" s="6"/>
      <c r="I18" s="6"/>
      <c r="J18" s="6"/>
      <c r="K18" s="319"/>
      <c r="L18" s="6"/>
      <c r="M18" s="6"/>
      <c r="N18" s="6"/>
      <c r="O18" s="323"/>
      <c r="Q18" s="227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9"/>
    </row>
    <row r="19" spans="1:32">
      <c r="A19" s="6"/>
      <c r="B19" s="6"/>
      <c r="C19" s="6"/>
      <c r="D19" s="6"/>
      <c r="E19" s="6"/>
      <c r="F19" s="6"/>
      <c r="G19" s="319"/>
      <c r="H19" s="319"/>
      <c r="I19" s="319"/>
      <c r="J19" s="6"/>
      <c r="K19" s="6"/>
      <c r="L19" s="6"/>
      <c r="M19" s="6"/>
      <c r="N19" s="6"/>
      <c r="O19" s="323"/>
      <c r="Q19" s="227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9"/>
    </row>
    <row r="20" spans="1:32">
      <c r="A20" s="6"/>
      <c r="B20" s="6"/>
      <c r="C20" s="6"/>
      <c r="D20" s="6"/>
      <c r="E20" s="6"/>
      <c r="F20" s="6"/>
      <c r="G20" s="319"/>
      <c r="H20" s="319"/>
      <c r="I20" s="319"/>
      <c r="J20" s="6"/>
      <c r="K20" s="6"/>
      <c r="L20" s="6"/>
      <c r="M20" s="6"/>
      <c r="N20" s="6"/>
      <c r="O20" s="323"/>
      <c r="Q20" s="227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9"/>
    </row>
    <row r="21" spans="1:3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23"/>
      <c r="Q21" s="227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9"/>
    </row>
    <row r="22" spans="1:3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323"/>
      <c r="Q22" s="227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9"/>
    </row>
    <row r="23" spans="1:32">
      <c r="A23" s="6"/>
      <c r="B23" s="6"/>
      <c r="C23" s="6"/>
      <c r="D23" s="319"/>
      <c r="E23" s="319"/>
      <c r="F23" s="6"/>
      <c r="G23" s="6"/>
      <c r="H23" s="6"/>
      <c r="I23" s="6"/>
      <c r="J23" s="6"/>
      <c r="K23" s="6"/>
      <c r="L23" s="6"/>
      <c r="M23" s="6"/>
      <c r="N23" s="6"/>
      <c r="O23" s="323"/>
      <c r="Q23" s="227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9"/>
    </row>
    <row r="24" spans="1:32">
      <c r="A24" s="6"/>
      <c r="B24" s="6"/>
      <c r="C24" s="6"/>
      <c r="D24" s="319"/>
      <c r="E24" s="319"/>
      <c r="F24" s="6"/>
      <c r="G24" s="6"/>
      <c r="H24" s="6"/>
      <c r="I24" s="6"/>
      <c r="J24" s="6"/>
      <c r="K24" s="6"/>
      <c r="L24" s="6"/>
      <c r="M24" s="6"/>
      <c r="N24" s="6"/>
      <c r="O24" s="323"/>
      <c r="Q24" s="227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9"/>
    </row>
    <row r="25" spans="1:32">
      <c r="A25" s="6"/>
      <c r="B25" s="6"/>
      <c r="C25" s="6"/>
      <c r="D25" s="319"/>
      <c r="E25" s="319"/>
      <c r="F25" s="6"/>
      <c r="G25" s="6"/>
      <c r="H25" s="6"/>
      <c r="I25" s="6"/>
      <c r="J25" s="6"/>
      <c r="K25" s="6"/>
      <c r="L25" s="6"/>
      <c r="M25" s="6"/>
      <c r="N25" s="6"/>
      <c r="O25" s="323"/>
      <c r="Q25" s="227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9"/>
    </row>
    <row r="26" spans="1:3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323"/>
      <c r="Q26" s="227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9"/>
    </row>
    <row r="27" spans="1:32">
      <c r="A27" s="6"/>
      <c r="B27" s="6"/>
      <c r="C27" s="319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323"/>
      <c r="Q27" s="227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9"/>
    </row>
    <row r="28" spans="1:32">
      <c r="A28" s="6"/>
      <c r="B28" s="6"/>
      <c r="C28" s="31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323"/>
      <c r="Q28" s="227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9"/>
    </row>
    <row r="29" spans="1:32">
      <c r="A29" s="6"/>
      <c r="B29" s="6"/>
      <c r="C29" s="6"/>
      <c r="D29" s="6"/>
      <c r="E29" s="6"/>
      <c r="F29" s="319"/>
      <c r="G29" s="6"/>
      <c r="H29" s="6"/>
      <c r="I29" s="6"/>
      <c r="J29" s="6"/>
      <c r="K29" s="6"/>
      <c r="L29" s="6"/>
      <c r="M29" s="6"/>
      <c r="N29" s="6"/>
      <c r="O29" s="323"/>
      <c r="Q29" s="227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9"/>
    </row>
    <row r="30" spans="1:32">
      <c r="A30" s="6"/>
      <c r="B30" s="6"/>
      <c r="C30" s="6"/>
      <c r="D30" s="6"/>
      <c r="E30" s="6"/>
      <c r="F30" s="319"/>
      <c r="G30" s="6"/>
      <c r="H30" s="6"/>
      <c r="I30" s="6"/>
      <c r="J30" s="6"/>
      <c r="K30" s="6"/>
      <c r="L30" s="6"/>
      <c r="M30" s="6"/>
      <c r="N30" s="6"/>
      <c r="O30" s="323"/>
      <c r="Q30" s="227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9"/>
    </row>
    <row r="31" spans="1:3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323"/>
      <c r="Q31" s="227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9"/>
    </row>
    <row r="32" spans="1: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323"/>
      <c r="Q32" s="227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9"/>
    </row>
    <row r="33" spans="1:3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323"/>
      <c r="Q33" s="227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9"/>
    </row>
    <row r="34" spans="1:32" ht="17.25" thickBot="1">
      <c r="O34" s="323"/>
      <c r="Q34" s="230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2"/>
    </row>
    <row r="35" spans="1:32" ht="17.25" thickBot="1">
      <c r="O35" s="323"/>
      <c r="Q35" s="233" t="s">
        <v>87</v>
      </c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2"/>
    </row>
    <row r="36" spans="1:32" ht="17.25" thickBot="1">
      <c r="O36" s="323"/>
      <c r="Q36" s="236" t="s">
        <v>89</v>
      </c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5"/>
    </row>
    <row r="37" spans="1:32" ht="23.25" customHeight="1">
      <c r="A37" s="228"/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323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</row>
    <row r="38" spans="1:32" ht="5.0999999999999996" customHeight="1" thickBot="1">
      <c r="A38" s="23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324"/>
      <c r="P38">
        <v>1</v>
      </c>
    </row>
    <row r="39" spans="1:32" ht="17.25" thickBot="1">
      <c r="A39" s="233" t="s">
        <v>86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2"/>
    </row>
    <row r="40" spans="1:32" ht="17.25" thickBot="1">
      <c r="A40" s="236" t="s">
        <v>88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5"/>
    </row>
    <row r="41" spans="1:32" ht="17.25" thickBot="1"/>
    <row r="42" spans="1:32" ht="17.25" thickBot="1">
      <c r="A42" s="320" t="s">
        <v>277</v>
      </c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M42" s="320" t="s">
        <v>278</v>
      </c>
      <c r="N42" s="320"/>
      <c r="O42" s="320"/>
      <c r="P42" s="320"/>
      <c r="Q42" s="320"/>
      <c r="R42" s="320"/>
      <c r="S42" s="320"/>
      <c r="T42" s="320"/>
      <c r="U42" s="320" t="s">
        <v>279</v>
      </c>
      <c r="V42" s="320"/>
      <c r="W42" s="320"/>
      <c r="X42" s="320"/>
      <c r="Y42" s="320"/>
      <c r="Z42" s="320"/>
      <c r="AA42" s="320"/>
      <c r="AB42" s="320"/>
      <c r="AC42" s="320"/>
    </row>
    <row r="43" spans="1:32" ht="17.25" thickBot="1">
      <c r="A43" s="320"/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M43" s="320"/>
      <c r="N43" s="320"/>
      <c r="O43" s="320"/>
      <c r="P43" s="320"/>
      <c r="Q43" s="320"/>
      <c r="R43" s="320"/>
      <c r="S43" s="320"/>
      <c r="T43" s="320"/>
      <c r="U43" s="224"/>
      <c r="V43" s="225"/>
      <c r="W43" s="225"/>
      <c r="X43" s="225"/>
      <c r="Y43" s="225"/>
      <c r="Z43" s="225"/>
      <c r="AA43" s="225"/>
      <c r="AB43" s="225"/>
      <c r="AC43" s="226"/>
    </row>
    <row r="44" spans="1:32" ht="17.25" thickBot="1">
      <c r="A44" s="320"/>
      <c r="B44" s="320"/>
      <c r="C44" s="320"/>
      <c r="D44" s="320"/>
      <c r="E44" s="320"/>
      <c r="F44" s="320"/>
      <c r="G44" s="320"/>
      <c r="H44" s="320"/>
      <c r="I44" s="320"/>
      <c r="J44" s="320"/>
      <c r="K44" s="320"/>
      <c r="M44" s="320"/>
      <c r="N44" s="320"/>
      <c r="O44" s="320"/>
      <c r="P44" s="320"/>
      <c r="Q44" s="320"/>
      <c r="R44" s="320"/>
      <c r="S44" s="320"/>
      <c r="T44" s="320"/>
      <c r="U44" s="227"/>
      <c r="V44" s="228"/>
      <c r="W44" s="228"/>
      <c r="X44" s="228"/>
      <c r="Y44" s="228"/>
      <c r="Z44" s="228"/>
      <c r="AA44" s="228"/>
      <c r="AB44" s="228"/>
      <c r="AC44" s="229"/>
    </row>
    <row r="45" spans="1:32" ht="17.25" thickBot="1">
      <c r="A45" s="320"/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M45" s="320"/>
      <c r="N45" s="320"/>
      <c r="O45" s="320"/>
      <c r="P45" s="320"/>
      <c r="Q45" s="320"/>
      <c r="R45" s="320"/>
      <c r="S45" s="320"/>
      <c r="T45" s="320"/>
      <c r="U45" s="227"/>
      <c r="V45" s="228"/>
      <c r="W45" s="228"/>
      <c r="X45" s="228"/>
      <c r="Y45" s="228"/>
      <c r="Z45" s="228"/>
      <c r="AA45" s="228"/>
      <c r="AB45" s="228"/>
      <c r="AC45" s="229"/>
    </row>
    <row r="46" spans="1:32" ht="17.25" thickBot="1">
      <c r="A46" s="320"/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M46" s="320"/>
      <c r="N46" s="320"/>
      <c r="O46" s="320"/>
      <c r="P46" s="320"/>
      <c r="Q46" s="320"/>
      <c r="R46" s="320"/>
      <c r="S46" s="320"/>
      <c r="T46" s="320"/>
      <c r="U46" s="227"/>
      <c r="V46" s="228"/>
      <c r="W46" s="228"/>
      <c r="X46" s="228"/>
      <c r="Y46" s="228"/>
      <c r="Z46" s="228"/>
      <c r="AA46" s="228"/>
      <c r="AB46" s="228"/>
      <c r="AC46" s="229"/>
    </row>
    <row r="47" spans="1:32" ht="17.25" thickBot="1">
      <c r="A47" s="320"/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M47" s="320"/>
      <c r="N47" s="320"/>
      <c r="O47" s="320"/>
      <c r="P47" s="320"/>
      <c r="Q47" s="320"/>
      <c r="R47" s="320"/>
      <c r="S47" s="320"/>
      <c r="T47" s="320"/>
      <c r="U47" s="227"/>
      <c r="V47" s="228"/>
      <c r="W47" s="228"/>
      <c r="X47" s="228"/>
      <c r="Y47" s="228"/>
      <c r="Z47" s="228"/>
      <c r="AA47" s="228"/>
      <c r="AB47" s="228"/>
      <c r="AC47" s="229"/>
    </row>
    <row r="48" spans="1:32" ht="17.25" thickBot="1">
      <c r="A48" s="320"/>
      <c r="B48" s="320"/>
      <c r="C48" s="320"/>
      <c r="D48" s="320"/>
      <c r="E48" s="320"/>
      <c r="F48" s="320"/>
      <c r="G48" s="320"/>
      <c r="H48" s="320"/>
      <c r="I48" s="320"/>
      <c r="J48" s="320"/>
      <c r="K48" s="320"/>
      <c r="M48" s="320"/>
      <c r="N48" s="320"/>
      <c r="O48" s="320"/>
      <c r="P48" s="320"/>
      <c r="Q48" s="320"/>
      <c r="R48" s="320"/>
      <c r="S48" s="320"/>
      <c r="T48" s="320"/>
      <c r="U48" s="227"/>
      <c r="V48" s="228"/>
      <c r="W48" s="228"/>
      <c r="X48" s="228"/>
      <c r="Y48" s="228"/>
      <c r="Z48" s="228"/>
      <c r="AA48" s="228"/>
      <c r="AB48" s="228"/>
      <c r="AC48" s="229"/>
    </row>
    <row r="49" spans="1:29" ht="17.25" thickBot="1">
      <c r="A49" s="320"/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M49" s="320"/>
      <c r="N49" s="320"/>
      <c r="O49" s="320"/>
      <c r="P49" s="320"/>
      <c r="Q49" s="320"/>
      <c r="R49" s="320"/>
      <c r="S49" s="320"/>
      <c r="T49" s="320"/>
      <c r="U49" s="227"/>
      <c r="V49" s="228"/>
      <c r="W49" s="228"/>
      <c r="X49" s="228"/>
      <c r="Y49" s="228"/>
      <c r="Z49" s="228"/>
      <c r="AA49" s="228"/>
      <c r="AB49" s="228"/>
      <c r="AC49" s="229"/>
    </row>
    <row r="50" spans="1:29" ht="17.25" thickBot="1">
      <c r="A50" s="320"/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M50" s="320"/>
      <c r="N50" s="320"/>
      <c r="O50" s="320"/>
      <c r="P50" s="320"/>
      <c r="Q50" s="320"/>
      <c r="R50" s="320"/>
      <c r="S50" s="320"/>
      <c r="T50" s="320"/>
      <c r="U50" s="227"/>
      <c r="V50" s="228"/>
      <c r="W50" s="228"/>
      <c r="X50" s="228"/>
      <c r="Y50" s="228"/>
      <c r="Z50" s="228"/>
      <c r="AA50" s="228"/>
      <c r="AB50" s="228"/>
      <c r="AC50" s="229"/>
    </row>
    <row r="51" spans="1:29" ht="17.25" thickBot="1">
      <c r="A51" s="320"/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M51" s="320"/>
      <c r="N51" s="320"/>
      <c r="O51" s="320"/>
      <c r="P51" s="320"/>
      <c r="Q51" s="320"/>
      <c r="R51" s="320"/>
      <c r="S51" s="320"/>
      <c r="T51" s="320"/>
      <c r="U51" s="227"/>
      <c r="V51" s="228"/>
      <c r="W51" s="228"/>
      <c r="X51" s="228"/>
      <c r="Y51" s="228"/>
      <c r="Z51" s="228"/>
      <c r="AA51" s="228"/>
      <c r="AB51" s="228"/>
      <c r="AC51" s="229"/>
    </row>
    <row r="52" spans="1:29" ht="17.25" thickBot="1">
      <c r="A52" s="320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M52" s="320"/>
      <c r="N52" s="320"/>
      <c r="O52" s="320"/>
      <c r="P52" s="320"/>
      <c r="Q52" s="320"/>
      <c r="R52" s="320"/>
      <c r="S52" s="320"/>
      <c r="T52" s="320"/>
      <c r="U52" s="227"/>
      <c r="V52" s="228"/>
      <c r="W52" s="228"/>
      <c r="X52" s="228"/>
      <c r="Y52" s="228"/>
      <c r="Z52" s="228"/>
      <c r="AA52" s="228"/>
      <c r="AB52" s="228"/>
      <c r="AC52" s="229"/>
    </row>
    <row r="53" spans="1:29" ht="17.25" thickBot="1">
      <c r="A53" s="320"/>
      <c r="B53" s="320"/>
      <c r="C53" s="320"/>
      <c r="D53" s="320"/>
      <c r="E53" s="320"/>
      <c r="F53" s="320"/>
      <c r="G53" s="320"/>
      <c r="H53" s="320"/>
      <c r="I53" s="320"/>
      <c r="J53" s="320"/>
      <c r="K53" s="320"/>
      <c r="M53" s="320"/>
      <c r="N53" s="320"/>
      <c r="O53" s="320"/>
      <c r="P53" s="320"/>
      <c r="Q53" s="320"/>
      <c r="R53" s="320"/>
      <c r="S53" s="320"/>
      <c r="T53" s="320"/>
      <c r="U53" s="227"/>
      <c r="V53" s="228"/>
      <c r="W53" s="228"/>
      <c r="X53" s="228"/>
      <c r="Y53" s="228"/>
      <c r="Z53" s="228"/>
      <c r="AA53" s="228"/>
      <c r="AB53" s="228"/>
      <c r="AC53" s="229"/>
    </row>
    <row r="54" spans="1:29" ht="17.25" thickBot="1">
      <c r="A54" s="320"/>
      <c r="B54" s="320"/>
      <c r="C54" s="320"/>
      <c r="D54" s="320"/>
      <c r="E54" s="320"/>
      <c r="F54" s="320"/>
      <c r="G54" s="320"/>
      <c r="H54" s="320"/>
      <c r="I54" s="320"/>
      <c r="J54" s="320"/>
      <c r="K54" s="320"/>
      <c r="M54" s="320"/>
      <c r="N54" s="320"/>
      <c r="O54" s="320"/>
      <c r="P54" s="320"/>
      <c r="Q54" s="320"/>
      <c r="R54" s="320"/>
      <c r="S54" s="320"/>
      <c r="T54" s="320"/>
      <c r="U54" s="227"/>
      <c r="V54" s="228"/>
      <c r="W54" s="228"/>
      <c r="X54" s="228"/>
      <c r="Y54" s="228"/>
      <c r="Z54" s="228"/>
      <c r="AA54" s="228"/>
      <c r="AB54" s="228"/>
      <c r="AC54" s="229"/>
    </row>
    <row r="55" spans="1:29" ht="17.25" thickBot="1">
      <c r="A55" s="320"/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M55" s="320"/>
      <c r="N55" s="320"/>
      <c r="O55" s="320"/>
      <c r="P55" s="320"/>
      <c r="Q55" s="320"/>
      <c r="R55" s="320"/>
      <c r="S55" s="320"/>
      <c r="T55" s="320"/>
      <c r="U55" s="227"/>
      <c r="V55" s="228"/>
      <c r="W55" s="228"/>
      <c r="X55" s="228"/>
      <c r="Y55" s="228"/>
      <c r="Z55" s="228"/>
      <c r="AA55" s="228"/>
      <c r="AB55" s="228"/>
      <c r="AC55" s="229"/>
    </row>
    <row r="56" spans="1:29" ht="17.25" thickBot="1">
      <c r="A56" s="320"/>
      <c r="B56" s="320"/>
      <c r="C56" s="320"/>
      <c r="D56" s="320"/>
      <c r="E56" s="320"/>
      <c r="F56" s="320"/>
      <c r="G56" s="320"/>
      <c r="H56" s="320"/>
      <c r="I56" s="320"/>
      <c r="J56" s="320"/>
      <c r="K56" s="320"/>
      <c r="M56" s="320"/>
      <c r="N56" s="320"/>
      <c r="O56" s="320"/>
      <c r="P56" s="320"/>
      <c r="Q56" s="320"/>
      <c r="R56" s="320"/>
      <c r="S56" s="320"/>
      <c r="T56" s="320"/>
      <c r="U56" s="227"/>
      <c r="V56" s="228"/>
      <c r="W56" s="228"/>
      <c r="X56" s="228"/>
      <c r="Y56" s="228"/>
      <c r="Z56" s="228"/>
      <c r="AA56" s="228"/>
      <c r="AB56" s="228"/>
      <c r="AC56" s="229"/>
    </row>
    <row r="57" spans="1:29" ht="17.25" thickBot="1">
      <c r="A57" s="320"/>
      <c r="B57" s="320"/>
      <c r="C57" s="320"/>
      <c r="D57" s="320"/>
      <c r="E57" s="320"/>
      <c r="F57" s="320"/>
      <c r="G57" s="320"/>
      <c r="H57" s="320"/>
      <c r="I57" s="320"/>
      <c r="J57" s="320"/>
      <c r="K57" s="320"/>
      <c r="M57" s="320"/>
      <c r="N57" s="320"/>
      <c r="O57" s="320"/>
      <c r="P57" s="320"/>
      <c r="Q57" s="320"/>
      <c r="R57" s="320"/>
      <c r="S57" s="320"/>
      <c r="T57" s="320"/>
      <c r="U57" s="227"/>
      <c r="V57" s="228"/>
      <c r="W57" s="228"/>
      <c r="X57" s="228"/>
      <c r="Y57" s="228"/>
      <c r="Z57" s="228"/>
      <c r="AA57" s="228"/>
      <c r="AB57" s="228"/>
      <c r="AC57" s="229"/>
    </row>
    <row r="58" spans="1:29" ht="17.25" thickBot="1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M58" s="320"/>
      <c r="N58" s="320"/>
      <c r="O58" s="320"/>
      <c r="P58" s="320"/>
      <c r="Q58" s="320"/>
      <c r="R58" s="320"/>
      <c r="S58" s="320"/>
      <c r="T58" s="320"/>
      <c r="U58" s="227"/>
      <c r="V58" s="228"/>
      <c r="W58" s="228"/>
      <c r="X58" s="228"/>
      <c r="Y58" s="228"/>
      <c r="Z58" s="228"/>
      <c r="AA58" s="228"/>
      <c r="AB58" s="228"/>
      <c r="AC58" s="229"/>
    </row>
    <row r="59" spans="1:29" ht="17.25" thickBot="1">
      <c r="A59" s="320"/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M59" s="320"/>
      <c r="N59" s="320"/>
      <c r="O59" s="320"/>
      <c r="P59" s="320"/>
      <c r="Q59" s="320"/>
      <c r="R59" s="320"/>
      <c r="S59" s="320"/>
      <c r="T59" s="320"/>
      <c r="U59" s="227"/>
      <c r="V59" s="228"/>
      <c r="W59" s="228"/>
      <c r="X59" s="228"/>
      <c r="Y59" s="228"/>
      <c r="Z59" s="228"/>
      <c r="AA59" s="228"/>
      <c r="AB59" s="228"/>
      <c r="AC59" s="229"/>
    </row>
    <row r="60" spans="1:29" ht="17.25" thickBot="1">
      <c r="A60" s="320"/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M60" s="320"/>
      <c r="N60" s="320"/>
      <c r="O60" s="320"/>
      <c r="P60" s="320"/>
      <c r="Q60" s="320"/>
      <c r="R60" s="320"/>
      <c r="S60" s="320"/>
      <c r="T60" s="320"/>
      <c r="U60" s="227"/>
      <c r="V60" s="228"/>
      <c r="W60" s="228"/>
      <c r="X60" s="228"/>
      <c r="Y60" s="228"/>
      <c r="Z60" s="228"/>
      <c r="AA60" s="228"/>
      <c r="AB60" s="228"/>
      <c r="AC60" s="229"/>
    </row>
    <row r="61" spans="1:29" ht="17.25" thickBot="1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M61" s="320"/>
      <c r="N61" s="320"/>
      <c r="O61" s="320"/>
      <c r="P61" s="320"/>
      <c r="Q61" s="320"/>
      <c r="R61" s="320"/>
      <c r="S61" s="320"/>
      <c r="T61" s="320"/>
      <c r="U61" s="227"/>
      <c r="V61" s="228"/>
      <c r="W61" s="228"/>
      <c r="X61" s="228"/>
      <c r="Y61" s="228"/>
      <c r="Z61" s="228"/>
      <c r="AA61" s="228"/>
      <c r="AB61" s="228"/>
      <c r="AC61" s="229"/>
    </row>
    <row r="62" spans="1:29" ht="17.25" thickBot="1">
      <c r="A62" s="320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M62" s="320"/>
      <c r="N62" s="320"/>
      <c r="O62" s="320"/>
      <c r="P62" s="320"/>
      <c r="Q62" s="320"/>
      <c r="R62" s="320"/>
      <c r="S62" s="320"/>
      <c r="T62" s="320"/>
      <c r="U62" s="227"/>
      <c r="V62" s="228"/>
      <c r="W62" s="228"/>
      <c r="X62" s="228"/>
      <c r="Y62" s="228"/>
      <c r="Z62" s="228"/>
      <c r="AA62" s="228"/>
      <c r="AB62" s="228"/>
      <c r="AC62" s="229"/>
    </row>
    <row r="63" spans="1:29" ht="17.25" thickBot="1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M63" s="320"/>
      <c r="N63" s="320"/>
      <c r="O63" s="320"/>
      <c r="P63" s="320"/>
      <c r="Q63" s="320"/>
      <c r="R63" s="320"/>
      <c r="S63" s="320"/>
      <c r="T63" s="320"/>
      <c r="U63" s="227"/>
      <c r="V63" s="228"/>
      <c r="W63" s="228"/>
      <c r="X63" s="228"/>
      <c r="Y63" s="228"/>
      <c r="Z63" s="228"/>
      <c r="AA63" s="228"/>
      <c r="AB63" s="228"/>
      <c r="AC63" s="229"/>
    </row>
    <row r="64" spans="1:29" ht="17.25" thickBot="1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M64" s="320"/>
      <c r="N64" s="320"/>
      <c r="O64" s="320"/>
      <c r="P64" s="320"/>
      <c r="Q64" s="320"/>
      <c r="R64" s="320"/>
      <c r="S64" s="320"/>
      <c r="T64" s="320"/>
      <c r="U64" s="227"/>
      <c r="V64" s="228"/>
      <c r="W64" s="228"/>
      <c r="X64" s="228"/>
      <c r="Y64" s="228"/>
      <c r="Z64" s="228"/>
      <c r="AA64" s="228"/>
      <c r="AB64" s="228"/>
      <c r="AC64" s="229"/>
    </row>
    <row r="65" spans="1:29" ht="17.25" thickBot="1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M65" s="320"/>
      <c r="N65" s="320"/>
      <c r="O65" s="320"/>
      <c r="P65" s="320"/>
      <c r="Q65" s="320"/>
      <c r="R65" s="320"/>
      <c r="S65" s="320"/>
      <c r="T65" s="320"/>
      <c r="U65" s="227"/>
      <c r="V65" s="228"/>
      <c r="W65" s="228"/>
      <c r="X65" s="228"/>
      <c r="Y65" s="228"/>
      <c r="Z65" s="228"/>
      <c r="AA65" s="228"/>
      <c r="AB65" s="228"/>
      <c r="AC65" s="229"/>
    </row>
    <row r="66" spans="1:29" ht="17.25" thickBot="1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M66" s="320"/>
      <c r="N66" s="320"/>
      <c r="O66" s="320"/>
      <c r="P66" s="320"/>
      <c r="Q66" s="320"/>
      <c r="R66" s="320"/>
      <c r="S66" s="320"/>
      <c r="T66" s="320"/>
      <c r="U66" s="227"/>
      <c r="V66" s="228"/>
      <c r="W66" s="228"/>
      <c r="X66" s="228"/>
      <c r="Y66" s="228"/>
      <c r="Z66" s="228"/>
      <c r="AA66" s="228"/>
      <c r="AB66" s="228"/>
      <c r="AC66" s="229"/>
    </row>
    <row r="67" spans="1:29" ht="17.25" thickBot="1">
      <c r="A67" s="320"/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M67" s="157"/>
      <c r="N67" s="157"/>
      <c r="O67" s="157"/>
      <c r="P67" s="157"/>
      <c r="Q67" s="157"/>
      <c r="R67" s="157"/>
      <c r="S67" s="157"/>
      <c r="T67" s="158"/>
      <c r="U67" s="227"/>
      <c r="V67" s="228"/>
      <c r="W67" s="228"/>
      <c r="X67" s="228"/>
      <c r="Y67" s="228"/>
      <c r="Z67" s="228"/>
      <c r="AA67" s="228"/>
      <c r="AB67" s="228"/>
      <c r="AC67" s="229"/>
    </row>
    <row r="68" spans="1:29">
      <c r="M68" s="9"/>
      <c r="N68" s="9"/>
      <c r="O68" s="9"/>
      <c r="P68" s="9"/>
      <c r="Q68" s="9"/>
      <c r="R68" s="9"/>
      <c r="S68" s="9"/>
      <c r="T68" s="159"/>
      <c r="U68" s="227"/>
      <c r="V68" s="228"/>
      <c r="W68" s="228"/>
      <c r="X68" s="228"/>
      <c r="Y68" s="228"/>
      <c r="Z68" s="228"/>
      <c r="AA68" s="228"/>
      <c r="AB68" s="228"/>
      <c r="AC68" s="229"/>
    </row>
    <row r="69" spans="1:29">
      <c r="M69" s="9"/>
      <c r="N69" s="9"/>
      <c r="O69" s="9"/>
      <c r="P69" s="9"/>
      <c r="Q69" s="9"/>
      <c r="R69" s="9"/>
      <c r="S69" s="9"/>
      <c r="T69" s="159"/>
      <c r="U69" s="227"/>
      <c r="V69" s="228"/>
      <c r="W69" s="228"/>
      <c r="X69" s="228"/>
      <c r="Y69" s="228"/>
      <c r="Z69" s="228"/>
      <c r="AA69" s="228"/>
      <c r="AB69" s="228"/>
      <c r="AC69" s="229"/>
    </row>
    <row r="70" spans="1:29">
      <c r="M70" s="9"/>
      <c r="N70" s="9"/>
      <c r="O70" s="9"/>
      <c r="P70" s="9"/>
      <c r="Q70" s="9"/>
      <c r="R70" s="9"/>
      <c r="S70" s="9"/>
      <c r="T70" s="159"/>
      <c r="U70" s="227"/>
      <c r="V70" s="228"/>
      <c r="W70" s="228"/>
      <c r="X70" s="228"/>
      <c r="Y70" s="228"/>
      <c r="Z70" s="228"/>
      <c r="AA70" s="228"/>
      <c r="AB70" s="228"/>
      <c r="AC70" s="229"/>
    </row>
    <row r="71" spans="1:29">
      <c r="M71" s="9"/>
      <c r="N71" s="9"/>
      <c r="O71" s="9"/>
      <c r="P71" s="9"/>
      <c r="Q71" s="9"/>
      <c r="R71" s="9"/>
      <c r="S71" s="9"/>
      <c r="T71" s="159"/>
      <c r="U71" s="227"/>
      <c r="V71" s="228"/>
      <c r="W71" s="228"/>
      <c r="X71" s="228"/>
      <c r="Y71" s="228"/>
      <c r="Z71" s="228"/>
      <c r="AA71" s="228"/>
      <c r="AB71" s="228"/>
      <c r="AC71" s="229"/>
    </row>
    <row r="72" spans="1:29">
      <c r="M72" s="9"/>
      <c r="N72" s="9"/>
      <c r="O72" s="9"/>
      <c r="P72" s="9"/>
      <c r="Q72" s="9"/>
      <c r="R72" s="9"/>
      <c r="S72" s="9"/>
      <c r="T72" s="159"/>
      <c r="U72" s="227"/>
      <c r="V72" s="228"/>
      <c r="W72" s="228"/>
      <c r="X72" s="228"/>
      <c r="Y72" s="228"/>
      <c r="Z72" s="228"/>
      <c r="AA72" s="228"/>
      <c r="AB72" s="228"/>
      <c r="AC72" s="229"/>
    </row>
    <row r="73" spans="1:29">
      <c r="M73" s="9"/>
      <c r="N73" s="9"/>
      <c r="O73" s="9"/>
      <c r="P73" s="9"/>
      <c r="Q73" s="9"/>
      <c r="R73" s="9"/>
      <c r="S73" s="9"/>
      <c r="T73" s="159"/>
      <c r="U73" s="227"/>
      <c r="V73" s="228"/>
      <c r="W73" s="228"/>
      <c r="X73" s="228"/>
      <c r="Y73" s="228"/>
      <c r="Z73" s="228"/>
      <c r="AA73" s="228"/>
      <c r="AB73" s="228"/>
      <c r="AC73" s="229"/>
    </row>
    <row r="74" spans="1:29">
      <c r="M74" s="9"/>
      <c r="N74" s="9"/>
      <c r="O74" s="9"/>
      <c r="P74" s="9"/>
      <c r="Q74" s="9"/>
      <c r="R74" s="9"/>
      <c r="S74" s="9"/>
      <c r="T74" s="159"/>
      <c r="U74" s="227"/>
      <c r="V74" s="228"/>
      <c r="W74" s="228"/>
      <c r="X74" s="228"/>
      <c r="Y74" s="228"/>
      <c r="Z74" s="228"/>
      <c r="AA74" s="228"/>
      <c r="AB74" s="228"/>
      <c r="AC74" s="229"/>
    </row>
    <row r="75" spans="1:29">
      <c r="M75" s="9"/>
      <c r="N75" s="9"/>
      <c r="O75" s="9"/>
      <c r="P75" s="9"/>
      <c r="Q75" s="9"/>
      <c r="R75" s="9"/>
      <c r="S75" s="9"/>
      <c r="T75" s="159"/>
      <c r="U75" s="227"/>
      <c r="V75" s="228"/>
      <c r="W75" s="228"/>
      <c r="X75" s="228"/>
      <c r="Y75" s="228"/>
      <c r="Z75" s="228"/>
      <c r="AA75" s="228"/>
      <c r="AB75" s="228"/>
      <c r="AC75" s="229"/>
    </row>
    <row r="76" spans="1:29">
      <c r="M76" s="9"/>
      <c r="N76" s="9"/>
      <c r="O76" s="9"/>
      <c r="P76" s="9"/>
      <c r="Q76" s="9"/>
      <c r="R76" s="9"/>
      <c r="S76" s="9"/>
      <c r="T76" s="159"/>
      <c r="U76" s="227"/>
      <c r="V76" s="228"/>
      <c r="W76" s="228"/>
      <c r="X76" s="228"/>
      <c r="Y76" s="228"/>
      <c r="Z76" s="228"/>
      <c r="AA76" s="228"/>
      <c r="AB76" s="228"/>
      <c r="AC76" s="229"/>
    </row>
    <row r="77" spans="1:29">
      <c r="M77" s="9"/>
      <c r="N77" s="9"/>
      <c r="O77" s="9"/>
      <c r="P77" s="9"/>
      <c r="Q77" s="9"/>
      <c r="R77" s="9"/>
      <c r="S77" s="9"/>
      <c r="T77" s="159"/>
      <c r="U77" s="227"/>
      <c r="V77" s="228"/>
      <c r="W77" s="228"/>
      <c r="X77" s="228"/>
      <c r="Y77" s="228"/>
      <c r="Z77" s="228"/>
      <c r="AA77" s="228"/>
      <c r="AB77" s="228"/>
      <c r="AC77" s="229"/>
    </row>
    <row r="78" spans="1:29">
      <c r="M78" s="9"/>
      <c r="N78" s="9"/>
      <c r="O78" s="9"/>
      <c r="P78" s="9"/>
      <c r="Q78" s="9"/>
      <c r="R78" s="9"/>
      <c r="S78" s="9"/>
      <c r="T78" s="159"/>
      <c r="U78" s="227"/>
      <c r="V78" s="228"/>
      <c r="W78" s="228"/>
      <c r="X78" s="228"/>
      <c r="Y78" s="228"/>
      <c r="Z78" s="228"/>
      <c r="AA78" s="228"/>
      <c r="AB78" s="228"/>
      <c r="AC78" s="229"/>
    </row>
    <row r="79" spans="1:29">
      <c r="M79" s="9"/>
      <c r="N79" s="9"/>
      <c r="O79" s="9"/>
      <c r="P79" s="9"/>
      <c r="Q79" s="9"/>
      <c r="R79" s="9"/>
      <c r="S79" s="9"/>
      <c r="T79" s="159"/>
      <c r="U79" s="227"/>
      <c r="V79" s="228"/>
      <c r="W79" s="228"/>
      <c r="X79" s="228"/>
      <c r="Y79" s="228"/>
      <c r="Z79" s="228"/>
      <c r="AA79" s="228"/>
      <c r="AB79" s="228"/>
      <c r="AC79" s="229"/>
    </row>
    <row r="80" spans="1:29">
      <c r="M80" s="9"/>
      <c r="N80" s="9"/>
      <c r="O80" s="9"/>
      <c r="P80" s="9"/>
      <c r="Q80" s="9"/>
      <c r="R80" s="9"/>
      <c r="S80" s="9"/>
      <c r="T80" s="159"/>
      <c r="U80" s="227"/>
      <c r="V80" s="228"/>
      <c r="W80" s="228"/>
      <c r="X80" s="228"/>
      <c r="Y80" s="228"/>
      <c r="Z80" s="228"/>
      <c r="AA80" s="228"/>
      <c r="AB80" s="228"/>
      <c r="AC80" s="229"/>
    </row>
    <row r="81" spans="13:29">
      <c r="M81" s="9"/>
      <c r="N81" s="9"/>
      <c r="O81" s="9"/>
      <c r="P81" s="9"/>
      <c r="Q81" s="9"/>
      <c r="R81" s="9"/>
      <c r="S81" s="9"/>
      <c r="T81" s="159"/>
      <c r="U81" s="227"/>
      <c r="V81" s="228"/>
      <c r="W81" s="228"/>
      <c r="X81" s="228"/>
      <c r="Y81" s="228"/>
      <c r="Z81" s="228"/>
      <c r="AA81" s="228"/>
      <c r="AB81" s="228"/>
      <c r="AC81" s="229"/>
    </row>
    <row r="82" spans="13:29">
      <c r="M82" s="9"/>
      <c r="N82" s="9"/>
      <c r="O82" s="9"/>
      <c r="P82" s="9"/>
      <c r="Q82" s="9"/>
      <c r="R82" s="9"/>
      <c r="S82" s="9"/>
      <c r="T82" s="159"/>
      <c r="U82" s="227"/>
      <c r="V82" s="228"/>
      <c r="W82" s="228"/>
      <c r="X82" s="228"/>
      <c r="Y82" s="228"/>
      <c r="Z82" s="228"/>
      <c r="AA82" s="228"/>
      <c r="AB82" s="228"/>
      <c r="AC82" s="229"/>
    </row>
    <row r="83" spans="13:29">
      <c r="M83" s="9"/>
      <c r="N83" s="9"/>
      <c r="O83" s="9"/>
      <c r="P83" s="9"/>
      <c r="Q83" s="9"/>
      <c r="R83" s="9"/>
      <c r="S83" s="9"/>
      <c r="T83" s="159"/>
      <c r="U83" s="227"/>
      <c r="V83" s="228"/>
      <c r="W83" s="228"/>
      <c r="X83" s="228"/>
      <c r="Y83" s="228"/>
      <c r="Z83" s="228"/>
      <c r="AA83" s="228"/>
      <c r="AB83" s="228"/>
      <c r="AC83" s="229"/>
    </row>
    <row r="84" spans="13:29">
      <c r="M84" s="9"/>
      <c r="N84" s="9"/>
      <c r="O84" s="9"/>
      <c r="P84" s="9"/>
      <c r="Q84" s="9"/>
      <c r="R84" s="9"/>
      <c r="S84" s="9"/>
      <c r="T84" s="159"/>
      <c r="U84" s="227"/>
      <c r="V84" s="228"/>
      <c r="W84" s="228"/>
      <c r="X84" s="228"/>
      <c r="Y84" s="228"/>
      <c r="Z84" s="228"/>
      <c r="AA84" s="228"/>
      <c r="AB84" s="228"/>
      <c r="AC84" s="229"/>
    </row>
    <row r="85" spans="13:29">
      <c r="M85" s="9"/>
      <c r="N85" s="9"/>
      <c r="O85" s="9"/>
      <c r="P85" s="9"/>
      <c r="Q85" s="9"/>
      <c r="R85" s="9"/>
      <c r="S85" s="9"/>
      <c r="T85" s="159"/>
      <c r="U85" s="227"/>
      <c r="V85" s="228"/>
      <c r="W85" s="228"/>
      <c r="X85" s="228"/>
      <c r="Y85" s="228"/>
      <c r="Z85" s="228"/>
      <c r="AA85" s="228"/>
      <c r="AB85" s="228"/>
      <c r="AC85" s="229"/>
    </row>
    <row r="86" spans="13:29">
      <c r="M86" s="9"/>
      <c r="N86" s="9"/>
      <c r="O86" s="9"/>
      <c r="P86" s="9"/>
      <c r="Q86" s="9"/>
      <c r="R86" s="9"/>
      <c r="S86" s="9"/>
      <c r="T86" s="159"/>
      <c r="U86" s="227"/>
      <c r="V86" s="228"/>
      <c r="W86" s="228"/>
      <c r="X86" s="228"/>
      <c r="Y86" s="228"/>
      <c r="Z86" s="228"/>
      <c r="AA86" s="228"/>
      <c r="AB86" s="228"/>
      <c r="AC86" s="229"/>
    </row>
    <row r="87" spans="13:29">
      <c r="M87" s="9"/>
      <c r="N87" s="9"/>
      <c r="O87" s="9"/>
      <c r="P87" s="9"/>
      <c r="Q87" s="9"/>
      <c r="R87" s="9"/>
      <c r="S87" s="9"/>
      <c r="T87" s="159"/>
      <c r="U87" s="227"/>
      <c r="V87" s="228"/>
      <c r="W87" s="228"/>
      <c r="X87" s="228"/>
      <c r="Y87" s="228"/>
      <c r="Z87" s="228"/>
      <c r="AA87" s="228"/>
      <c r="AB87" s="228"/>
      <c r="AC87" s="229"/>
    </row>
    <row r="88" spans="13:29" ht="5.25" customHeight="1" thickBot="1">
      <c r="M88" s="9"/>
      <c r="N88" s="9"/>
      <c r="O88" s="9"/>
      <c r="P88" s="9"/>
      <c r="Q88" s="9"/>
      <c r="R88" s="9"/>
      <c r="S88" s="9"/>
      <c r="T88" s="159"/>
      <c r="U88" s="230"/>
      <c r="V88" s="231"/>
      <c r="W88" s="231"/>
      <c r="X88" s="231"/>
      <c r="Y88" s="231"/>
      <c r="Z88" s="231"/>
      <c r="AA88" s="231"/>
      <c r="AB88" s="231"/>
      <c r="AC88" s="232"/>
    </row>
    <row r="89" spans="13:29">
      <c r="M89" s="9"/>
      <c r="N89" s="9"/>
      <c r="O89" s="9"/>
      <c r="P89" s="9"/>
      <c r="Q89" s="9"/>
      <c r="R89" s="9"/>
      <c r="S89" s="9"/>
      <c r="T89" s="9"/>
      <c r="U89" s="156"/>
      <c r="V89" s="156"/>
      <c r="W89" s="156"/>
      <c r="X89" s="156"/>
      <c r="Y89" s="156"/>
      <c r="Z89" s="156"/>
      <c r="AA89" s="156"/>
      <c r="AB89" s="156"/>
      <c r="AC89" s="156"/>
    </row>
  </sheetData>
  <mergeCells count="28">
    <mergeCell ref="A3:O3"/>
    <mergeCell ref="Q2:AF3"/>
    <mergeCell ref="Q36:AF36"/>
    <mergeCell ref="Q35:AF35"/>
    <mergeCell ref="O4:O38"/>
    <mergeCell ref="A37:N38"/>
    <mergeCell ref="A2:O2"/>
    <mergeCell ref="D16:D17"/>
    <mergeCell ref="D9:D10"/>
    <mergeCell ref="B10:B11"/>
    <mergeCell ref="D23:E25"/>
    <mergeCell ref="C27:C28"/>
    <mergeCell ref="F29:F30"/>
    <mergeCell ref="M7:M8"/>
    <mergeCell ref="K11:K12"/>
    <mergeCell ref="K17:K18"/>
    <mergeCell ref="G19:I20"/>
    <mergeCell ref="Q4:AF34"/>
    <mergeCell ref="A42:K42"/>
    <mergeCell ref="A43:K67"/>
    <mergeCell ref="M42:T42"/>
    <mergeCell ref="M43:T66"/>
    <mergeCell ref="U42:AC42"/>
    <mergeCell ref="U43:AC88"/>
    <mergeCell ref="A40:O40"/>
    <mergeCell ref="A39:O39"/>
    <mergeCell ref="F4:G5"/>
    <mergeCell ref="I8:I9"/>
  </mergeCells>
  <phoneticPr fontId="1" type="noConversion"/>
  <hyperlinks>
    <hyperlink ref="A39" r:id="rId1"/>
    <hyperlink ref="Q35" r:id="rId2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D3C232E4-88F8-4403-BE1B-DE68CFC4E5B7}">
            <xm:f>'중범선 제작재료'!$R$15&gt;0</xm:f>
            <x14:dxf>
              <fill>
                <patternFill>
                  <bgColor rgb="FFFF0000"/>
                </patternFill>
              </fill>
            </x14:dxf>
          </x14:cfRule>
          <xm:sqref>B10:B11</xm:sqref>
        </x14:conditionalFormatting>
        <x14:conditionalFormatting xmlns:xm="http://schemas.microsoft.com/office/excel/2006/main">
          <x14:cfRule type="expression" priority="9" id="{9A2DDEEE-CC8B-4030-AFEB-409F1E02ABD3}">
            <xm:f>'중범선 제작재료'!$R$12&gt;0</xm:f>
            <x14:dxf>
              <fill>
                <patternFill>
                  <bgColor rgb="FFFF0000"/>
                </patternFill>
              </fill>
            </x14:dxf>
          </x14:cfRule>
          <xm:sqref>G19:I20</xm:sqref>
        </x14:conditionalFormatting>
        <x14:conditionalFormatting xmlns:xm="http://schemas.microsoft.com/office/excel/2006/main">
          <x14:cfRule type="expression" priority="8" id="{69138278-8CE6-4B1B-9A95-7FE68E6B20E7}">
            <xm:f>'중범선 제작재료'!$R$13&gt;0</xm:f>
            <x14:dxf>
              <fill>
                <patternFill>
                  <bgColor rgb="FFFF0000"/>
                </patternFill>
              </fill>
            </x14:dxf>
          </x14:cfRule>
          <xm:sqref>D16:D17</xm:sqref>
        </x14:conditionalFormatting>
        <x14:conditionalFormatting xmlns:xm="http://schemas.microsoft.com/office/excel/2006/main">
          <x14:cfRule type="expression" priority="7" id="{0829B98A-33BE-494A-9875-0CE535438C14}">
            <xm:f>'중범선 제작재료'!$R$14&gt;0</xm:f>
            <x14:dxf>
              <fill>
                <patternFill>
                  <bgColor rgb="FFFF0000"/>
                </patternFill>
              </fill>
            </x14:dxf>
          </x14:cfRule>
          <xm:sqref>K11:K12</xm:sqref>
        </x14:conditionalFormatting>
        <x14:conditionalFormatting xmlns:xm="http://schemas.microsoft.com/office/excel/2006/main">
          <x14:cfRule type="expression" priority="6" id="{808D8322-A19E-4CFF-8136-809D56584057}">
            <xm:f>'중범선 제작재료'!$R$16&gt;0</xm:f>
            <x14:dxf>
              <fill>
                <patternFill>
                  <bgColor rgb="FFFF0000"/>
                </patternFill>
              </fill>
            </x14:dxf>
          </x14:cfRule>
          <xm:sqref>F4:G5</xm:sqref>
        </x14:conditionalFormatting>
        <x14:conditionalFormatting xmlns:xm="http://schemas.microsoft.com/office/excel/2006/main">
          <x14:cfRule type="expression" priority="5" id="{A92BE17E-E5DB-401E-983F-5380FA611CA1}">
            <xm:f>'중범선 제작재료'!$R$17&gt;0</xm:f>
            <x14:dxf>
              <fill>
                <patternFill>
                  <bgColor rgb="FFFF0000"/>
                </patternFill>
              </fill>
            </x14:dxf>
          </x14:cfRule>
          <xm:sqref>I8:I9</xm:sqref>
        </x14:conditionalFormatting>
        <x14:conditionalFormatting xmlns:xm="http://schemas.microsoft.com/office/excel/2006/main">
          <x14:cfRule type="expression" priority="4" id="{0DF0D1EF-9ABA-40F2-AEC9-4B04BAA3FF57}">
            <xm:f>'중범선 제작재료'!$R$18&gt;0</xm:f>
            <x14:dxf>
              <fill>
                <patternFill>
                  <bgColor rgb="FFFF0000"/>
                </patternFill>
              </fill>
            </x14:dxf>
          </x14:cfRule>
          <xm:sqref>M7:M8</xm:sqref>
        </x14:conditionalFormatting>
        <x14:conditionalFormatting xmlns:xm="http://schemas.microsoft.com/office/excel/2006/main">
          <x14:cfRule type="expression" priority="3" id="{D54295F3-F484-4197-9BDA-E4D15E0E7378}">
            <xm:f>'중범선 제작재료'!$R$19&gt;0</xm:f>
            <x14:dxf>
              <fill>
                <patternFill>
                  <bgColor rgb="FFFF0000"/>
                </patternFill>
              </fill>
            </x14:dxf>
          </x14:cfRule>
          <xm:sqref>K17:K18</xm:sqref>
        </x14:conditionalFormatting>
        <x14:conditionalFormatting xmlns:xm="http://schemas.microsoft.com/office/excel/2006/main">
          <x14:cfRule type="expression" priority="2" id="{0DC846D9-82EC-4438-97AB-AFAF794DF349}">
            <xm:f>'중범선 제작재료'!$R$20&gt;0</xm:f>
            <x14:dxf>
              <fill>
                <patternFill>
                  <bgColor rgb="FFFF0000"/>
                </patternFill>
              </fill>
            </x14:dxf>
          </x14:cfRule>
          <xm:sqref>D23:E25</xm:sqref>
        </x14:conditionalFormatting>
        <x14:conditionalFormatting xmlns:xm="http://schemas.microsoft.com/office/excel/2006/main">
          <x14:cfRule type="expression" priority="1" id="{838D952D-321C-4DA7-A65C-3A671F4BC8F4}">
            <xm:f>'중범선 제작재료'!$R$21&gt;0</xm:f>
            <x14:dxf>
              <fill>
                <patternFill>
                  <bgColor rgb="FFFF0000"/>
                </patternFill>
              </fill>
            </x14:dxf>
          </x14:cfRule>
          <xm:sqref>F29:F30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5"/>
  <sheetViews>
    <sheetView workbookViewId="0">
      <selection activeCell="I36" sqref="I36"/>
    </sheetView>
  </sheetViews>
  <sheetFormatPr defaultRowHeight="16.5"/>
  <cols>
    <col min="1" max="1" width="1.125" customWidth="1"/>
    <col min="11" max="11" width="7" customWidth="1"/>
  </cols>
  <sheetData>
    <row r="1" spans="2:22" ht="17.25" thickBot="1"/>
    <row r="2" spans="2:22" ht="17.25" thickBot="1">
      <c r="B2" s="236" t="s">
        <v>262</v>
      </c>
      <c r="C2" s="234"/>
      <c r="D2" s="234"/>
      <c r="E2" s="234"/>
      <c r="F2" s="234"/>
      <c r="G2" s="234"/>
      <c r="H2" s="234"/>
      <c r="I2" s="235"/>
    </row>
    <row r="3" spans="2:22" ht="17.25" thickBot="1">
      <c r="B3" s="320"/>
      <c r="C3" s="320"/>
      <c r="D3" s="320"/>
      <c r="E3" s="320"/>
      <c r="F3" s="320"/>
      <c r="G3" s="320"/>
      <c r="H3" s="320"/>
      <c r="I3" s="320"/>
    </row>
    <row r="4" spans="2:22" ht="17.25" thickBot="1">
      <c r="B4" s="320"/>
      <c r="C4" s="320"/>
      <c r="D4" s="320"/>
      <c r="E4" s="320"/>
      <c r="F4" s="320"/>
      <c r="G4" s="320"/>
      <c r="H4" s="320"/>
      <c r="I4" s="320"/>
    </row>
    <row r="5" spans="2:22" ht="17.25" thickBot="1">
      <c r="B5" s="320"/>
      <c r="C5" s="320"/>
      <c r="D5" s="320"/>
      <c r="E5" s="320"/>
      <c r="F5" s="320"/>
      <c r="G5" s="320"/>
      <c r="H5" s="320"/>
      <c r="I5" s="320"/>
    </row>
    <row r="6" spans="2:22" ht="17.25" thickBot="1">
      <c r="B6" s="320"/>
      <c r="C6" s="320"/>
      <c r="D6" s="320"/>
      <c r="E6" s="320"/>
      <c r="F6" s="320"/>
      <c r="G6" s="320"/>
      <c r="H6" s="320"/>
      <c r="I6" s="320"/>
    </row>
    <row r="7" spans="2:22" ht="17.25" thickBot="1">
      <c r="B7" s="320"/>
      <c r="C7" s="320"/>
      <c r="D7" s="320"/>
      <c r="E7" s="320"/>
      <c r="F7" s="320"/>
      <c r="G7" s="320"/>
      <c r="H7" s="320"/>
      <c r="I7" s="320"/>
    </row>
    <row r="8" spans="2:22" ht="17.25" thickBot="1">
      <c r="B8" s="320"/>
      <c r="C8" s="320"/>
      <c r="D8" s="320"/>
      <c r="E8" s="320"/>
      <c r="F8" s="320"/>
      <c r="G8" s="320"/>
      <c r="H8" s="320"/>
      <c r="I8" s="320"/>
      <c r="J8" s="326" t="s">
        <v>263</v>
      </c>
      <c r="K8" s="327"/>
    </row>
    <row r="9" spans="2:22" ht="17.25" thickBot="1">
      <c r="B9" s="320"/>
      <c r="C9" s="320"/>
      <c r="D9" s="320"/>
      <c r="E9" s="320"/>
      <c r="F9" s="320"/>
      <c r="G9" s="320"/>
      <c r="H9" s="320"/>
      <c r="I9" s="320"/>
      <c r="J9" s="328" t="s">
        <v>264</v>
      </c>
      <c r="K9" s="329"/>
    </row>
    <row r="10" spans="2:22" ht="17.25" thickBot="1">
      <c r="B10" s="320"/>
      <c r="C10" s="320"/>
      <c r="D10" s="320"/>
      <c r="E10" s="320"/>
      <c r="F10" s="320"/>
      <c r="G10" s="320"/>
      <c r="H10" s="320"/>
      <c r="I10" s="320"/>
      <c r="J10" s="328" t="s">
        <v>265</v>
      </c>
      <c r="K10" s="329"/>
    </row>
    <row r="11" spans="2:22" ht="17.25" thickBot="1">
      <c r="B11" s="320"/>
      <c r="C11" s="320"/>
      <c r="D11" s="320"/>
      <c r="E11" s="320"/>
      <c r="F11" s="320"/>
      <c r="G11" s="320"/>
      <c r="H11" s="320"/>
      <c r="I11" s="320"/>
      <c r="J11" s="328" t="s">
        <v>266</v>
      </c>
      <c r="K11" s="329"/>
    </row>
    <row r="12" spans="2:22" ht="17.25" thickBot="1">
      <c r="B12" s="320"/>
      <c r="C12" s="320"/>
      <c r="D12" s="320"/>
      <c r="E12" s="320"/>
      <c r="F12" s="320"/>
      <c r="G12" s="320"/>
      <c r="H12" s="320"/>
      <c r="I12" s="320"/>
      <c r="J12" s="328" t="s">
        <v>267</v>
      </c>
      <c r="K12" s="329"/>
    </row>
    <row r="13" spans="2:22" ht="17.25" thickBot="1">
      <c r="B13" s="320"/>
      <c r="C13" s="320"/>
      <c r="D13" s="320"/>
      <c r="E13" s="320"/>
      <c r="F13" s="320"/>
      <c r="G13" s="320"/>
      <c r="H13" s="320"/>
      <c r="I13" s="320"/>
      <c r="J13" s="328" t="s">
        <v>268</v>
      </c>
      <c r="K13" s="329"/>
    </row>
    <row r="14" spans="2:22" ht="17.25" customHeight="1" thickBot="1">
      <c r="B14" s="320"/>
      <c r="C14" s="320"/>
      <c r="D14" s="320"/>
      <c r="E14" s="320"/>
      <c r="F14" s="320"/>
      <c r="G14" s="320"/>
      <c r="H14" s="320"/>
      <c r="I14" s="320"/>
      <c r="J14" s="328" t="s">
        <v>269</v>
      </c>
      <c r="K14" s="329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</row>
    <row r="15" spans="2:22" ht="17.25" thickBot="1">
      <c r="B15" s="320"/>
      <c r="C15" s="320"/>
      <c r="D15" s="320"/>
      <c r="E15" s="320"/>
      <c r="F15" s="320"/>
      <c r="G15" s="320"/>
      <c r="H15" s="320"/>
      <c r="I15" s="320"/>
      <c r="J15" s="330" t="s">
        <v>270</v>
      </c>
      <c r="K15" s="331"/>
    </row>
    <row r="16" spans="2:22" ht="17.25" thickBot="1">
      <c r="B16" s="320"/>
      <c r="C16" s="320"/>
      <c r="D16" s="320"/>
      <c r="E16" s="320"/>
      <c r="F16" s="320"/>
      <c r="G16" s="320"/>
      <c r="H16" s="320"/>
      <c r="I16" s="320"/>
    </row>
    <row r="17" spans="2:9" ht="17.25" thickBot="1">
      <c r="B17" s="320"/>
      <c r="C17" s="320"/>
      <c r="D17" s="320"/>
      <c r="E17" s="320"/>
      <c r="F17" s="320"/>
      <c r="G17" s="320"/>
      <c r="H17" s="320"/>
      <c r="I17" s="320"/>
    </row>
    <row r="18" spans="2:9" ht="17.25" thickBot="1">
      <c r="B18" s="320"/>
      <c r="C18" s="320"/>
      <c r="D18" s="320"/>
      <c r="E18" s="320"/>
      <c r="F18" s="320"/>
      <c r="G18" s="320"/>
      <c r="H18" s="320"/>
      <c r="I18" s="320"/>
    </row>
    <row r="19" spans="2:9" ht="17.25" thickBot="1">
      <c r="B19" s="320"/>
      <c r="C19" s="320"/>
      <c r="D19" s="320"/>
      <c r="E19" s="320"/>
      <c r="F19" s="320"/>
      <c r="G19" s="320"/>
      <c r="H19" s="320"/>
      <c r="I19" s="320"/>
    </row>
    <row r="20" spans="2:9" ht="17.25" thickBot="1">
      <c r="B20" s="320"/>
      <c r="C20" s="320"/>
      <c r="D20" s="320"/>
      <c r="E20" s="320"/>
      <c r="F20" s="320"/>
      <c r="G20" s="320"/>
      <c r="H20" s="320"/>
      <c r="I20" s="320"/>
    </row>
    <row r="21" spans="2:9" ht="17.25" thickBot="1">
      <c r="B21" s="320"/>
      <c r="C21" s="320"/>
      <c r="D21" s="320"/>
      <c r="E21" s="320"/>
      <c r="F21" s="320"/>
      <c r="G21" s="320"/>
      <c r="H21" s="320"/>
      <c r="I21" s="320"/>
    </row>
    <row r="22" spans="2:9" ht="17.25" thickBot="1">
      <c r="B22" s="320"/>
      <c r="C22" s="320"/>
      <c r="D22" s="320"/>
      <c r="E22" s="320"/>
      <c r="F22" s="320"/>
      <c r="G22" s="320"/>
      <c r="H22" s="320"/>
      <c r="I22" s="320"/>
    </row>
    <row r="23" spans="2:9" ht="17.25" thickBot="1">
      <c r="B23" s="320"/>
      <c r="C23" s="320"/>
      <c r="D23" s="320"/>
      <c r="E23" s="320"/>
      <c r="F23" s="320"/>
      <c r="G23" s="320"/>
      <c r="H23" s="320"/>
      <c r="I23" s="320"/>
    </row>
    <row r="24" spans="2:9" ht="17.25" thickBot="1">
      <c r="B24" s="320"/>
      <c r="C24" s="320"/>
      <c r="D24" s="320"/>
      <c r="E24" s="320"/>
      <c r="F24" s="320"/>
      <c r="G24" s="320"/>
      <c r="H24" s="320"/>
      <c r="I24" s="320"/>
    </row>
    <row r="25" spans="2:9" ht="17.25" thickBot="1">
      <c r="B25" s="325" t="s">
        <v>271</v>
      </c>
      <c r="C25" s="325"/>
      <c r="D25" s="223" t="s">
        <v>272</v>
      </c>
      <c r="E25" s="223"/>
      <c r="F25" s="223"/>
      <c r="G25" s="223"/>
      <c r="H25" s="223"/>
      <c r="I25" s="223"/>
    </row>
  </sheetData>
  <mergeCells count="12">
    <mergeCell ref="B25:C25"/>
    <mergeCell ref="D25:I25"/>
    <mergeCell ref="B2:I2"/>
    <mergeCell ref="B3:I24"/>
    <mergeCell ref="J8:K8"/>
    <mergeCell ref="J9:K9"/>
    <mergeCell ref="J10:K10"/>
    <mergeCell ref="J11:K11"/>
    <mergeCell ref="J12:K12"/>
    <mergeCell ref="J13:K13"/>
    <mergeCell ref="J14:K14"/>
    <mergeCell ref="J15:K15"/>
  </mergeCells>
  <phoneticPr fontId="1" type="noConversion"/>
  <hyperlinks>
    <hyperlink ref="D25" r:id="rId1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0"/>
  <sheetViews>
    <sheetView topLeftCell="A3" zoomScale="85" zoomScaleNormal="85" workbookViewId="0">
      <selection activeCell="P45" sqref="P45"/>
    </sheetView>
  </sheetViews>
  <sheetFormatPr defaultRowHeight="16.5"/>
  <cols>
    <col min="2" max="2" width="5.625" customWidth="1"/>
    <col min="3" max="3" width="2.625" customWidth="1"/>
    <col min="4" max="4" width="5.625" customWidth="1"/>
    <col min="5" max="5" width="11.125" customWidth="1"/>
    <col min="6" max="6" width="2.625" customWidth="1"/>
    <col min="7" max="7" width="8" customWidth="1"/>
    <col min="9" max="9" width="5.625" customWidth="1"/>
    <col min="10" max="10" width="2.625" customWidth="1"/>
    <col min="11" max="11" width="5.625" customWidth="1"/>
    <col min="12" max="12" width="11.125" customWidth="1"/>
    <col min="13" max="13" width="2.625" customWidth="1"/>
    <col min="14" max="14" width="8" customWidth="1"/>
  </cols>
  <sheetData>
    <row r="1" spans="2:14" ht="17.25" thickBot="1"/>
    <row r="2" spans="2:14">
      <c r="B2" s="332" t="s">
        <v>83</v>
      </c>
      <c r="C2" s="333"/>
      <c r="D2" s="333"/>
      <c r="E2" s="333"/>
      <c r="F2" s="333"/>
      <c r="G2" s="334"/>
      <c r="I2" s="255" t="s">
        <v>81</v>
      </c>
      <c r="J2" s="256"/>
      <c r="K2" s="256"/>
      <c r="L2" s="256"/>
      <c r="M2" s="256"/>
      <c r="N2" s="257"/>
    </row>
    <row r="3" spans="2:14">
      <c r="B3" s="335" t="s">
        <v>80</v>
      </c>
      <c r="C3" s="336"/>
      <c r="D3" s="336"/>
      <c r="E3" s="336" t="s">
        <v>78</v>
      </c>
      <c r="F3" s="336"/>
      <c r="G3" s="337"/>
      <c r="I3" s="338" t="s">
        <v>80</v>
      </c>
      <c r="J3" s="297"/>
      <c r="K3" s="297"/>
      <c r="L3" s="297" t="s">
        <v>78</v>
      </c>
      <c r="M3" s="297"/>
      <c r="N3" s="339"/>
    </row>
    <row r="4" spans="2:14">
      <c r="B4" s="85">
        <v>0</v>
      </c>
      <c r="C4" s="86" t="s">
        <v>79</v>
      </c>
      <c r="D4" s="87">
        <v>1</v>
      </c>
      <c r="E4" s="88">
        <v>0</v>
      </c>
      <c r="F4" s="89" t="s">
        <v>79</v>
      </c>
      <c r="G4" s="164">
        <v>5</v>
      </c>
      <c r="I4" s="153">
        <v>0</v>
      </c>
      <c r="J4" s="92" t="s">
        <v>79</v>
      </c>
      <c r="K4" s="148">
        <v>1</v>
      </c>
      <c r="L4" s="93">
        <v>0</v>
      </c>
      <c r="M4" s="94" t="s">
        <v>79</v>
      </c>
      <c r="N4" s="165">
        <v>5</v>
      </c>
    </row>
    <row r="5" spans="2:14">
      <c r="B5" s="90">
        <v>1</v>
      </c>
      <c r="C5" s="89" t="s">
        <v>79</v>
      </c>
      <c r="D5" s="91">
        <v>2</v>
      </c>
      <c r="E5" s="88">
        <v>0</v>
      </c>
      <c r="F5" s="89" t="s">
        <v>79</v>
      </c>
      <c r="G5" s="164">
        <v>5</v>
      </c>
      <c r="I5" s="95">
        <v>1</v>
      </c>
      <c r="J5" s="94" t="s">
        <v>79</v>
      </c>
      <c r="K5" s="41">
        <v>2</v>
      </c>
      <c r="L5" s="93">
        <v>0</v>
      </c>
      <c r="M5" s="94" t="s">
        <v>79</v>
      </c>
      <c r="N5" s="165">
        <v>5</v>
      </c>
    </row>
    <row r="6" spans="2:14">
      <c r="B6" s="90">
        <v>2</v>
      </c>
      <c r="C6" s="89" t="s">
        <v>79</v>
      </c>
      <c r="D6" s="91">
        <v>3</v>
      </c>
      <c r="E6" s="88">
        <v>5</v>
      </c>
      <c r="F6" s="89" t="s">
        <v>79</v>
      </c>
      <c r="G6" s="164">
        <v>10</v>
      </c>
      <c r="I6" s="95">
        <v>2</v>
      </c>
      <c r="J6" s="94" t="s">
        <v>79</v>
      </c>
      <c r="K6" s="41">
        <v>3</v>
      </c>
      <c r="L6" s="93">
        <v>0</v>
      </c>
      <c r="M6" s="94" t="s">
        <v>79</v>
      </c>
      <c r="N6" s="165">
        <v>5</v>
      </c>
    </row>
    <row r="7" spans="2:14">
      <c r="B7" s="90">
        <v>3</v>
      </c>
      <c r="C7" s="89" t="s">
        <v>79</v>
      </c>
      <c r="D7" s="91">
        <v>4</v>
      </c>
      <c r="E7" s="88">
        <v>15</v>
      </c>
      <c r="F7" s="89" t="s">
        <v>79</v>
      </c>
      <c r="G7" s="164"/>
      <c r="I7" s="95">
        <v>3</v>
      </c>
      <c r="J7" s="94" t="s">
        <v>79</v>
      </c>
      <c r="K7" s="41">
        <v>4</v>
      </c>
      <c r="L7" s="93">
        <v>0</v>
      </c>
      <c r="M7" s="94" t="s">
        <v>79</v>
      </c>
      <c r="N7" s="165">
        <v>5</v>
      </c>
    </row>
    <row r="8" spans="2:14">
      <c r="B8" s="90">
        <v>4</v>
      </c>
      <c r="C8" s="89" t="s">
        <v>79</v>
      </c>
      <c r="D8" s="91">
        <v>5</v>
      </c>
      <c r="E8" s="88">
        <v>20</v>
      </c>
      <c r="F8" s="89" t="s">
        <v>79</v>
      </c>
      <c r="G8" s="164"/>
      <c r="I8" s="95">
        <v>4</v>
      </c>
      <c r="J8" s="94" t="s">
        <v>79</v>
      </c>
      <c r="K8" s="41">
        <v>5</v>
      </c>
      <c r="L8" s="93">
        <v>0</v>
      </c>
      <c r="M8" s="94" t="s">
        <v>79</v>
      </c>
      <c r="N8" s="165">
        <v>5</v>
      </c>
    </row>
    <row r="9" spans="2:14">
      <c r="B9" s="90">
        <v>5</v>
      </c>
      <c r="C9" s="89" t="s">
        <v>79</v>
      </c>
      <c r="D9" s="91">
        <v>6</v>
      </c>
      <c r="E9" s="88">
        <v>25</v>
      </c>
      <c r="F9" s="89" t="s">
        <v>79</v>
      </c>
      <c r="G9" s="164">
        <v>30</v>
      </c>
      <c r="I9" s="95">
        <v>5</v>
      </c>
      <c r="J9" s="94" t="s">
        <v>79</v>
      </c>
      <c r="K9" s="41">
        <v>6</v>
      </c>
      <c r="L9" s="93">
        <v>5</v>
      </c>
      <c r="M9" s="94" t="s">
        <v>79</v>
      </c>
      <c r="N9" s="165">
        <v>10</v>
      </c>
    </row>
    <row r="10" spans="2:14">
      <c r="B10" s="85">
        <v>6</v>
      </c>
      <c r="C10" s="89" t="s">
        <v>79</v>
      </c>
      <c r="D10" s="91">
        <v>7</v>
      </c>
      <c r="E10" s="88">
        <v>35</v>
      </c>
      <c r="F10" s="89" t="s">
        <v>79</v>
      </c>
      <c r="G10" s="164">
        <v>45</v>
      </c>
      <c r="I10" s="153">
        <v>6</v>
      </c>
      <c r="J10" s="94" t="s">
        <v>79</v>
      </c>
      <c r="K10" s="41">
        <v>7</v>
      </c>
      <c r="L10" s="93">
        <v>5</v>
      </c>
      <c r="M10" s="94" t="s">
        <v>79</v>
      </c>
      <c r="N10" s="165">
        <v>10</v>
      </c>
    </row>
    <row r="11" spans="2:14">
      <c r="B11" s="90">
        <v>7</v>
      </c>
      <c r="C11" s="89" t="s">
        <v>79</v>
      </c>
      <c r="D11" s="87">
        <v>8</v>
      </c>
      <c r="E11" s="88">
        <v>55</v>
      </c>
      <c r="F11" s="89" t="s">
        <v>79</v>
      </c>
      <c r="G11" s="164">
        <v>60</v>
      </c>
      <c r="I11" s="95">
        <v>7</v>
      </c>
      <c r="J11" s="94" t="s">
        <v>79</v>
      </c>
      <c r="K11" s="148">
        <v>8</v>
      </c>
      <c r="L11" s="93">
        <v>5</v>
      </c>
      <c r="M11" s="94" t="s">
        <v>79</v>
      </c>
      <c r="N11" s="165">
        <v>10</v>
      </c>
    </row>
    <row r="12" spans="2:14">
      <c r="B12" s="90">
        <v>8</v>
      </c>
      <c r="C12" s="89" t="s">
        <v>79</v>
      </c>
      <c r="D12" s="91">
        <v>9</v>
      </c>
      <c r="E12" s="88">
        <v>100</v>
      </c>
      <c r="F12" s="89" t="s">
        <v>79</v>
      </c>
      <c r="G12" s="164"/>
      <c r="I12" s="95">
        <v>8</v>
      </c>
      <c r="J12" s="94" t="s">
        <v>79</v>
      </c>
      <c r="K12" s="41">
        <v>9</v>
      </c>
      <c r="L12" s="93">
        <v>5</v>
      </c>
      <c r="M12" s="94" t="s">
        <v>79</v>
      </c>
      <c r="N12" s="165">
        <v>10</v>
      </c>
    </row>
    <row r="13" spans="2:14" ht="17.25" thickBot="1">
      <c r="B13" s="166">
        <v>9</v>
      </c>
      <c r="C13" s="167" t="s">
        <v>79</v>
      </c>
      <c r="D13" s="168">
        <v>10</v>
      </c>
      <c r="E13" s="169"/>
      <c r="F13" s="167" t="s">
        <v>79</v>
      </c>
      <c r="G13" s="170"/>
      <c r="I13" s="96">
        <v>9</v>
      </c>
      <c r="J13" s="97" t="s">
        <v>79</v>
      </c>
      <c r="K13" s="98">
        <v>10</v>
      </c>
      <c r="L13" s="99">
        <v>5</v>
      </c>
      <c r="M13" s="97" t="s">
        <v>79</v>
      </c>
      <c r="N13" s="171">
        <v>10</v>
      </c>
    </row>
    <row r="14" spans="2:14" ht="17.25" thickBot="1">
      <c r="B14" s="100"/>
      <c r="C14" s="101"/>
      <c r="D14" s="100"/>
      <c r="E14" s="102"/>
      <c r="F14" s="101"/>
      <c r="G14" s="101"/>
      <c r="I14" s="151"/>
      <c r="K14" s="151"/>
    </row>
    <row r="15" spans="2:14">
      <c r="B15" s="340" t="s">
        <v>82</v>
      </c>
      <c r="C15" s="341"/>
      <c r="D15" s="341"/>
      <c r="E15" s="341"/>
      <c r="F15" s="341"/>
      <c r="G15" s="342"/>
      <c r="I15" s="255" t="s">
        <v>84</v>
      </c>
      <c r="J15" s="256"/>
      <c r="K15" s="256"/>
      <c r="L15" s="256"/>
      <c r="M15" s="256"/>
      <c r="N15" s="257"/>
    </row>
    <row r="16" spans="2:14">
      <c r="B16" s="343" t="s">
        <v>80</v>
      </c>
      <c r="C16" s="344"/>
      <c r="D16" s="273"/>
      <c r="E16" s="345" t="s">
        <v>78</v>
      </c>
      <c r="F16" s="344"/>
      <c r="G16" s="346"/>
      <c r="I16" s="338" t="s">
        <v>80</v>
      </c>
      <c r="J16" s="297"/>
      <c r="K16" s="297"/>
      <c r="L16" s="297" t="s">
        <v>78</v>
      </c>
      <c r="M16" s="297"/>
      <c r="N16" s="339"/>
    </row>
    <row r="17" spans="1:14">
      <c r="B17" s="76">
        <v>0</v>
      </c>
      <c r="C17" s="77" t="s">
        <v>79</v>
      </c>
      <c r="D17" s="78">
        <v>1</v>
      </c>
      <c r="E17" s="79">
        <v>0</v>
      </c>
      <c r="F17" s="80" t="s">
        <v>79</v>
      </c>
      <c r="G17" s="172">
        <v>10</v>
      </c>
      <c r="I17" s="153">
        <v>0</v>
      </c>
      <c r="J17" s="92" t="s">
        <v>79</v>
      </c>
      <c r="K17" s="148">
        <v>1</v>
      </c>
      <c r="L17" s="93">
        <v>0</v>
      </c>
      <c r="M17" s="94" t="s">
        <v>79</v>
      </c>
      <c r="N17" s="165">
        <v>5</v>
      </c>
    </row>
    <row r="18" spans="1:14">
      <c r="B18" s="154">
        <v>1</v>
      </c>
      <c r="C18" s="80" t="s">
        <v>79</v>
      </c>
      <c r="D18" s="150">
        <v>2</v>
      </c>
      <c r="E18" s="79">
        <v>5</v>
      </c>
      <c r="F18" s="80" t="s">
        <v>79</v>
      </c>
      <c r="G18" s="172">
        <v>14</v>
      </c>
      <c r="I18" s="95">
        <v>1</v>
      </c>
      <c r="J18" s="94" t="s">
        <v>79</v>
      </c>
      <c r="K18" s="41">
        <v>2</v>
      </c>
      <c r="L18" s="93">
        <v>0</v>
      </c>
      <c r="M18" s="94" t="s">
        <v>79</v>
      </c>
      <c r="N18" s="165">
        <v>5</v>
      </c>
    </row>
    <row r="19" spans="1:14">
      <c r="B19" s="154">
        <v>2</v>
      </c>
      <c r="C19" s="80" t="s">
        <v>79</v>
      </c>
      <c r="D19" s="150">
        <v>3</v>
      </c>
      <c r="E19" s="79">
        <v>15</v>
      </c>
      <c r="F19" s="80" t="s">
        <v>79</v>
      </c>
      <c r="G19" s="172">
        <v>20</v>
      </c>
      <c r="I19" s="95">
        <v>2</v>
      </c>
      <c r="J19" s="94" t="s">
        <v>79</v>
      </c>
      <c r="K19" s="41">
        <v>3</v>
      </c>
      <c r="L19" s="93"/>
      <c r="M19" s="94" t="s">
        <v>79</v>
      </c>
      <c r="N19" s="165">
        <v>5</v>
      </c>
    </row>
    <row r="20" spans="1:14">
      <c r="B20" s="154">
        <v>3</v>
      </c>
      <c r="C20" s="80" t="s">
        <v>79</v>
      </c>
      <c r="D20" s="150">
        <v>4</v>
      </c>
      <c r="E20" s="79">
        <v>19</v>
      </c>
      <c r="F20" s="80" t="s">
        <v>79</v>
      </c>
      <c r="G20" s="172">
        <v>30</v>
      </c>
      <c r="I20" s="95">
        <v>3</v>
      </c>
      <c r="J20" s="94" t="s">
        <v>79</v>
      </c>
      <c r="K20" s="41">
        <v>4</v>
      </c>
      <c r="L20" s="93">
        <v>6</v>
      </c>
      <c r="M20" s="94" t="s">
        <v>79</v>
      </c>
      <c r="N20" s="165">
        <v>10</v>
      </c>
    </row>
    <row r="21" spans="1:14">
      <c r="B21" s="154">
        <v>4</v>
      </c>
      <c r="C21" s="80" t="s">
        <v>79</v>
      </c>
      <c r="D21" s="150">
        <v>5</v>
      </c>
      <c r="E21" s="79">
        <v>20</v>
      </c>
      <c r="F21" s="80" t="s">
        <v>79</v>
      </c>
      <c r="G21" s="172">
        <v>30</v>
      </c>
      <c r="I21" s="95">
        <v>4</v>
      </c>
      <c r="J21" s="94" t="s">
        <v>79</v>
      </c>
      <c r="K21" s="41">
        <v>5</v>
      </c>
      <c r="L21" s="93">
        <v>7</v>
      </c>
      <c r="M21" s="94" t="s">
        <v>79</v>
      </c>
      <c r="N21" s="165">
        <v>10</v>
      </c>
    </row>
    <row r="22" spans="1:14">
      <c r="B22" s="154">
        <v>5</v>
      </c>
      <c r="C22" s="80" t="s">
        <v>79</v>
      </c>
      <c r="D22" s="150">
        <v>6</v>
      </c>
      <c r="E22" s="79">
        <v>20</v>
      </c>
      <c r="F22" s="80" t="s">
        <v>79</v>
      </c>
      <c r="G22" s="172">
        <v>30</v>
      </c>
      <c r="I22" s="95">
        <v>5</v>
      </c>
      <c r="J22" s="94" t="s">
        <v>79</v>
      </c>
      <c r="K22" s="41">
        <v>6</v>
      </c>
      <c r="L22" s="93">
        <v>10</v>
      </c>
      <c r="M22" s="94" t="s">
        <v>79</v>
      </c>
      <c r="N22" s="165">
        <v>10</v>
      </c>
    </row>
    <row r="23" spans="1:14">
      <c r="B23" s="76">
        <v>6</v>
      </c>
      <c r="C23" s="80" t="s">
        <v>79</v>
      </c>
      <c r="D23" s="150">
        <v>7</v>
      </c>
      <c r="E23" s="79">
        <v>25</v>
      </c>
      <c r="F23" s="80" t="s">
        <v>79</v>
      </c>
      <c r="G23" s="172">
        <v>30</v>
      </c>
      <c r="I23" s="153">
        <v>6</v>
      </c>
      <c r="J23" s="94" t="s">
        <v>79</v>
      </c>
      <c r="K23" s="41">
        <v>7</v>
      </c>
      <c r="L23" s="93">
        <v>11</v>
      </c>
      <c r="M23" s="94" t="s">
        <v>79</v>
      </c>
      <c r="N23" s="165">
        <v>20</v>
      </c>
    </row>
    <row r="24" spans="1:14">
      <c r="B24" s="154">
        <v>7</v>
      </c>
      <c r="C24" s="80" t="s">
        <v>79</v>
      </c>
      <c r="D24" s="78">
        <v>8</v>
      </c>
      <c r="E24" s="79">
        <v>30</v>
      </c>
      <c r="F24" s="80" t="s">
        <v>79</v>
      </c>
      <c r="G24" s="172">
        <v>40</v>
      </c>
      <c r="I24" s="95">
        <v>7</v>
      </c>
      <c r="J24" s="94" t="s">
        <v>79</v>
      </c>
      <c r="K24" s="148">
        <v>8</v>
      </c>
      <c r="L24" s="93">
        <v>16</v>
      </c>
      <c r="M24" s="94" t="s">
        <v>79</v>
      </c>
      <c r="N24" s="165">
        <v>20</v>
      </c>
    </row>
    <row r="25" spans="1:14">
      <c r="B25" s="154">
        <v>8</v>
      </c>
      <c r="C25" s="80" t="s">
        <v>79</v>
      </c>
      <c r="D25" s="150">
        <v>9</v>
      </c>
      <c r="E25" s="79">
        <v>35</v>
      </c>
      <c r="F25" s="80" t="s">
        <v>79</v>
      </c>
      <c r="G25" s="172">
        <v>50</v>
      </c>
      <c r="I25" s="95">
        <v>8</v>
      </c>
      <c r="J25" s="94" t="s">
        <v>79</v>
      </c>
      <c r="K25" s="41">
        <v>9</v>
      </c>
      <c r="L25" s="93">
        <v>19</v>
      </c>
      <c r="M25" s="94" t="s">
        <v>79</v>
      </c>
      <c r="N25" s="165">
        <v>25</v>
      </c>
    </row>
    <row r="26" spans="1:14" ht="17.25" thickBot="1">
      <c r="B26" s="81">
        <v>9</v>
      </c>
      <c r="C26" s="82" t="s">
        <v>79</v>
      </c>
      <c r="D26" s="83">
        <v>10</v>
      </c>
      <c r="E26" s="84">
        <v>50</v>
      </c>
      <c r="F26" s="82" t="s">
        <v>79</v>
      </c>
      <c r="G26" s="173"/>
      <c r="I26" s="96">
        <v>9</v>
      </c>
      <c r="J26" s="97" t="s">
        <v>79</v>
      </c>
      <c r="K26" s="98">
        <v>10</v>
      </c>
      <c r="L26" s="99">
        <v>25</v>
      </c>
      <c r="M26" s="97" t="s">
        <v>79</v>
      </c>
      <c r="N26" s="171"/>
    </row>
    <row r="27" spans="1:14">
      <c r="A27" s="9"/>
      <c r="B27" s="174"/>
      <c r="C27" s="175"/>
      <c r="D27" s="174"/>
      <c r="E27" s="176"/>
      <c r="F27" s="175"/>
      <c r="G27" s="175"/>
    </row>
    <row r="28" spans="1:14">
      <c r="A28" s="9"/>
      <c r="B28" s="9"/>
      <c r="C28" s="9"/>
      <c r="D28" s="9"/>
      <c r="E28" s="9"/>
      <c r="F28" s="9"/>
      <c r="G28" s="9"/>
    </row>
    <row r="29" spans="1:14">
      <c r="A29" s="9"/>
    </row>
    <row r="30" spans="1:14">
      <c r="A30" s="9"/>
    </row>
  </sheetData>
  <mergeCells count="12">
    <mergeCell ref="B15:G15"/>
    <mergeCell ref="I15:N15"/>
    <mergeCell ref="B16:D16"/>
    <mergeCell ref="E16:G16"/>
    <mergeCell ref="I16:K16"/>
    <mergeCell ref="L16:N16"/>
    <mergeCell ref="B2:G2"/>
    <mergeCell ref="I2:N2"/>
    <mergeCell ref="B3:D3"/>
    <mergeCell ref="E3:G3"/>
    <mergeCell ref="I3:K3"/>
    <mergeCell ref="L3:N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zoomScale="85" zoomScaleNormal="85" workbookViewId="0">
      <selection activeCell="V32" sqref="V32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02.09 구축함 만들기</vt:lpstr>
      <vt:lpstr>무역,구축함 만들기</vt:lpstr>
      <vt:lpstr>중범선 제작재료</vt:lpstr>
      <vt:lpstr>마고리아 물교, 상점정보</vt:lpstr>
      <vt:lpstr>선원정보</vt:lpstr>
      <vt:lpstr>강화스택</vt:lpstr>
      <vt:lpstr>증축비용 거래소가격정리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2020-02-09T14:07:49Z</dcterms:created>
  <dcterms:modified xsi:type="dcterms:W3CDTF">2020-06-24T14:54:21Z</dcterms:modified>
</cp:coreProperties>
</file>