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sselm\Pictures\maple\"/>
    </mc:Choice>
  </mc:AlternateContent>
  <xr:revisionPtr revIDLastSave="0" documentId="13_ncr:1_{E0ECE714-258F-43CF-87F3-23C9ECECA4F9}" xr6:coauthVersionLast="45" xr6:coauthVersionMax="45" xr10:uidLastSave="{00000000-0000-0000-0000-000000000000}"/>
  <bookViews>
    <workbookView xWindow="-120" yWindow="-120" windowWidth="29040" windowHeight="15840" xr2:uid="{DDFCFBE7-CE47-4C93-AD13-49825CE15B6F}"/>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1" i="1" l="1"/>
  <c r="S31" i="1" s="1"/>
  <c r="V29" i="1" s="1"/>
  <c r="AE5" i="1"/>
  <c r="AE6" i="1"/>
  <c r="AE7" i="1"/>
  <c r="AE8" i="1"/>
  <c r="AE9" i="1"/>
  <c r="AE10" i="1"/>
  <c r="AE11" i="1"/>
  <c r="AE12" i="1"/>
  <c r="AE13" i="1"/>
  <c r="AE4" i="1"/>
  <c r="X5" i="1"/>
  <c r="X6" i="1"/>
  <c r="X7" i="1"/>
  <c r="X8" i="1"/>
  <c r="X9" i="1"/>
  <c r="X10" i="1"/>
  <c r="X11" i="1"/>
  <c r="X12" i="1"/>
  <c r="X13" i="1"/>
  <c r="X14" i="1"/>
  <c r="X15" i="1"/>
  <c r="X16" i="1"/>
  <c r="X17" i="1"/>
  <c r="X18" i="1"/>
  <c r="X19" i="1"/>
  <c r="X20" i="1"/>
  <c r="X4" i="1"/>
  <c r="P21" i="1"/>
  <c r="P5" i="1"/>
  <c r="P6" i="1"/>
  <c r="P7" i="1"/>
  <c r="P8" i="1"/>
  <c r="P9" i="1"/>
  <c r="P10" i="1"/>
  <c r="P11" i="1"/>
  <c r="P12" i="1"/>
  <c r="P13" i="1"/>
  <c r="P14" i="1"/>
  <c r="P15" i="1"/>
  <c r="P16" i="1"/>
  <c r="P17" i="1"/>
  <c r="P18" i="1"/>
  <c r="P19" i="1"/>
  <c r="P20" i="1"/>
  <c r="P4" i="1"/>
  <c r="H5" i="1"/>
  <c r="H6" i="1"/>
  <c r="H7" i="1"/>
  <c r="H8" i="1"/>
  <c r="H9" i="1"/>
  <c r="H10" i="1"/>
  <c r="H11" i="1"/>
  <c r="H12" i="1"/>
  <c r="H13" i="1"/>
  <c r="H14" i="1"/>
  <c r="H15" i="1"/>
  <c r="H16" i="1"/>
  <c r="H17" i="1"/>
  <c r="H18" i="1"/>
  <c r="H19" i="1"/>
  <c r="H20" i="1"/>
  <c r="H21" i="1"/>
  <c r="H22" i="1"/>
  <c r="H23" i="1"/>
  <c r="H24" i="1"/>
  <c r="H4" i="1"/>
  <c r="J24" i="1"/>
  <c r="L30" i="1" l="1"/>
  <c r="M30" i="1" s="1"/>
  <c r="M24" i="1"/>
  <c r="M27" i="1" s="1"/>
  <c r="U26" i="1"/>
  <c r="U24" i="1"/>
  <c r="M26" i="1" l="1"/>
  <c r="V24" i="1" s="1"/>
  <c r="M29" i="1"/>
  <c r="V26" i="1" s="1"/>
</calcChain>
</file>

<file path=xl/sharedStrings.xml><?xml version="1.0" encoding="utf-8"?>
<sst xmlns="http://schemas.openxmlformats.org/spreadsheetml/2006/main" count="244" uniqueCount="106">
  <si>
    <t>일반/리부트</t>
    <phoneticPr fontId="1" type="noConversion"/>
  </si>
  <si>
    <t>상품명</t>
    <phoneticPr fontId="1" type="noConversion"/>
  </si>
  <si>
    <t>여로 심볼</t>
    <phoneticPr fontId="1" type="noConversion"/>
  </si>
  <si>
    <t>츄츄 심볼</t>
    <phoneticPr fontId="1" type="noConversion"/>
  </si>
  <si>
    <t>레헬른 심볼</t>
    <phoneticPr fontId="1" type="noConversion"/>
  </si>
  <si>
    <t>코인소모량</t>
    <phoneticPr fontId="1" type="noConversion"/>
  </si>
  <si>
    <t>구매가능수량</t>
    <phoneticPr fontId="1" type="noConversion"/>
  </si>
  <si>
    <t>희망수량</t>
    <phoneticPr fontId="1" type="noConversion"/>
  </si>
  <si>
    <t>백공 상점</t>
    <phoneticPr fontId="1" type="noConversion"/>
  </si>
  <si>
    <t>모라스 심볼</t>
    <phoneticPr fontId="1" type="noConversion"/>
  </si>
  <si>
    <t>아르카나 심볼</t>
    <phoneticPr fontId="1" type="noConversion"/>
  </si>
  <si>
    <t>에스페라 심볼</t>
    <phoneticPr fontId="1" type="noConversion"/>
  </si>
  <si>
    <t>스페셜 명훈</t>
    <phoneticPr fontId="1" type="noConversion"/>
  </si>
  <si>
    <t>의문의 명훈상자</t>
    <phoneticPr fontId="1" type="noConversion"/>
  </si>
  <si>
    <t>코어 젬스톤</t>
    <phoneticPr fontId="1" type="noConversion"/>
  </si>
  <si>
    <t>성향 성장의 비약</t>
    <phoneticPr fontId="1" type="noConversion"/>
  </si>
  <si>
    <t>미라클 서큘레이터</t>
    <phoneticPr fontId="1" type="noConversion"/>
  </si>
  <si>
    <t>선택 슬롯 8칸</t>
    <phoneticPr fontId="1" type="noConversion"/>
  </si>
  <si>
    <t>SP 초기화 주문서</t>
    <phoneticPr fontId="1" type="noConversion"/>
  </si>
  <si>
    <t>AP 초기화 주문서</t>
    <phoneticPr fontId="1" type="noConversion"/>
  </si>
  <si>
    <t>마스터리북 20</t>
    <phoneticPr fontId="1" type="noConversion"/>
  </si>
  <si>
    <t>마스터리북 30</t>
    <phoneticPr fontId="1" type="noConversion"/>
  </si>
  <si>
    <t>의문의 모몽</t>
    <phoneticPr fontId="1" type="noConversion"/>
  </si>
  <si>
    <t>몬스터라이프 젬 7개</t>
    <phoneticPr fontId="1" type="noConversion"/>
  </si>
  <si>
    <t>자유전직 코인</t>
    <phoneticPr fontId="1" type="noConversion"/>
  </si>
  <si>
    <t>캐릭터 슬롯 쿠폰</t>
    <phoneticPr fontId="1" type="noConversion"/>
  </si>
  <si>
    <t>의문의 코어 젬스톤 상자</t>
    <phoneticPr fontId="1" type="noConversion"/>
  </si>
  <si>
    <t>천공 상점</t>
    <phoneticPr fontId="1" type="noConversion"/>
  </si>
  <si>
    <t>이벤트링 전용 명큐</t>
    <phoneticPr fontId="1" type="noConversion"/>
  </si>
  <si>
    <t>에픽 잠재 100%</t>
    <phoneticPr fontId="1" type="noConversion"/>
  </si>
  <si>
    <t>에디 잠재 주문서</t>
    <phoneticPr fontId="1" type="noConversion"/>
  </si>
  <si>
    <t>황금 망치</t>
    <phoneticPr fontId="1" type="noConversion"/>
  </si>
  <si>
    <t>이노센트 주문서</t>
    <phoneticPr fontId="1" type="noConversion"/>
  </si>
  <si>
    <t>금빛 각인 인장</t>
    <phoneticPr fontId="1" type="noConversion"/>
  </si>
  <si>
    <t>스페셜 에디셔널 각인인장</t>
    <phoneticPr fontId="1" type="noConversion"/>
  </si>
  <si>
    <t>장인의 큐브</t>
    <phoneticPr fontId="1" type="noConversion"/>
  </si>
  <si>
    <t>명장의 큐브</t>
    <phoneticPr fontId="1" type="noConversion"/>
  </si>
  <si>
    <t>수상한 에디셔널 큐브</t>
    <phoneticPr fontId="1" type="noConversion"/>
  </si>
  <si>
    <t>카르마 영환불</t>
    <phoneticPr fontId="1" type="noConversion"/>
  </si>
  <si>
    <t>카르마 강환불</t>
    <phoneticPr fontId="1" type="noConversion"/>
  </si>
  <si>
    <t>카르마 수상한 에디셔널 큐브</t>
    <phoneticPr fontId="1" type="noConversion"/>
  </si>
  <si>
    <t>카르마 놀긍혼 60%</t>
    <phoneticPr fontId="1" type="noConversion"/>
  </si>
  <si>
    <t>카르마 명장의 큐브</t>
    <phoneticPr fontId="1" type="noConversion"/>
  </si>
  <si>
    <t>펫장비 공격력 스크롤</t>
    <phoneticPr fontId="1" type="noConversion"/>
  </si>
  <si>
    <t>펫장비 마력 스크롤</t>
    <phoneticPr fontId="1" type="noConversion"/>
  </si>
  <si>
    <t>경험의 코어 젬스톤</t>
    <phoneticPr fontId="1" type="noConversion"/>
  </si>
  <si>
    <t>카오스 서큘레이터</t>
    <phoneticPr fontId="1" type="noConversion"/>
  </si>
  <si>
    <t>검은 환생의 불꽃</t>
    <phoneticPr fontId="1" type="noConversion"/>
  </si>
  <si>
    <t>스페셜 명훈 10개 패키지</t>
    <phoneticPr fontId="1" type="noConversion"/>
  </si>
  <si>
    <t>코어 젬스톤 10개 패키지</t>
    <phoneticPr fontId="1" type="noConversion"/>
  </si>
  <si>
    <t>카르마 영환불 10개 패키지</t>
    <phoneticPr fontId="1" type="noConversion"/>
  </si>
  <si>
    <t>카르마 강환불 10개 패키지</t>
    <phoneticPr fontId="1" type="noConversion"/>
  </si>
  <si>
    <t>레드 큐브 5개 패키지</t>
    <phoneticPr fontId="1" type="noConversion"/>
  </si>
  <si>
    <t>블랙 큐브 5개 패키지</t>
    <phoneticPr fontId="1" type="noConversion"/>
  </si>
  <si>
    <t>에디셔널 큐브 5개 패키지</t>
    <phoneticPr fontId="1" type="noConversion"/>
  </si>
  <si>
    <t>유니크 잠재능력 부여 주문서</t>
    <phoneticPr fontId="1" type="noConversion"/>
  </si>
  <si>
    <t>만공 상점</t>
    <phoneticPr fontId="1" type="noConversion"/>
  </si>
  <si>
    <t>여로 심볼 10개 패키지</t>
    <phoneticPr fontId="1" type="noConversion"/>
  </si>
  <si>
    <t>츄츄 심볼 10개 패키지</t>
    <phoneticPr fontId="1" type="noConversion"/>
  </si>
  <si>
    <t>레헬른 심볼 10개 패키지</t>
    <phoneticPr fontId="1" type="noConversion"/>
  </si>
  <si>
    <t>아르카나 심볼 10개 패키지</t>
    <phoneticPr fontId="1" type="noConversion"/>
  </si>
  <si>
    <t>모라스 심볼 10개 패키지</t>
    <phoneticPr fontId="1" type="noConversion"/>
  </si>
  <si>
    <t>에스페라 심볼 10개 패키지</t>
    <phoneticPr fontId="1" type="noConversion"/>
  </si>
  <si>
    <t>돌의 정령 로이드 티켓</t>
    <phoneticPr fontId="1" type="noConversion"/>
  </si>
  <si>
    <t>AWAKE 뎀스 티켓</t>
    <phoneticPr fontId="1" type="noConversion"/>
  </si>
  <si>
    <t>신선 놀음 의상 티켓</t>
    <phoneticPr fontId="1" type="noConversion"/>
  </si>
  <si>
    <t>여름 휴양 마사지 의자</t>
    <phoneticPr fontId="1" type="noConversion"/>
  </si>
  <si>
    <t>루어 웨일 라이딩 교환권</t>
    <phoneticPr fontId="1" type="noConversion"/>
  </si>
  <si>
    <t>랜덤 뎀스 상자</t>
    <phoneticPr fontId="1" type="noConversion"/>
  </si>
  <si>
    <t>선택형 직업 뎀스 상자</t>
    <phoneticPr fontId="1" type="noConversion"/>
  </si>
  <si>
    <t>데미지 스킨 저장 슬롯</t>
    <phoneticPr fontId="1" type="noConversion"/>
  </si>
  <si>
    <t>의자 40칸 가방</t>
    <phoneticPr fontId="1" type="noConversion"/>
  </si>
  <si>
    <t>캔디 클라우드 의상 선택권</t>
    <phoneticPr fontId="1" type="noConversion"/>
  </si>
  <si>
    <t>공통</t>
    <phoneticPr fontId="1" type="noConversion"/>
  </si>
  <si>
    <t>일반</t>
    <phoneticPr fontId="1" type="noConversion"/>
  </si>
  <si>
    <t>리부트</t>
    <phoneticPr fontId="1" type="noConversion"/>
  </si>
  <si>
    <t>리리슈슈 상점</t>
    <phoneticPr fontId="1" type="noConversion"/>
  </si>
  <si>
    <t>매주5개</t>
    <phoneticPr fontId="1" type="noConversion"/>
  </si>
  <si>
    <t>리부트 메소주머니 10개</t>
    <phoneticPr fontId="1" type="noConversion"/>
  </si>
  <si>
    <t>무제한</t>
    <phoneticPr fontId="1" type="noConversion"/>
  </si>
  <si>
    <t>일일 1개</t>
    <phoneticPr fontId="1" type="noConversion"/>
  </si>
  <si>
    <t>오늘 날짜</t>
    <phoneticPr fontId="1" type="noConversion"/>
  </si>
  <si>
    <t>코인 획득 종료일</t>
    <phoneticPr fontId="1" type="noConversion"/>
  </si>
  <si>
    <t>남은 날</t>
    <phoneticPr fontId="1" type="noConversion"/>
  </si>
  <si>
    <t>예상 코인 수급량</t>
    <phoneticPr fontId="1" type="noConversion"/>
  </si>
  <si>
    <t>선인바위 수련장
최대 획득량</t>
    <phoneticPr fontId="1" type="noConversion"/>
  </si>
  <si>
    <t>희망수량에 근거한 구매시 필요한 코인소모량</t>
    <phoneticPr fontId="1" type="noConversion"/>
  </si>
  <si>
    <t>선데이 코인 2배 획득 가능 날</t>
    <phoneticPr fontId="1" type="noConversion"/>
  </si>
  <si>
    <t>본캐릭터</t>
    <phoneticPr fontId="1" type="noConversion"/>
  </si>
  <si>
    <t>본캐를 제외한 코인모으는 캐릭 수</t>
    <phoneticPr fontId="1" type="noConversion"/>
  </si>
  <si>
    <t>불가</t>
    <phoneticPr fontId="1" type="noConversion"/>
  </si>
  <si>
    <t>가능</t>
    <phoneticPr fontId="1" type="noConversion"/>
  </si>
  <si>
    <t>창고이동</t>
    <phoneticPr fontId="1" type="noConversion"/>
  </si>
  <si>
    <t>창고이동 불가능한 본캐릭터 전용 상품 코인 소모량</t>
    <phoneticPr fontId="1" type="noConversion"/>
  </si>
  <si>
    <t>부캐릭터가 구매해도 되는 창고 이동 가능한
 상품 코인 소모량</t>
    <phoneticPr fontId="1" type="noConversion"/>
  </si>
  <si>
    <t>등급업 소모비용</t>
    <phoneticPr fontId="1" type="noConversion"/>
  </si>
  <si>
    <t>현재잔여코인수량</t>
    <phoneticPr fontId="1" type="noConversion"/>
  </si>
  <si>
    <t>현재 등급 (예: 백공,천공,만공)</t>
    <phoneticPr fontId="1" type="noConversion"/>
  </si>
  <si>
    <t>단계 (예: 입문,1장,2장,3장)</t>
    <phoneticPr fontId="1" type="noConversion"/>
  </si>
  <si>
    <t>수련횟수(N/5)</t>
    <phoneticPr fontId="1" type="noConversion"/>
  </si>
  <si>
    <t>필요코인</t>
    <phoneticPr fontId="1" type="noConversion"/>
  </si>
  <si>
    <t>코인 수급량</t>
    <phoneticPr fontId="1" type="noConversion"/>
  </si>
  <si>
    <t>**주의사항**
0. 회색음영으로 되어 있는 곳만 수치를 입력하시면 됩니다.
1. 티켓 종류 3종은 10개 모아서 교환권으로 변경시 창고이동이 가능해
교환가능 품목으로 잡혀있습니다.
2. 교환불가능한 품목은 모두 본캐가 구매하는 것으로 되어있습니다.
부캐릭터가 교환불가능한 품목을 구매하는 것은 별도로 계산해야 합니다.
3. 등급업 소모비용은 별도로 부캐릭터 소모비용이나 본캐릭터 소모비용에
추가하여 계산해야 합니다.
4. 선데이는 무조건 일요일에 2배를 진행하는 가정입니다.
5. 선인바위 획득량 본캐릭터로 획득되는걸로 가정입니다.
6. 계산상에 오류는 있을 수 있으며 가이드라인으로 삼아주시길 바랍니다.
7. 1920x1080 기준 67% 확대시 한 페이지로 나옵니다.</t>
    <phoneticPr fontId="1" type="noConversion"/>
  </si>
  <si>
    <t>몬스터라이프젬은 매주 5개인데 남은 주로 계산하여 총 구매량을 넣어주시면 됩니다.</t>
    <phoneticPr fontId="1" type="noConversion"/>
  </si>
  <si>
    <t>입문</t>
    <phoneticPr fontId="1" type="noConversion"/>
  </si>
  <si>
    <t>만공</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</si>
</sst>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quot;일&quot;"/>
    <numFmt numFmtId="177" formatCode="0_ &quot;본캐&quot;"/>
    <numFmt numFmtId="178" formatCode="0_ &quot;부캐&quot;"/>
  </numFmts>
  <fonts count="6" x14ac:knownFonts="1">
    <font>
      <sz val="11"/>
      <color theme="1"/>
      <name val="맑은 고딕"/>
      <family val="2"/>
      <charset val="129"/>
      <scheme val="minor"/>
    </font>
    <font>
      <sz val="8"/>
      <name val="맑은 고딕"/>
      <family val="2"/>
      <charset val="129"/>
      <scheme val="minor"/>
    </font>
    <font>
      <sz val="11"/>
      <color theme="1"/>
      <name val="메이플스토리"/>
      <family val="3"/>
      <charset val="129"/>
    </font>
    <font>
      <sz val="14"/>
      <color theme="1"/>
      <name val="메이플스토리"/>
      <family val="3"/>
      <charset val="129"/>
    </font>
    <font>
      <sz val="20"/>
      <color theme="1"/>
      <name val="메이플스토리"/>
      <family val="3"/>
      <charset val="129"/>
    </font>
    <font>
      <b/>
      <sz val="14"/>
      <color theme="1"/>
      <name val="메이플스토리"/>
      <family val="3"/>
      <charset val="129"/>
    </font>
  </fonts>
  <fills count="4">
    <fill>
      <patternFill patternType="none"/>
    </fill>
    <fill>
      <patternFill patternType="gray125"/>
    </fill>
    <fill>
      <patternFill patternType="solid">
        <fgColor theme="1"/>
        <bgColor indexed="64"/>
      </patternFill>
    </fill>
    <fill>
      <patternFill patternType="solid">
        <fgColor theme="2" tint="-9.9978637043366805E-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80">
    <xf numFmtId="0" fontId="0" fillId="0" borderId="0" xfId="0">
      <alignment vertical="center"/>
    </xf>
    <xf numFmtId="0" fontId="2" fillId="2" borderId="4"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2" borderId="1" xfId="0" applyFont="1"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14" fontId="3" fillId="0" borderId="10" xfId="0" applyNumberFormat="1" applyFont="1" applyBorder="1" applyAlignment="1">
      <alignment horizontal="center" vertical="center"/>
    </xf>
    <xf numFmtId="0" fontId="3" fillId="0" borderId="11" xfId="0" applyFont="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0" xfId="0" applyFont="1" applyAlignment="1">
      <alignment horizontal="center" vertical="center"/>
    </xf>
    <xf numFmtId="14" fontId="3" fillId="0" borderId="13" xfId="0" applyNumberFormat="1" applyFont="1" applyBorder="1" applyAlignment="1">
      <alignment horizontal="center" vertical="center"/>
    </xf>
    <xf numFmtId="176" fontId="5" fillId="0" borderId="9" xfId="0" applyNumberFormat="1" applyFont="1" applyBorder="1" applyAlignment="1">
      <alignment horizontal="center" vertical="center"/>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5" xfId="0" applyFont="1" applyFill="1" applyBorder="1" applyAlignment="1">
      <alignment horizontal="center" vertical="center"/>
    </xf>
    <xf numFmtId="14" fontId="4" fillId="0" borderId="1" xfId="0" applyNumberFormat="1" applyFont="1" applyBorder="1" applyAlignment="1">
      <alignment horizontal="center" vertical="center"/>
    </xf>
    <xf numFmtId="14" fontId="4" fillId="0" borderId="2" xfId="0" applyNumberFormat="1" applyFont="1" applyBorder="1" applyAlignment="1">
      <alignment horizontal="center" vertical="center"/>
    </xf>
    <xf numFmtId="14" fontId="4" fillId="0" borderId="3" xfId="0" applyNumberFormat="1" applyFont="1" applyBorder="1" applyAlignment="1">
      <alignment horizontal="center" vertical="center"/>
    </xf>
    <xf numFmtId="14" fontId="4" fillId="0" borderId="6" xfId="0" applyNumberFormat="1" applyFont="1" applyBorder="1" applyAlignment="1">
      <alignment horizontal="center" vertical="center"/>
    </xf>
    <xf numFmtId="14" fontId="4" fillId="0" borderId="0" xfId="0" applyNumberFormat="1" applyFont="1" applyBorder="1" applyAlignment="1">
      <alignment horizontal="center" vertical="center"/>
    </xf>
    <xf numFmtId="14" fontId="4" fillId="0" borderId="5" xfId="0"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3" fillId="3" borderId="9" xfId="0" applyFont="1" applyFill="1" applyBorder="1" applyAlignment="1">
      <alignment horizontal="center" vertical="center"/>
    </xf>
    <xf numFmtId="0" fontId="3" fillId="3" borderId="14" xfId="0" applyFont="1" applyFill="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wrapText="1"/>
    </xf>
    <xf numFmtId="14" fontId="3" fillId="0" borderId="9" xfId="0" applyNumberFormat="1" applyFont="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3" borderId="16" xfId="0" applyFont="1" applyFill="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2" xfId="0" applyFont="1" applyBorder="1" applyAlignment="1">
      <alignment horizontal="center" vertical="center"/>
    </xf>
    <xf numFmtId="177" fontId="3" fillId="0" borderId="9" xfId="0" applyNumberFormat="1" applyFont="1" applyBorder="1" applyAlignment="1">
      <alignment horizontal="center" vertical="center"/>
    </xf>
    <xf numFmtId="177" fontId="3" fillId="0" borderId="14" xfId="0" applyNumberFormat="1" applyFont="1" applyBorder="1" applyAlignment="1">
      <alignment horizontal="center" vertical="center"/>
    </xf>
    <xf numFmtId="178" fontId="3" fillId="0" borderId="9" xfId="0" applyNumberFormat="1" applyFont="1" applyBorder="1" applyAlignment="1">
      <alignment horizontal="center" vertical="center"/>
    </xf>
    <xf numFmtId="178" fontId="3" fillId="0" borderId="14"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horizontal="center" vertical="center"/>
    </xf>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g"/><Relationship Id="rId18" Type="http://schemas.openxmlformats.org/officeDocument/2006/relationships/image" Target="../media/image18.jpg"/><Relationship Id="rId26" Type="http://schemas.openxmlformats.org/officeDocument/2006/relationships/image" Target="../media/image26.jpg"/><Relationship Id="rId39" Type="http://schemas.openxmlformats.org/officeDocument/2006/relationships/image" Target="../media/image39.jpg"/><Relationship Id="rId21" Type="http://schemas.openxmlformats.org/officeDocument/2006/relationships/image" Target="../media/image21.jpg"/><Relationship Id="rId34" Type="http://schemas.openxmlformats.org/officeDocument/2006/relationships/image" Target="../media/image34.jpg"/><Relationship Id="rId42" Type="http://schemas.openxmlformats.org/officeDocument/2006/relationships/image" Target="../media/image42.jpg"/><Relationship Id="rId47" Type="http://schemas.openxmlformats.org/officeDocument/2006/relationships/image" Target="../media/image47.jpg"/><Relationship Id="rId50" Type="http://schemas.openxmlformats.org/officeDocument/2006/relationships/image" Target="../media/image50.jpg"/><Relationship Id="rId55" Type="http://schemas.openxmlformats.org/officeDocument/2006/relationships/image" Target="../media/image55.jpg"/><Relationship Id="rId63" Type="http://schemas.openxmlformats.org/officeDocument/2006/relationships/image" Target="../media/image63.jpg"/><Relationship Id="rId7" Type="http://schemas.openxmlformats.org/officeDocument/2006/relationships/image" Target="../media/image7.jpg"/><Relationship Id="rId2" Type="http://schemas.openxmlformats.org/officeDocument/2006/relationships/image" Target="../media/image2.jpg"/><Relationship Id="rId16" Type="http://schemas.openxmlformats.org/officeDocument/2006/relationships/image" Target="../media/image16.jpg"/><Relationship Id="rId20" Type="http://schemas.openxmlformats.org/officeDocument/2006/relationships/image" Target="../media/image20.jpg"/><Relationship Id="rId29" Type="http://schemas.openxmlformats.org/officeDocument/2006/relationships/image" Target="../media/image29.jpg"/><Relationship Id="rId41" Type="http://schemas.openxmlformats.org/officeDocument/2006/relationships/image" Target="../media/image41.jpg"/><Relationship Id="rId54" Type="http://schemas.openxmlformats.org/officeDocument/2006/relationships/image" Target="../media/image54.jpg"/><Relationship Id="rId62" Type="http://schemas.openxmlformats.org/officeDocument/2006/relationships/image" Target="../media/image62.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24" Type="http://schemas.openxmlformats.org/officeDocument/2006/relationships/image" Target="../media/image24.jpg"/><Relationship Id="rId32" Type="http://schemas.openxmlformats.org/officeDocument/2006/relationships/image" Target="../media/image32.jpg"/><Relationship Id="rId37" Type="http://schemas.openxmlformats.org/officeDocument/2006/relationships/image" Target="../media/image37.jpg"/><Relationship Id="rId40" Type="http://schemas.openxmlformats.org/officeDocument/2006/relationships/image" Target="../media/image40.jpg"/><Relationship Id="rId45" Type="http://schemas.openxmlformats.org/officeDocument/2006/relationships/image" Target="../media/image45.jpg"/><Relationship Id="rId53" Type="http://schemas.openxmlformats.org/officeDocument/2006/relationships/image" Target="../media/image53.jpg"/><Relationship Id="rId58" Type="http://schemas.openxmlformats.org/officeDocument/2006/relationships/image" Target="../media/image58.jpg"/><Relationship Id="rId66" Type="http://schemas.openxmlformats.org/officeDocument/2006/relationships/image" Target="../media/image66.jpg"/><Relationship Id="rId5" Type="http://schemas.openxmlformats.org/officeDocument/2006/relationships/image" Target="../media/image5.jpg"/><Relationship Id="rId15" Type="http://schemas.openxmlformats.org/officeDocument/2006/relationships/image" Target="../media/image15.jpg"/><Relationship Id="rId23" Type="http://schemas.openxmlformats.org/officeDocument/2006/relationships/image" Target="../media/image23.jpg"/><Relationship Id="rId28" Type="http://schemas.openxmlformats.org/officeDocument/2006/relationships/image" Target="../media/image28.jpg"/><Relationship Id="rId36" Type="http://schemas.openxmlformats.org/officeDocument/2006/relationships/image" Target="../media/image36.jpg"/><Relationship Id="rId49" Type="http://schemas.openxmlformats.org/officeDocument/2006/relationships/image" Target="../media/image49.jpg"/><Relationship Id="rId57" Type="http://schemas.openxmlformats.org/officeDocument/2006/relationships/image" Target="../media/image57.jpg"/><Relationship Id="rId61" Type="http://schemas.openxmlformats.org/officeDocument/2006/relationships/image" Target="../media/image61.jpg"/><Relationship Id="rId10" Type="http://schemas.openxmlformats.org/officeDocument/2006/relationships/image" Target="../media/image10.jpg"/><Relationship Id="rId19" Type="http://schemas.openxmlformats.org/officeDocument/2006/relationships/image" Target="../media/image19.jpg"/><Relationship Id="rId31" Type="http://schemas.openxmlformats.org/officeDocument/2006/relationships/image" Target="../media/image31.jpg"/><Relationship Id="rId44" Type="http://schemas.openxmlformats.org/officeDocument/2006/relationships/image" Target="../media/image44.jpg"/><Relationship Id="rId52" Type="http://schemas.openxmlformats.org/officeDocument/2006/relationships/image" Target="../media/image52.jpg"/><Relationship Id="rId60" Type="http://schemas.openxmlformats.org/officeDocument/2006/relationships/image" Target="../media/image60.jpg"/><Relationship Id="rId65" Type="http://schemas.openxmlformats.org/officeDocument/2006/relationships/image" Target="../media/image65.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 Id="rId22" Type="http://schemas.openxmlformats.org/officeDocument/2006/relationships/image" Target="../media/image22.jpg"/><Relationship Id="rId27" Type="http://schemas.openxmlformats.org/officeDocument/2006/relationships/image" Target="../media/image27.jpg"/><Relationship Id="rId30" Type="http://schemas.openxmlformats.org/officeDocument/2006/relationships/image" Target="../media/image30.jpg"/><Relationship Id="rId35" Type="http://schemas.openxmlformats.org/officeDocument/2006/relationships/image" Target="../media/image35.jpg"/><Relationship Id="rId43" Type="http://schemas.openxmlformats.org/officeDocument/2006/relationships/image" Target="../media/image43.jpg"/><Relationship Id="rId48" Type="http://schemas.openxmlformats.org/officeDocument/2006/relationships/image" Target="../media/image48.jpg"/><Relationship Id="rId56" Type="http://schemas.openxmlformats.org/officeDocument/2006/relationships/image" Target="../media/image56.jpg"/><Relationship Id="rId64" Type="http://schemas.openxmlformats.org/officeDocument/2006/relationships/image" Target="../media/image64.jpg"/><Relationship Id="rId8" Type="http://schemas.openxmlformats.org/officeDocument/2006/relationships/image" Target="../media/image8.jpg"/><Relationship Id="rId51" Type="http://schemas.openxmlformats.org/officeDocument/2006/relationships/image" Target="../media/image51.jpg"/><Relationship Id="rId3" Type="http://schemas.openxmlformats.org/officeDocument/2006/relationships/image" Target="../media/image3.jpg"/><Relationship Id="rId12" Type="http://schemas.openxmlformats.org/officeDocument/2006/relationships/image" Target="../media/image12.jpg"/><Relationship Id="rId17" Type="http://schemas.openxmlformats.org/officeDocument/2006/relationships/image" Target="../media/image17.jpg"/><Relationship Id="rId25" Type="http://schemas.openxmlformats.org/officeDocument/2006/relationships/image" Target="../media/image25.jpg"/><Relationship Id="rId33" Type="http://schemas.openxmlformats.org/officeDocument/2006/relationships/image" Target="../media/image33.jpg"/><Relationship Id="rId38" Type="http://schemas.openxmlformats.org/officeDocument/2006/relationships/image" Target="../media/image38.jpg"/><Relationship Id="rId46" Type="http://schemas.openxmlformats.org/officeDocument/2006/relationships/image" Target="../media/image46.jpg"/><Relationship Id="rId59" Type="http://schemas.openxmlformats.org/officeDocument/2006/relationships/image" Target="../media/image59.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336176</xdr:colOff>
      <xdr:row>4</xdr:row>
      <xdr:rowOff>9526</xdr:rowOff>
    </xdr:to>
    <xdr:pic>
      <xdr:nvPicPr>
        <xdr:cNvPr id="3" name="그림 2">
          <a:extLst>
            <a:ext uri="{FF2B5EF4-FFF2-40B4-BE49-F238E27FC236}">
              <a16:creationId xmlns:a16="http://schemas.microsoft.com/office/drawing/2014/main" id="{19B9859C-8006-424B-9CDD-3B2DE6F2C5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28650"/>
          <a:ext cx="333375" cy="371475"/>
        </a:xfrm>
        <a:prstGeom prst="rect">
          <a:avLst/>
        </a:prstGeom>
      </xdr:spPr>
    </xdr:pic>
    <xdr:clientData/>
  </xdr:twoCellAnchor>
  <xdr:twoCellAnchor editAs="oneCell">
    <xdr:from>
      <xdr:col>0</xdr:col>
      <xdr:colOff>0</xdr:colOff>
      <xdr:row>19</xdr:row>
      <xdr:rowOff>0</xdr:rowOff>
    </xdr:from>
    <xdr:to>
      <xdr:col>0</xdr:col>
      <xdr:colOff>352425</xdr:colOff>
      <xdr:row>19</xdr:row>
      <xdr:rowOff>352425</xdr:rowOff>
    </xdr:to>
    <xdr:pic>
      <xdr:nvPicPr>
        <xdr:cNvPr id="5" name="그림 4">
          <a:extLst>
            <a:ext uri="{FF2B5EF4-FFF2-40B4-BE49-F238E27FC236}">
              <a16:creationId xmlns:a16="http://schemas.microsoft.com/office/drawing/2014/main" id="{E680C85E-B08A-4C5E-90D5-06B24B93DA1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6452152"/>
          <a:ext cx="347553" cy="352425"/>
        </a:xfrm>
        <a:prstGeom prst="rect">
          <a:avLst/>
        </a:prstGeom>
      </xdr:spPr>
    </xdr:pic>
    <xdr:clientData/>
  </xdr:twoCellAnchor>
  <xdr:twoCellAnchor editAs="oneCell">
    <xdr:from>
      <xdr:col>0</xdr:col>
      <xdr:colOff>0</xdr:colOff>
      <xdr:row>20</xdr:row>
      <xdr:rowOff>9196</xdr:rowOff>
    </xdr:from>
    <xdr:to>
      <xdr:col>0</xdr:col>
      <xdr:colOff>352425</xdr:colOff>
      <xdr:row>20</xdr:row>
      <xdr:rowOff>367468</xdr:rowOff>
    </xdr:to>
    <xdr:pic>
      <xdr:nvPicPr>
        <xdr:cNvPr id="7" name="그림 6">
          <a:extLst>
            <a:ext uri="{FF2B5EF4-FFF2-40B4-BE49-F238E27FC236}">
              <a16:creationId xmlns:a16="http://schemas.microsoft.com/office/drawing/2014/main" id="{63AE725C-4081-4A6A-8BDA-1A9F17EAFAE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6825783"/>
          <a:ext cx="347553" cy="358272"/>
        </a:xfrm>
        <a:prstGeom prst="rect">
          <a:avLst/>
        </a:prstGeom>
      </xdr:spPr>
    </xdr:pic>
    <xdr:clientData/>
  </xdr:twoCellAnchor>
  <xdr:twoCellAnchor editAs="oneCell">
    <xdr:from>
      <xdr:col>0</xdr:col>
      <xdr:colOff>0</xdr:colOff>
      <xdr:row>18</xdr:row>
      <xdr:rowOff>1826</xdr:rowOff>
    </xdr:from>
    <xdr:to>
      <xdr:col>0</xdr:col>
      <xdr:colOff>342900</xdr:colOff>
      <xdr:row>19</xdr:row>
      <xdr:rowOff>1510</xdr:rowOff>
    </xdr:to>
    <xdr:pic>
      <xdr:nvPicPr>
        <xdr:cNvPr id="9" name="그림 8">
          <a:extLst>
            <a:ext uri="{FF2B5EF4-FFF2-40B4-BE49-F238E27FC236}">
              <a16:creationId xmlns:a16="http://schemas.microsoft.com/office/drawing/2014/main" id="{9557047E-61D5-47DC-BCE8-D4F3B9BCA48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6089543"/>
          <a:ext cx="338028" cy="358272"/>
        </a:xfrm>
        <a:prstGeom prst="rect">
          <a:avLst/>
        </a:prstGeom>
      </xdr:spPr>
    </xdr:pic>
    <xdr:clientData/>
  </xdr:twoCellAnchor>
  <xdr:twoCellAnchor editAs="oneCell">
    <xdr:from>
      <xdr:col>0</xdr:col>
      <xdr:colOff>0</xdr:colOff>
      <xdr:row>17</xdr:row>
      <xdr:rowOff>8585</xdr:rowOff>
    </xdr:from>
    <xdr:to>
      <xdr:col>0</xdr:col>
      <xdr:colOff>347772</xdr:colOff>
      <xdr:row>18</xdr:row>
      <xdr:rowOff>2422</xdr:rowOff>
    </xdr:to>
    <xdr:pic>
      <xdr:nvPicPr>
        <xdr:cNvPr id="11" name="그림 10">
          <a:extLst>
            <a:ext uri="{FF2B5EF4-FFF2-40B4-BE49-F238E27FC236}">
              <a16:creationId xmlns:a16="http://schemas.microsoft.com/office/drawing/2014/main" id="{AA618B64-7B34-4D3D-B944-24ABBC89D4E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5731868"/>
          <a:ext cx="342900" cy="358272"/>
        </a:xfrm>
        <a:prstGeom prst="rect">
          <a:avLst/>
        </a:prstGeom>
      </xdr:spPr>
    </xdr:pic>
    <xdr:clientData/>
  </xdr:twoCellAnchor>
  <xdr:twoCellAnchor editAs="oneCell">
    <xdr:from>
      <xdr:col>0</xdr:col>
      <xdr:colOff>0</xdr:colOff>
      <xdr:row>5</xdr:row>
      <xdr:rowOff>9500</xdr:rowOff>
    </xdr:from>
    <xdr:to>
      <xdr:col>0</xdr:col>
      <xdr:colOff>338247</xdr:colOff>
      <xdr:row>6</xdr:row>
      <xdr:rowOff>2837</xdr:rowOff>
    </xdr:to>
    <xdr:pic>
      <xdr:nvPicPr>
        <xdr:cNvPr id="13" name="그림 12">
          <a:extLst>
            <a:ext uri="{FF2B5EF4-FFF2-40B4-BE49-F238E27FC236}">
              <a16:creationId xmlns:a16="http://schemas.microsoft.com/office/drawing/2014/main" id="{82E4CB66-7F39-460B-9A71-943EF1C0339A}"/>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1359565"/>
          <a:ext cx="333375" cy="348747"/>
        </a:xfrm>
        <a:prstGeom prst="rect">
          <a:avLst/>
        </a:prstGeom>
      </xdr:spPr>
    </xdr:pic>
    <xdr:clientData/>
  </xdr:twoCellAnchor>
  <xdr:twoCellAnchor editAs="oneCell">
    <xdr:from>
      <xdr:col>0</xdr:col>
      <xdr:colOff>0</xdr:colOff>
      <xdr:row>7</xdr:row>
      <xdr:rowOff>7976</xdr:rowOff>
    </xdr:from>
    <xdr:to>
      <xdr:col>0</xdr:col>
      <xdr:colOff>347772</xdr:colOff>
      <xdr:row>8</xdr:row>
      <xdr:rowOff>11336</xdr:rowOff>
    </xdr:to>
    <xdr:pic>
      <xdr:nvPicPr>
        <xdr:cNvPr id="15" name="그림 14">
          <a:extLst>
            <a:ext uri="{FF2B5EF4-FFF2-40B4-BE49-F238E27FC236}">
              <a16:creationId xmlns:a16="http://schemas.microsoft.com/office/drawing/2014/main" id="{3F899DDF-C16C-4B32-A793-3B21C8CD576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2086911"/>
          <a:ext cx="342900" cy="367797"/>
        </a:xfrm>
        <a:prstGeom prst="rect">
          <a:avLst/>
        </a:prstGeom>
      </xdr:spPr>
    </xdr:pic>
    <xdr:clientData/>
  </xdr:twoCellAnchor>
  <xdr:twoCellAnchor editAs="oneCell">
    <xdr:from>
      <xdr:col>0</xdr:col>
      <xdr:colOff>0</xdr:colOff>
      <xdr:row>22</xdr:row>
      <xdr:rowOff>606</xdr:rowOff>
    </xdr:from>
    <xdr:to>
      <xdr:col>0</xdr:col>
      <xdr:colOff>357297</xdr:colOff>
      <xdr:row>23</xdr:row>
      <xdr:rowOff>13494</xdr:rowOff>
    </xdr:to>
    <xdr:pic>
      <xdr:nvPicPr>
        <xdr:cNvPr id="17" name="그림 16">
          <a:extLst>
            <a:ext uri="{FF2B5EF4-FFF2-40B4-BE49-F238E27FC236}">
              <a16:creationId xmlns:a16="http://schemas.microsoft.com/office/drawing/2014/main" id="{4AAB36A2-9135-4595-AC1C-BB95F7645385}"/>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7546063"/>
          <a:ext cx="352425" cy="377322"/>
        </a:xfrm>
        <a:prstGeom prst="rect">
          <a:avLst/>
        </a:prstGeom>
      </xdr:spPr>
    </xdr:pic>
    <xdr:clientData/>
  </xdr:twoCellAnchor>
  <xdr:twoCellAnchor editAs="oneCell">
    <xdr:from>
      <xdr:col>0</xdr:col>
      <xdr:colOff>0</xdr:colOff>
      <xdr:row>13</xdr:row>
      <xdr:rowOff>1520</xdr:rowOff>
    </xdr:from>
    <xdr:to>
      <xdr:col>0</xdr:col>
      <xdr:colOff>346311</xdr:colOff>
      <xdr:row>14</xdr:row>
      <xdr:rowOff>4882</xdr:rowOff>
    </xdr:to>
    <xdr:pic>
      <xdr:nvPicPr>
        <xdr:cNvPr id="19" name="그림 18">
          <a:extLst>
            <a:ext uri="{FF2B5EF4-FFF2-40B4-BE49-F238E27FC236}">
              <a16:creationId xmlns:a16="http://schemas.microsoft.com/office/drawing/2014/main" id="{27288D61-A7D7-4873-BF23-E69075CD6F8F}"/>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4267063"/>
          <a:ext cx="341439" cy="367797"/>
        </a:xfrm>
        <a:prstGeom prst="rect">
          <a:avLst/>
        </a:prstGeom>
      </xdr:spPr>
    </xdr:pic>
    <xdr:clientData/>
  </xdr:twoCellAnchor>
  <xdr:twoCellAnchor editAs="oneCell">
    <xdr:from>
      <xdr:col>0</xdr:col>
      <xdr:colOff>0</xdr:colOff>
      <xdr:row>16</xdr:row>
      <xdr:rowOff>4381</xdr:rowOff>
    </xdr:from>
    <xdr:to>
      <xdr:col>0</xdr:col>
      <xdr:colOff>345822</xdr:colOff>
      <xdr:row>17</xdr:row>
      <xdr:rowOff>4064</xdr:rowOff>
    </xdr:to>
    <xdr:pic>
      <xdr:nvPicPr>
        <xdr:cNvPr id="21" name="그림 20">
          <a:extLst>
            <a:ext uri="{FF2B5EF4-FFF2-40B4-BE49-F238E27FC236}">
              <a16:creationId xmlns:a16="http://schemas.microsoft.com/office/drawing/2014/main" id="{C9F3C613-6C39-4AF8-816E-4EFCBBFDCEE5}"/>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5363229"/>
          <a:ext cx="340950" cy="358272"/>
        </a:xfrm>
        <a:prstGeom prst="rect">
          <a:avLst/>
        </a:prstGeom>
      </xdr:spPr>
    </xdr:pic>
    <xdr:clientData/>
  </xdr:twoCellAnchor>
  <xdr:twoCellAnchor editAs="oneCell">
    <xdr:from>
      <xdr:col>0</xdr:col>
      <xdr:colOff>0</xdr:colOff>
      <xdr:row>14</xdr:row>
      <xdr:rowOff>16500</xdr:rowOff>
    </xdr:from>
    <xdr:to>
      <xdr:col>0</xdr:col>
      <xdr:colOff>342900</xdr:colOff>
      <xdr:row>15</xdr:row>
      <xdr:rowOff>10336</xdr:rowOff>
    </xdr:to>
    <xdr:pic>
      <xdr:nvPicPr>
        <xdr:cNvPr id="23" name="그림 22">
          <a:extLst>
            <a:ext uri="{FF2B5EF4-FFF2-40B4-BE49-F238E27FC236}">
              <a16:creationId xmlns:a16="http://schemas.microsoft.com/office/drawing/2014/main" id="{1841860B-45DF-46DF-AC67-3BC15219602F}"/>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0" y="4599706"/>
          <a:ext cx="342900" cy="352425"/>
        </a:xfrm>
        <a:prstGeom prst="rect">
          <a:avLst/>
        </a:prstGeom>
      </xdr:spPr>
    </xdr:pic>
    <xdr:clientData/>
  </xdr:twoCellAnchor>
  <xdr:twoCellAnchor editAs="oneCell">
    <xdr:from>
      <xdr:col>0</xdr:col>
      <xdr:colOff>0</xdr:colOff>
      <xdr:row>8</xdr:row>
      <xdr:rowOff>338912</xdr:rowOff>
    </xdr:from>
    <xdr:to>
      <xdr:col>0</xdr:col>
      <xdr:colOff>338247</xdr:colOff>
      <xdr:row>9</xdr:row>
      <xdr:rowOff>332748</xdr:rowOff>
    </xdr:to>
    <xdr:pic>
      <xdr:nvPicPr>
        <xdr:cNvPr id="27" name="그림 26">
          <a:extLst>
            <a:ext uri="{FF2B5EF4-FFF2-40B4-BE49-F238E27FC236}">
              <a16:creationId xmlns:a16="http://schemas.microsoft.com/office/drawing/2014/main" id="{93BF87CA-FFD9-4147-B7E6-9312392347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0" y="2770588"/>
          <a:ext cx="333375" cy="352425"/>
        </a:xfrm>
        <a:prstGeom prst="rect">
          <a:avLst/>
        </a:prstGeom>
      </xdr:spPr>
    </xdr:pic>
    <xdr:clientData/>
  </xdr:twoCellAnchor>
  <xdr:twoCellAnchor editAs="oneCell">
    <xdr:from>
      <xdr:col>0</xdr:col>
      <xdr:colOff>7059</xdr:colOff>
      <xdr:row>6</xdr:row>
      <xdr:rowOff>7059</xdr:rowOff>
    </xdr:from>
    <xdr:to>
      <xdr:col>0</xdr:col>
      <xdr:colOff>340434</xdr:colOff>
      <xdr:row>7</xdr:row>
      <xdr:rowOff>897</xdr:rowOff>
    </xdr:to>
    <xdr:pic>
      <xdr:nvPicPr>
        <xdr:cNvPr id="29" name="그림 28">
          <a:extLst>
            <a:ext uri="{FF2B5EF4-FFF2-40B4-BE49-F238E27FC236}">
              <a16:creationId xmlns:a16="http://schemas.microsoft.com/office/drawing/2014/main" id="{232BCF7A-A253-4CF2-8B88-2E2059628771}"/>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7059" y="1721559"/>
          <a:ext cx="333375" cy="352425"/>
        </a:xfrm>
        <a:prstGeom prst="rect">
          <a:avLst/>
        </a:prstGeom>
      </xdr:spPr>
    </xdr:pic>
    <xdr:clientData/>
  </xdr:twoCellAnchor>
  <xdr:twoCellAnchor editAs="oneCell">
    <xdr:from>
      <xdr:col>0</xdr:col>
      <xdr:colOff>0</xdr:colOff>
      <xdr:row>8</xdr:row>
      <xdr:rowOff>11382</xdr:rowOff>
    </xdr:from>
    <xdr:to>
      <xdr:col>0</xdr:col>
      <xdr:colOff>347207</xdr:colOff>
      <xdr:row>9</xdr:row>
      <xdr:rowOff>0</xdr:rowOff>
    </xdr:to>
    <xdr:pic>
      <xdr:nvPicPr>
        <xdr:cNvPr id="31" name="그림 30">
          <a:extLst>
            <a:ext uri="{FF2B5EF4-FFF2-40B4-BE49-F238E27FC236}">
              <a16:creationId xmlns:a16="http://schemas.microsoft.com/office/drawing/2014/main" id="{D9A095FC-52CC-460E-BCDA-DD846C037E82}"/>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0" y="2443058"/>
          <a:ext cx="347207" cy="347207"/>
        </a:xfrm>
        <a:prstGeom prst="rect">
          <a:avLst/>
        </a:prstGeom>
      </xdr:spPr>
    </xdr:pic>
    <xdr:clientData/>
  </xdr:twoCellAnchor>
  <xdr:twoCellAnchor editAs="oneCell">
    <xdr:from>
      <xdr:col>0</xdr:col>
      <xdr:colOff>15705</xdr:colOff>
      <xdr:row>10</xdr:row>
      <xdr:rowOff>15706</xdr:rowOff>
    </xdr:from>
    <xdr:to>
      <xdr:col>0</xdr:col>
      <xdr:colOff>349080</xdr:colOff>
      <xdr:row>11</xdr:row>
      <xdr:rowOff>9544</xdr:rowOff>
    </xdr:to>
    <xdr:pic>
      <xdr:nvPicPr>
        <xdr:cNvPr id="33" name="그림 32">
          <a:extLst>
            <a:ext uri="{FF2B5EF4-FFF2-40B4-BE49-F238E27FC236}">
              <a16:creationId xmlns:a16="http://schemas.microsoft.com/office/drawing/2014/main" id="{31DE4302-8178-4876-BFD9-155884BA5734}"/>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5705" y="3164559"/>
          <a:ext cx="333375" cy="352425"/>
        </a:xfrm>
        <a:prstGeom prst="rect">
          <a:avLst/>
        </a:prstGeom>
      </xdr:spPr>
    </xdr:pic>
    <xdr:clientData/>
  </xdr:twoCellAnchor>
  <xdr:twoCellAnchor editAs="oneCell">
    <xdr:from>
      <xdr:col>0</xdr:col>
      <xdr:colOff>0</xdr:colOff>
      <xdr:row>12</xdr:row>
      <xdr:rowOff>8825</xdr:rowOff>
    </xdr:from>
    <xdr:to>
      <xdr:col>0</xdr:col>
      <xdr:colOff>338247</xdr:colOff>
      <xdr:row>12</xdr:row>
      <xdr:rowOff>376377</xdr:rowOff>
    </xdr:to>
    <xdr:pic>
      <xdr:nvPicPr>
        <xdr:cNvPr id="35" name="그림 34">
          <a:extLst>
            <a:ext uri="{FF2B5EF4-FFF2-40B4-BE49-F238E27FC236}">
              <a16:creationId xmlns:a16="http://schemas.microsoft.com/office/drawing/2014/main" id="{4E67FC3D-F49C-446F-B2DF-D6E0F79BE485}"/>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0" y="3874854"/>
          <a:ext cx="333375" cy="361950"/>
        </a:xfrm>
        <a:prstGeom prst="rect">
          <a:avLst/>
        </a:prstGeom>
      </xdr:spPr>
    </xdr:pic>
    <xdr:clientData/>
  </xdr:twoCellAnchor>
  <xdr:twoCellAnchor editAs="oneCell">
    <xdr:from>
      <xdr:col>0</xdr:col>
      <xdr:colOff>0</xdr:colOff>
      <xdr:row>21</xdr:row>
      <xdr:rowOff>13147</xdr:rowOff>
    </xdr:from>
    <xdr:to>
      <xdr:col>0</xdr:col>
      <xdr:colOff>352425</xdr:colOff>
      <xdr:row>22</xdr:row>
      <xdr:rowOff>6983</xdr:rowOff>
    </xdr:to>
    <xdr:pic>
      <xdr:nvPicPr>
        <xdr:cNvPr id="37" name="그림 36">
          <a:extLst>
            <a:ext uri="{FF2B5EF4-FFF2-40B4-BE49-F238E27FC236}">
              <a16:creationId xmlns:a16="http://schemas.microsoft.com/office/drawing/2014/main" id="{336DCAE8-253C-40E1-850A-0C0A1EFE4A7D}"/>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0" y="7106471"/>
          <a:ext cx="352425" cy="352425"/>
        </a:xfrm>
        <a:prstGeom prst="rect">
          <a:avLst/>
        </a:prstGeom>
      </xdr:spPr>
    </xdr:pic>
    <xdr:clientData/>
  </xdr:twoCellAnchor>
  <xdr:twoCellAnchor editAs="oneCell">
    <xdr:from>
      <xdr:col>0</xdr:col>
      <xdr:colOff>0</xdr:colOff>
      <xdr:row>23</xdr:row>
      <xdr:rowOff>6265</xdr:rowOff>
    </xdr:from>
    <xdr:to>
      <xdr:col>0</xdr:col>
      <xdr:colOff>352425</xdr:colOff>
      <xdr:row>23</xdr:row>
      <xdr:rowOff>358690</xdr:rowOff>
    </xdr:to>
    <xdr:pic>
      <xdr:nvPicPr>
        <xdr:cNvPr id="39" name="그림 38">
          <a:extLst>
            <a:ext uri="{FF2B5EF4-FFF2-40B4-BE49-F238E27FC236}">
              <a16:creationId xmlns:a16="http://schemas.microsoft.com/office/drawing/2014/main" id="{2EB20D94-D2BD-424D-8757-9A8E4E5B05C3}"/>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0" y="7816765"/>
          <a:ext cx="352425" cy="352425"/>
        </a:xfrm>
        <a:prstGeom prst="rect">
          <a:avLst/>
        </a:prstGeom>
      </xdr:spPr>
    </xdr:pic>
    <xdr:clientData/>
  </xdr:twoCellAnchor>
  <xdr:twoCellAnchor editAs="oneCell">
    <xdr:from>
      <xdr:col>0</xdr:col>
      <xdr:colOff>0</xdr:colOff>
      <xdr:row>3</xdr:row>
      <xdr:rowOff>357971</xdr:rowOff>
    </xdr:from>
    <xdr:to>
      <xdr:col>0</xdr:col>
      <xdr:colOff>351670</xdr:colOff>
      <xdr:row>5</xdr:row>
      <xdr:rowOff>2747</xdr:rowOff>
    </xdr:to>
    <xdr:pic>
      <xdr:nvPicPr>
        <xdr:cNvPr id="41" name="그림 40">
          <a:extLst>
            <a:ext uri="{FF2B5EF4-FFF2-40B4-BE49-F238E27FC236}">
              <a16:creationId xmlns:a16="http://schemas.microsoft.com/office/drawing/2014/main" id="{257ED235-AC69-40CB-9A80-D65EC0440ABA}"/>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0" y="979167"/>
          <a:ext cx="346798" cy="373644"/>
        </a:xfrm>
        <a:prstGeom prst="rect">
          <a:avLst/>
        </a:prstGeom>
      </xdr:spPr>
    </xdr:pic>
    <xdr:clientData/>
  </xdr:twoCellAnchor>
  <xdr:twoCellAnchor editAs="oneCell">
    <xdr:from>
      <xdr:col>0</xdr:col>
      <xdr:colOff>0</xdr:colOff>
      <xdr:row>15</xdr:row>
      <xdr:rowOff>14912</xdr:rowOff>
    </xdr:from>
    <xdr:to>
      <xdr:col>0</xdr:col>
      <xdr:colOff>342900</xdr:colOff>
      <xdr:row>16</xdr:row>
      <xdr:rowOff>8751</xdr:rowOff>
    </xdr:to>
    <xdr:pic>
      <xdr:nvPicPr>
        <xdr:cNvPr id="43" name="그림 42">
          <a:extLst>
            <a:ext uri="{FF2B5EF4-FFF2-40B4-BE49-F238E27FC236}">
              <a16:creationId xmlns:a16="http://schemas.microsoft.com/office/drawing/2014/main" id="{946DADDA-B661-4988-AC3A-97502A5507BF}"/>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0" y="4956706"/>
          <a:ext cx="342900" cy="352425"/>
        </a:xfrm>
        <a:prstGeom prst="rect">
          <a:avLst/>
        </a:prstGeom>
      </xdr:spPr>
    </xdr:pic>
    <xdr:clientData/>
  </xdr:twoCellAnchor>
  <xdr:twoCellAnchor editAs="oneCell">
    <xdr:from>
      <xdr:col>0</xdr:col>
      <xdr:colOff>0</xdr:colOff>
      <xdr:row>10</xdr:row>
      <xdr:rowOff>355412</xdr:rowOff>
    </xdr:from>
    <xdr:to>
      <xdr:col>0</xdr:col>
      <xdr:colOff>338247</xdr:colOff>
      <xdr:row>12</xdr:row>
      <xdr:rowOff>187</xdr:rowOff>
    </xdr:to>
    <xdr:pic>
      <xdr:nvPicPr>
        <xdr:cNvPr id="45" name="그림 44">
          <a:extLst>
            <a:ext uri="{FF2B5EF4-FFF2-40B4-BE49-F238E27FC236}">
              <a16:creationId xmlns:a16="http://schemas.microsoft.com/office/drawing/2014/main" id="{BF39A7F0-91EE-473F-94F1-91D5C3ECDB1D}"/>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0" y="3504265"/>
          <a:ext cx="333375" cy="361950"/>
        </a:xfrm>
        <a:prstGeom prst="rect">
          <a:avLst/>
        </a:prstGeom>
      </xdr:spPr>
    </xdr:pic>
    <xdr:clientData/>
  </xdr:twoCellAnchor>
  <xdr:twoCellAnchor editAs="oneCell">
    <xdr:from>
      <xdr:col>8</xdr:col>
      <xdr:colOff>16565</xdr:colOff>
      <xdr:row>8</xdr:row>
      <xdr:rowOff>8283</xdr:rowOff>
    </xdr:from>
    <xdr:to>
      <xdr:col>8</xdr:col>
      <xdr:colOff>368990</xdr:colOff>
      <xdr:row>9</xdr:row>
      <xdr:rowOff>5298</xdr:rowOff>
    </xdr:to>
    <xdr:pic>
      <xdr:nvPicPr>
        <xdr:cNvPr id="47" name="그림 46">
          <a:extLst>
            <a:ext uri="{FF2B5EF4-FFF2-40B4-BE49-F238E27FC236}">
              <a16:creationId xmlns:a16="http://schemas.microsoft.com/office/drawing/2014/main" id="{80E22947-5A7A-4B21-B9DE-0D1654A377CE}"/>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7123043" y="2459935"/>
          <a:ext cx="352425" cy="352425"/>
        </a:xfrm>
        <a:prstGeom prst="rect">
          <a:avLst/>
        </a:prstGeom>
      </xdr:spPr>
    </xdr:pic>
    <xdr:clientData/>
  </xdr:twoCellAnchor>
  <xdr:twoCellAnchor editAs="oneCell">
    <xdr:from>
      <xdr:col>8</xdr:col>
      <xdr:colOff>9196</xdr:colOff>
      <xdr:row>20</xdr:row>
      <xdr:rowOff>9195</xdr:rowOff>
    </xdr:from>
    <xdr:to>
      <xdr:col>8</xdr:col>
      <xdr:colOff>361621</xdr:colOff>
      <xdr:row>20</xdr:row>
      <xdr:rowOff>367467</xdr:rowOff>
    </xdr:to>
    <xdr:pic>
      <xdr:nvPicPr>
        <xdr:cNvPr id="49" name="그림 48">
          <a:extLst>
            <a:ext uri="{FF2B5EF4-FFF2-40B4-BE49-F238E27FC236}">
              <a16:creationId xmlns:a16="http://schemas.microsoft.com/office/drawing/2014/main" id="{D08B334C-6F88-4156-A7D4-1721F2946C42}"/>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7115674" y="6834065"/>
          <a:ext cx="352425" cy="358272"/>
        </a:xfrm>
        <a:prstGeom prst="rect">
          <a:avLst/>
        </a:prstGeom>
      </xdr:spPr>
    </xdr:pic>
    <xdr:clientData/>
  </xdr:twoCellAnchor>
  <xdr:twoCellAnchor editAs="oneCell">
    <xdr:from>
      <xdr:col>8</xdr:col>
      <xdr:colOff>10109</xdr:colOff>
      <xdr:row>3</xdr:row>
      <xdr:rowOff>18391</xdr:rowOff>
    </xdr:from>
    <xdr:to>
      <xdr:col>8</xdr:col>
      <xdr:colOff>362534</xdr:colOff>
      <xdr:row>4</xdr:row>
      <xdr:rowOff>12228</xdr:rowOff>
    </xdr:to>
    <xdr:pic>
      <xdr:nvPicPr>
        <xdr:cNvPr id="51" name="그림 50">
          <a:extLst>
            <a:ext uri="{FF2B5EF4-FFF2-40B4-BE49-F238E27FC236}">
              <a16:creationId xmlns:a16="http://schemas.microsoft.com/office/drawing/2014/main" id="{840F87D9-9EFE-45F8-998A-47C989DE8615}"/>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7116587" y="647869"/>
          <a:ext cx="352425" cy="358272"/>
        </a:xfrm>
        <a:prstGeom prst="rect">
          <a:avLst/>
        </a:prstGeom>
      </xdr:spPr>
    </xdr:pic>
    <xdr:clientData/>
  </xdr:twoCellAnchor>
  <xdr:twoCellAnchor editAs="oneCell">
    <xdr:from>
      <xdr:col>8</xdr:col>
      <xdr:colOff>11022</xdr:colOff>
      <xdr:row>12</xdr:row>
      <xdr:rowOff>8586</xdr:rowOff>
    </xdr:from>
    <xdr:to>
      <xdr:col>8</xdr:col>
      <xdr:colOff>363447</xdr:colOff>
      <xdr:row>13</xdr:row>
      <xdr:rowOff>1820</xdr:rowOff>
    </xdr:to>
    <xdr:pic>
      <xdr:nvPicPr>
        <xdr:cNvPr id="53" name="그림 52">
          <a:extLst>
            <a:ext uri="{FF2B5EF4-FFF2-40B4-BE49-F238E27FC236}">
              <a16:creationId xmlns:a16="http://schemas.microsoft.com/office/drawing/2014/main" id="{BB0AF33E-8ED1-4314-85DC-733E3554D867}"/>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7117500" y="3917977"/>
          <a:ext cx="352425" cy="377321"/>
        </a:xfrm>
        <a:prstGeom prst="rect">
          <a:avLst/>
        </a:prstGeom>
      </xdr:spPr>
    </xdr:pic>
    <xdr:clientData/>
  </xdr:twoCellAnchor>
  <xdr:twoCellAnchor editAs="oneCell">
    <xdr:from>
      <xdr:col>8</xdr:col>
      <xdr:colOff>17294</xdr:colOff>
      <xdr:row>8</xdr:row>
      <xdr:rowOff>353471</xdr:rowOff>
    </xdr:from>
    <xdr:to>
      <xdr:col>8</xdr:col>
      <xdr:colOff>369719</xdr:colOff>
      <xdr:row>10</xdr:row>
      <xdr:rowOff>7769</xdr:rowOff>
    </xdr:to>
    <xdr:pic>
      <xdr:nvPicPr>
        <xdr:cNvPr id="55" name="그림 54">
          <a:extLst>
            <a:ext uri="{FF2B5EF4-FFF2-40B4-BE49-F238E27FC236}">
              <a16:creationId xmlns:a16="http://schemas.microsoft.com/office/drawing/2014/main" id="{FD46C472-2973-4553-8912-90A8CC6F62A2}"/>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7099412" y="2796353"/>
          <a:ext cx="352425" cy="371475"/>
        </a:xfrm>
        <a:prstGeom prst="rect">
          <a:avLst/>
        </a:prstGeom>
      </xdr:spPr>
    </xdr:pic>
    <xdr:clientData/>
  </xdr:twoCellAnchor>
  <xdr:twoCellAnchor editAs="oneCell">
    <xdr:from>
      <xdr:col>8</xdr:col>
      <xdr:colOff>21617</xdr:colOff>
      <xdr:row>4</xdr:row>
      <xdr:rowOff>357795</xdr:rowOff>
    </xdr:from>
    <xdr:to>
      <xdr:col>8</xdr:col>
      <xdr:colOff>374042</xdr:colOff>
      <xdr:row>6</xdr:row>
      <xdr:rowOff>12094</xdr:rowOff>
    </xdr:to>
    <xdr:pic>
      <xdr:nvPicPr>
        <xdr:cNvPr id="57" name="그림 56">
          <a:extLst>
            <a:ext uri="{FF2B5EF4-FFF2-40B4-BE49-F238E27FC236}">
              <a16:creationId xmlns:a16="http://schemas.microsoft.com/office/drawing/2014/main" id="{5491DF8A-8942-4109-AFB9-A13640D843F8}"/>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7103735" y="1366324"/>
          <a:ext cx="352425" cy="371475"/>
        </a:xfrm>
        <a:prstGeom prst="rect">
          <a:avLst/>
        </a:prstGeom>
      </xdr:spPr>
    </xdr:pic>
    <xdr:clientData/>
  </xdr:twoCellAnchor>
  <xdr:twoCellAnchor editAs="oneCell">
    <xdr:from>
      <xdr:col>8</xdr:col>
      <xdr:colOff>14734</xdr:colOff>
      <xdr:row>3</xdr:row>
      <xdr:rowOff>350912</xdr:rowOff>
    </xdr:from>
    <xdr:to>
      <xdr:col>8</xdr:col>
      <xdr:colOff>367159</xdr:colOff>
      <xdr:row>4</xdr:row>
      <xdr:rowOff>344749</xdr:rowOff>
    </xdr:to>
    <xdr:pic>
      <xdr:nvPicPr>
        <xdr:cNvPr id="59" name="그림 58">
          <a:extLst>
            <a:ext uri="{FF2B5EF4-FFF2-40B4-BE49-F238E27FC236}">
              <a16:creationId xmlns:a16="http://schemas.microsoft.com/office/drawing/2014/main" id="{02B7AFF6-5E9C-4861-B948-28183B80D824}"/>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7096852" y="1000853"/>
          <a:ext cx="352425" cy="352425"/>
        </a:xfrm>
        <a:prstGeom prst="rect">
          <a:avLst/>
        </a:prstGeom>
      </xdr:spPr>
    </xdr:pic>
    <xdr:clientData/>
  </xdr:twoCellAnchor>
  <xdr:twoCellAnchor editAs="oneCell">
    <xdr:from>
      <xdr:col>8</xdr:col>
      <xdr:colOff>19059</xdr:colOff>
      <xdr:row>6</xdr:row>
      <xdr:rowOff>355236</xdr:rowOff>
    </xdr:from>
    <xdr:to>
      <xdr:col>8</xdr:col>
      <xdr:colOff>371484</xdr:colOff>
      <xdr:row>8</xdr:row>
      <xdr:rowOff>9534</xdr:rowOff>
    </xdr:to>
    <xdr:pic>
      <xdr:nvPicPr>
        <xdr:cNvPr id="61" name="그림 60">
          <a:extLst>
            <a:ext uri="{FF2B5EF4-FFF2-40B4-BE49-F238E27FC236}">
              <a16:creationId xmlns:a16="http://schemas.microsoft.com/office/drawing/2014/main" id="{69E478B0-F2DD-4238-9B57-3E71A4603ED6}"/>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7101177" y="2080942"/>
          <a:ext cx="352425" cy="371475"/>
        </a:xfrm>
        <a:prstGeom prst="rect">
          <a:avLst/>
        </a:prstGeom>
      </xdr:spPr>
    </xdr:pic>
    <xdr:clientData/>
  </xdr:twoCellAnchor>
  <xdr:twoCellAnchor editAs="oneCell">
    <xdr:from>
      <xdr:col>8</xdr:col>
      <xdr:colOff>12176</xdr:colOff>
      <xdr:row>11</xdr:row>
      <xdr:rowOff>12176</xdr:rowOff>
    </xdr:from>
    <xdr:to>
      <xdr:col>8</xdr:col>
      <xdr:colOff>364601</xdr:colOff>
      <xdr:row>12</xdr:row>
      <xdr:rowOff>6013</xdr:rowOff>
    </xdr:to>
    <xdr:pic>
      <xdr:nvPicPr>
        <xdr:cNvPr id="63" name="그림 62">
          <a:extLst>
            <a:ext uri="{FF2B5EF4-FFF2-40B4-BE49-F238E27FC236}">
              <a16:creationId xmlns:a16="http://schemas.microsoft.com/office/drawing/2014/main" id="{1A2D1F9B-46A6-47D9-98C6-FCC6F2040597}"/>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7094294" y="3530823"/>
          <a:ext cx="352425" cy="352425"/>
        </a:xfrm>
        <a:prstGeom prst="rect">
          <a:avLst/>
        </a:prstGeom>
      </xdr:spPr>
    </xdr:pic>
    <xdr:clientData/>
  </xdr:twoCellAnchor>
  <xdr:twoCellAnchor editAs="oneCell">
    <xdr:from>
      <xdr:col>8</xdr:col>
      <xdr:colOff>16499</xdr:colOff>
      <xdr:row>10</xdr:row>
      <xdr:rowOff>5294</xdr:rowOff>
    </xdr:from>
    <xdr:to>
      <xdr:col>8</xdr:col>
      <xdr:colOff>368924</xdr:colOff>
      <xdr:row>11</xdr:row>
      <xdr:rowOff>2310</xdr:rowOff>
    </xdr:to>
    <xdr:pic>
      <xdr:nvPicPr>
        <xdr:cNvPr id="65" name="그림 64">
          <a:extLst>
            <a:ext uri="{FF2B5EF4-FFF2-40B4-BE49-F238E27FC236}">
              <a16:creationId xmlns:a16="http://schemas.microsoft.com/office/drawing/2014/main" id="{B32517F0-2E33-49B6-A99A-2811CC01A9EC}"/>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7098617" y="3165353"/>
          <a:ext cx="352425" cy="352425"/>
        </a:xfrm>
        <a:prstGeom prst="rect">
          <a:avLst/>
        </a:prstGeom>
      </xdr:spPr>
    </xdr:pic>
    <xdr:clientData/>
  </xdr:twoCellAnchor>
  <xdr:twoCellAnchor editAs="oneCell">
    <xdr:from>
      <xdr:col>8</xdr:col>
      <xdr:colOff>20823</xdr:colOff>
      <xdr:row>16</xdr:row>
      <xdr:rowOff>9619</xdr:rowOff>
    </xdr:from>
    <xdr:to>
      <xdr:col>8</xdr:col>
      <xdr:colOff>373248</xdr:colOff>
      <xdr:row>17</xdr:row>
      <xdr:rowOff>3455</xdr:rowOff>
    </xdr:to>
    <xdr:pic>
      <xdr:nvPicPr>
        <xdr:cNvPr id="67" name="그림 66">
          <a:extLst>
            <a:ext uri="{FF2B5EF4-FFF2-40B4-BE49-F238E27FC236}">
              <a16:creationId xmlns:a16="http://schemas.microsoft.com/office/drawing/2014/main" id="{93AC41E5-CC79-4376-8BD8-996E67D0A14E}"/>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7102941" y="5321207"/>
          <a:ext cx="352425" cy="352425"/>
        </a:xfrm>
        <a:prstGeom prst="rect">
          <a:avLst/>
        </a:prstGeom>
      </xdr:spPr>
    </xdr:pic>
    <xdr:clientData/>
  </xdr:twoCellAnchor>
  <xdr:twoCellAnchor editAs="oneCell">
    <xdr:from>
      <xdr:col>8</xdr:col>
      <xdr:colOff>13941</xdr:colOff>
      <xdr:row>19</xdr:row>
      <xdr:rowOff>2736</xdr:rowOff>
    </xdr:from>
    <xdr:to>
      <xdr:col>8</xdr:col>
      <xdr:colOff>366366</xdr:colOff>
      <xdr:row>19</xdr:row>
      <xdr:rowOff>377573</xdr:rowOff>
    </xdr:to>
    <xdr:pic>
      <xdr:nvPicPr>
        <xdr:cNvPr id="69" name="그림 68">
          <a:extLst>
            <a:ext uri="{FF2B5EF4-FFF2-40B4-BE49-F238E27FC236}">
              <a16:creationId xmlns:a16="http://schemas.microsoft.com/office/drawing/2014/main" id="{E1609981-9C3D-4197-9FCF-EF71326D50DF}"/>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7096059" y="6390089"/>
          <a:ext cx="352425" cy="371475"/>
        </a:xfrm>
        <a:prstGeom prst="rect">
          <a:avLst/>
        </a:prstGeom>
      </xdr:spPr>
    </xdr:pic>
    <xdr:clientData/>
  </xdr:twoCellAnchor>
  <xdr:twoCellAnchor editAs="oneCell">
    <xdr:from>
      <xdr:col>8</xdr:col>
      <xdr:colOff>18264</xdr:colOff>
      <xdr:row>17</xdr:row>
      <xdr:rowOff>7060</xdr:rowOff>
    </xdr:from>
    <xdr:to>
      <xdr:col>8</xdr:col>
      <xdr:colOff>370689</xdr:colOff>
      <xdr:row>17</xdr:row>
      <xdr:rowOff>340435</xdr:rowOff>
    </xdr:to>
    <xdr:pic>
      <xdr:nvPicPr>
        <xdr:cNvPr id="71" name="그림 70">
          <a:extLst>
            <a:ext uri="{FF2B5EF4-FFF2-40B4-BE49-F238E27FC236}">
              <a16:creationId xmlns:a16="http://schemas.microsoft.com/office/drawing/2014/main" id="{83F15574-C4AE-4F1B-8C14-5188F2AD593E}"/>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7100382" y="5677236"/>
          <a:ext cx="352425" cy="333375"/>
        </a:xfrm>
        <a:prstGeom prst="rect">
          <a:avLst/>
        </a:prstGeom>
      </xdr:spPr>
    </xdr:pic>
    <xdr:clientData/>
  </xdr:twoCellAnchor>
  <xdr:twoCellAnchor editAs="oneCell">
    <xdr:from>
      <xdr:col>8</xdr:col>
      <xdr:colOff>22587</xdr:colOff>
      <xdr:row>18</xdr:row>
      <xdr:rowOff>177</xdr:rowOff>
    </xdr:from>
    <xdr:to>
      <xdr:col>8</xdr:col>
      <xdr:colOff>375012</xdr:colOff>
      <xdr:row>19</xdr:row>
      <xdr:rowOff>13064</xdr:rowOff>
    </xdr:to>
    <xdr:pic>
      <xdr:nvPicPr>
        <xdr:cNvPr id="73" name="그림 72">
          <a:extLst>
            <a:ext uri="{FF2B5EF4-FFF2-40B4-BE49-F238E27FC236}">
              <a16:creationId xmlns:a16="http://schemas.microsoft.com/office/drawing/2014/main" id="{84D200A8-CBF4-4504-AA06-4915CF3CC274}"/>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7104705" y="6028942"/>
          <a:ext cx="352425" cy="371475"/>
        </a:xfrm>
        <a:prstGeom prst="rect">
          <a:avLst/>
        </a:prstGeom>
      </xdr:spPr>
    </xdr:pic>
    <xdr:clientData/>
  </xdr:twoCellAnchor>
  <xdr:twoCellAnchor editAs="oneCell">
    <xdr:from>
      <xdr:col>8</xdr:col>
      <xdr:colOff>15706</xdr:colOff>
      <xdr:row>15</xdr:row>
      <xdr:rowOff>4501</xdr:rowOff>
    </xdr:from>
    <xdr:to>
      <xdr:col>8</xdr:col>
      <xdr:colOff>368131</xdr:colOff>
      <xdr:row>16</xdr:row>
      <xdr:rowOff>1517</xdr:rowOff>
    </xdr:to>
    <xdr:pic>
      <xdr:nvPicPr>
        <xdr:cNvPr id="75" name="그림 74">
          <a:extLst>
            <a:ext uri="{FF2B5EF4-FFF2-40B4-BE49-F238E27FC236}">
              <a16:creationId xmlns:a16="http://schemas.microsoft.com/office/drawing/2014/main" id="{6127FC7E-425F-4B5F-B4C4-3A8D351B0417}"/>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7097824" y="4957501"/>
          <a:ext cx="352425" cy="352425"/>
        </a:xfrm>
        <a:prstGeom prst="rect">
          <a:avLst/>
        </a:prstGeom>
      </xdr:spPr>
    </xdr:pic>
    <xdr:clientData/>
  </xdr:twoCellAnchor>
  <xdr:twoCellAnchor editAs="oneCell">
    <xdr:from>
      <xdr:col>8</xdr:col>
      <xdr:colOff>8823</xdr:colOff>
      <xdr:row>13</xdr:row>
      <xdr:rowOff>8823</xdr:rowOff>
    </xdr:from>
    <xdr:to>
      <xdr:col>8</xdr:col>
      <xdr:colOff>361248</xdr:colOff>
      <xdr:row>14</xdr:row>
      <xdr:rowOff>21710</xdr:rowOff>
    </xdr:to>
    <xdr:pic>
      <xdr:nvPicPr>
        <xdr:cNvPr id="77" name="그림 76">
          <a:extLst>
            <a:ext uri="{FF2B5EF4-FFF2-40B4-BE49-F238E27FC236}">
              <a16:creationId xmlns:a16="http://schemas.microsoft.com/office/drawing/2014/main" id="{8B5F570B-47FB-49F8-BDE7-1DAE0F8691B1}"/>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7090941" y="4244647"/>
          <a:ext cx="352425" cy="371475"/>
        </a:xfrm>
        <a:prstGeom prst="rect">
          <a:avLst/>
        </a:prstGeom>
      </xdr:spPr>
    </xdr:pic>
    <xdr:clientData/>
  </xdr:twoCellAnchor>
  <xdr:twoCellAnchor editAs="oneCell">
    <xdr:from>
      <xdr:col>8</xdr:col>
      <xdr:colOff>13148</xdr:colOff>
      <xdr:row>14</xdr:row>
      <xdr:rowOff>1942</xdr:rowOff>
    </xdr:from>
    <xdr:to>
      <xdr:col>8</xdr:col>
      <xdr:colOff>365573</xdr:colOff>
      <xdr:row>15</xdr:row>
      <xdr:rowOff>14828</xdr:rowOff>
    </xdr:to>
    <xdr:pic>
      <xdr:nvPicPr>
        <xdr:cNvPr id="79" name="그림 78">
          <a:extLst>
            <a:ext uri="{FF2B5EF4-FFF2-40B4-BE49-F238E27FC236}">
              <a16:creationId xmlns:a16="http://schemas.microsoft.com/office/drawing/2014/main" id="{99B72296-43D7-412B-9596-DFB40BD5D35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7095266" y="4596354"/>
          <a:ext cx="352425" cy="371475"/>
        </a:xfrm>
        <a:prstGeom prst="rect">
          <a:avLst/>
        </a:prstGeom>
      </xdr:spPr>
    </xdr:pic>
    <xdr:clientData/>
  </xdr:twoCellAnchor>
  <xdr:twoCellAnchor editAs="oneCell">
    <xdr:from>
      <xdr:col>8</xdr:col>
      <xdr:colOff>17470</xdr:colOff>
      <xdr:row>5</xdr:row>
      <xdr:rowOff>353647</xdr:rowOff>
    </xdr:from>
    <xdr:to>
      <xdr:col>8</xdr:col>
      <xdr:colOff>369895</xdr:colOff>
      <xdr:row>7</xdr:row>
      <xdr:rowOff>7947</xdr:rowOff>
    </xdr:to>
    <xdr:pic>
      <xdr:nvPicPr>
        <xdr:cNvPr id="81" name="그림 80">
          <a:extLst>
            <a:ext uri="{FF2B5EF4-FFF2-40B4-BE49-F238E27FC236}">
              <a16:creationId xmlns:a16="http://schemas.microsoft.com/office/drawing/2014/main" id="{06963CA3-44A9-4A23-B1CE-7C0160520DBF}"/>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7099588" y="1720765"/>
          <a:ext cx="352425" cy="371475"/>
        </a:xfrm>
        <a:prstGeom prst="rect">
          <a:avLst/>
        </a:prstGeom>
      </xdr:spPr>
    </xdr:pic>
    <xdr:clientData/>
  </xdr:twoCellAnchor>
  <xdr:twoCellAnchor editAs="oneCell">
    <xdr:from>
      <xdr:col>16</xdr:col>
      <xdr:colOff>19050</xdr:colOff>
      <xdr:row>5</xdr:row>
      <xdr:rowOff>19050</xdr:rowOff>
    </xdr:from>
    <xdr:to>
      <xdr:col>16</xdr:col>
      <xdr:colOff>381000</xdr:colOff>
      <xdr:row>6</xdr:row>
      <xdr:rowOff>9525</xdr:rowOff>
    </xdr:to>
    <xdr:pic>
      <xdr:nvPicPr>
        <xdr:cNvPr id="83" name="그림 82">
          <a:extLst>
            <a:ext uri="{FF2B5EF4-FFF2-40B4-BE49-F238E27FC236}">
              <a16:creationId xmlns:a16="http://schemas.microsoft.com/office/drawing/2014/main" id="{3417A911-D21E-43A9-85B2-A71AEAB3BF91}"/>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4382750" y="1381125"/>
          <a:ext cx="361950" cy="352425"/>
        </a:xfrm>
        <a:prstGeom prst="rect">
          <a:avLst/>
        </a:prstGeom>
      </xdr:spPr>
    </xdr:pic>
    <xdr:clientData/>
  </xdr:twoCellAnchor>
  <xdr:twoCellAnchor editAs="oneCell">
    <xdr:from>
      <xdr:col>16</xdr:col>
      <xdr:colOff>16650</xdr:colOff>
      <xdr:row>3</xdr:row>
      <xdr:rowOff>16650</xdr:rowOff>
    </xdr:from>
    <xdr:to>
      <xdr:col>16</xdr:col>
      <xdr:colOff>378600</xdr:colOff>
      <xdr:row>4</xdr:row>
      <xdr:rowOff>1682</xdr:rowOff>
    </xdr:to>
    <xdr:pic>
      <xdr:nvPicPr>
        <xdr:cNvPr id="85" name="그림 84">
          <a:extLst>
            <a:ext uri="{FF2B5EF4-FFF2-40B4-BE49-F238E27FC236}">
              <a16:creationId xmlns:a16="http://schemas.microsoft.com/office/drawing/2014/main" id="{DA6936A8-640C-48EE-BB4E-398498FF98AD}"/>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14380350" y="654825"/>
          <a:ext cx="361950" cy="346982"/>
        </a:xfrm>
        <a:prstGeom prst="rect">
          <a:avLst/>
        </a:prstGeom>
      </xdr:spPr>
    </xdr:pic>
    <xdr:clientData/>
  </xdr:twoCellAnchor>
  <xdr:twoCellAnchor editAs="oneCell">
    <xdr:from>
      <xdr:col>16</xdr:col>
      <xdr:colOff>33300</xdr:colOff>
      <xdr:row>10</xdr:row>
      <xdr:rowOff>14250</xdr:rowOff>
    </xdr:from>
    <xdr:to>
      <xdr:col>16</xdr:col>
      <xdr:colOff>376200</xdr:colOff>
      <xdr:row>11</xdr:row>
      <xdr:rowOff>5823</xdr:rowOff>
    </xdr:to>
    <xdr:pic>
      <xdr:nvPicPr>
        <xdr:cNvPr id="87" name="그림 86">
          <a:extLst>
            <a:ext uri="{FF2B5EF4-FFF2-40B4-BE49-F238E27FC236}">
              <a16:creationId xmlns:a16="http://schemas.microsoft.com/office/drawing/2014/main" id="{67D4AA48-53CB-44D2-9D21-A659B702260B}"/>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14397000" y="3186075"/>
          <a:ext cx="342900" cy="346982"/>
        </a:xfrm>
        <a:prstGeom prst="rect">
          <a:avLst/>
        </a:prstGeom>
      </xdr:spPr>
    </xdr:pic>
    <xdr:clientData/>
  </xdr:twoCellAnchor>
  <xdr:twoCellAnchor editAs="oneCell">
    <xdr:from>
      <xdr:col>16</xdr:col>
      <xdr:colOff>21375</xdr:colOff>
      <xdr:row>16</xdr:row>
      <xdr:rowOff>6407</xdr:rowOff>
    </xdr:from>
    <xdr:to>
      <xdr:col>16</xdr:col>
      <xdr:colOff>383325</xdr:colOff>
      <xdr:row>16</xdr:row>
      <xdr:rowOff>353389</xdr:rowOff>
    </xdr:to>
    <xdr:pic>
      <xdr:nvPicPr>
        <xdr:cNvPr id="89" name="그림 88">
          <a:extLst>
            <a:ext uri="{FF2B5EF4-FFF2-40B4-BE49-F238E27FC236}">
              <a16:creationId xmlns:a16="http://schemas.microsoft.com/office/drawing/2014/main" id="{AC5FC928-95E2-42A0-8317-E034CC8E97BC}"/>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14385075" y="5349932"/>
          <a:ext cx="361950" cy="346982"/>
        </a:xfrm>
        <a:prstGeom prst="rect">
          <a:avLst/>
        </a:prstGeom>
      </xdr:spPr>
    </xdr:pic>
    <xdr:clientData/>
  </xdr:twoCellAnchor>
  <xdr:twoCellAnchor editAs="oneCell">
    <xdr:from>
      <xdr:col>16</xdr:col>
      <xdr:colOff>9451</xdr:colOff>
      <xdr:row>6</xdr:row>
      <xdr:rowOff>13532</xdr:rowOff>
    </xdr:from>
    <xdr:to>
      <xdr:col>16</xdr:col>
      <xdr:colOff>371475</xdr:colOff>
      <xdr:row>7</xdr:row>
      <xdr:rowOff>36665</xdr:rowOff>
    </xdr:to>
    <xdr:pic>
      <xdr:nvPicPr>
        <xdr:cNvPr id="91" name="그림 90">
          <a:extLst>
            <a:ext uri="{FF2B5EF4-FFF2-40B4-BE49-F238E27FC236}">
              <a16:creationId xmlns:a16="http://schemas.microsoft.com/office/drawing/2014/main" id="{2BBDDDE8-C3C0-4DF5-9189-0D1BB0C0022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14373151" y="1737557"/>
          <a:ext cx="362024" cy="385082"/>
        </a:xfrm>
        <a:prstGeom prst="rect">
          <a:avLst/>
        </a:prstGeom>
      </xdr:spPr>
    </xdr:pic>
    <xdr:clientData/>
  </xdr:twoCellAnchor>
  <xdr:twoCellAnchor editAs="oneCell">
    <xdr:from>
      <xdr:col>16</xdr:col>
      <xdr:colOff>7050</xdr:colOff>
      <xdr:row>18</xdr:row>
      <xdr:rowOff>15214</xdr:rowOff>
    </xdr:from>
    <xdr:to>
      <xdr:col>16</xdr:col>
      <xdr:colOff>369000</xdr:colOff>
      <xdr:row>19</xdr:row>
      <xdr:rowOff>247</xdr:rowOff>
    </xdr:to>
    <xdr:pic>
      <xdr:nvPicPr>
        <xdr:cNvPr id="93" name="그림 92">
          <a:extLst>
            <a:ext uri="{FF2B5EF4-FFF2-40B4-BE49-F238E27FC236}">
              <a16:creationId xmlns:a16="http://schemas.microsoft.com/office/drawing/2014/main" id="{58494241-2E64-4AF1-B344-0A3C22D36E67}"/>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4370750" y="6082639"/>
          <a:ext cx="361950" cy="346983"/>
        </a:xfrm>
        <a:prstGeom prst="rect">
          <a:avLst/>
        </a:prstGeom>
      </xdr:spPr>
    </xdr:pic>
    <xdr:clientData/>
  </xdr:twoCellAnchor>
  <xdr:twoCellAnchor editAs="oneCell">
    <xdr:from>
      <xdr:col>16</xdr:col>
      <xdr:colOff>23700</xdr:colOff>
      <xdr:row>11</xdr:row>
      <xdr:rowOff>12814</xdr:rowOff>
    </xdr:from>
    <xdr:to>
      <xdr:col>16</xdr:col>
      <xdr:colOff>366600</xdr:colOff>
      <xdr:row>12</xdr:row>
      <xdr:rowOff>4386</xdr:rowOff>
    </xdr:to>
    <xdr:pic>
      <xdr:nvPicPr>
        <xdr:cNvPr id="95" name="그림 94">
          <a:extLst>
            <a:ext uri="{FF2B5EF4-FFF2-40B4-BE49-F238E27FC236}">
              <a16:creationId xmlns:a16="http://schemas.microsoft.com/office/drawing/2014/main" id="{040088BD-29EB-42F1-B1B8-85B281AD804D}"/>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4387400" y="3546589"/>
          <a:ext cx="342900" cy="346983"/>
        </a:xfrm>
        <a:prstGeom prst="rect">
          <a:avLst/>
        </a:prstGeom>
      </xdr:spPr>
    </xdr:pic>
    <xdr:clientData/>
  </xdr:twoCellAnchor>
  <xdr:twoCellAnchor editAs="oneCell">
    <xdr:from>
      <xdr:col>16</xdr:col>
      <xdr:colOff>11775</xdr:colOff>
      <xdr:row>17</xdr:row>
      <xdr:rowOff>10414</xdr:rowOff>
    </xdr:from>
    <xdr:to>
      <xdr:col>16</xdr:col>
      <xdr:colOff>373725</xdr:colOff>
      <xdr:row>18</xdr:row>
      <xdr:rowOff>1986</xdr:rowOff>
    </xdr:to>
    <xdr:pic>
      <xdr:nvPicPr>
        <xdr:cNvPr id="97" name="그림 96">
          <a:extLst>
            <a:ext uri="{FF2B5EF4-FFF2-40B4-BE49-F238E27FC236}">
              <a16:creationId xmlns:a16="http://schemas.microsoft.com/office/drawing/2014/main" id="{98D6CFF4-4807-450A-8A31-3F19248CE1FF}"/>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4375475" y="5715889"/>
          <a:ext cx="361950" cy="346983"/>
        </a:xfrm>
        <a:prstGeom prst="rect">
          <a:avLst/>
        </a:prstGeom>
      </xdr:spPr>
    </xdr:pic>
    <xdr:clientData/>
  </xdr:twoCellAnchor>
  <xdr:twoCellAnchor editAs="oneCell">
    <xdr:from>
      <xdr:col>16</xdr:col>
      <xdr:colOff>18901</xdr:colOff>
      <xdr:row>19</xdr:row>
      <xdr:rowOff>12097</xdr:rowOff>
    </xdr:from>
    <xdr:to>
      <xdr:col>16</xdr:col>
      <xdr:colOff>383359</xdr:colOff>
      <xdr:row>19</xdr:row>
      <xdr:rowOff>371475</xdr:rowOff>
    </xdr:to>
    <xdr:pic>
      <xdr:nvPicPr>
        <xdr:cNvPr id="99" name="그림 98">
          <a:extLst>
            <a:ext uri="{FF2B5EF4-FFF2-40B4-BE49-F238E27FC236}">
              <a16:creationId xmlns:a16="http://schemas.microsoft.com/office/drawing/2014/main" id="{9A8086EE-138F-4BD6-8A68-26FE1A2E6F37}"/>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4382601" y="6441472"/>
          <a:ext cx="364458" cy="359378"/>
        </a:xfrm>
        <a:prstGeom prst="rect">
          <a:avLst/>
        </a:prstGeom>
      </xdr:spPr>
    </xdr:pic>
    <xdr:clientData/>
  </xdr:twoCellAnchor>
  <xdr:twoCellAnchor editAs="oneCell">
    <xdr:from>
      <xdr:col>16</xdr:col>
      <xdr:colOff>16500</xdr:colOff>
      <xdr:row>14</xdr:row>
      <xdr:rowOff>172</xdr:rowOff>
    </xdr:from>
    <xdr:to>
      <xdr:col>16</xdr:col>
      <xdr:colOff>378450</xdr:colOff>
      <xdr:row>14</xdr:row>
      <xdr:rowOff>347154</xdr:rowOff>
    </xdr:to>
    <xdr:pic>
      <xdr:nvPicPr>
        <xdr:cNvPr id="101" name="그림 100">
          <a:extLst>
            <a:ext uri="{FF2B5EF4-FFF2-40B4-BE49-F238E27FC236}">
              <a16:creationId xmlns:a16="http://schemas.microsoft.com/office/drawing/2014/main" id="{62524E07-AC2B-40B4-9267-6931ECF88608}"/>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4380200" y="4619797"/>
          <a:ext cx="361950" cy="346982"/>
        </a:xfrm>
        <a:prstGeom prst="rect">
          <a:avLst/>
        </a:prstGeom>
      </xdr:spPr>
    </xdr:pic>
    <xdr:clientData/>
  </xdr:twoCellAnchor>
  <xdr:twoCellAnchor editAs="oneCell">
    <xdr:from>
      <xdr:col>16</xdr:col>
      <xdr:colOff>33150</xdr:colOff>
      <xdr:row>13</xdr:row>
      <xdr:rowOff>11379</xdr:rowOff>
    </xdr:from>
    <xdr:to>
      <xdr:col>16</xdr:col>
      <xdr:colOff>376050</xdr:colOff>
      <xdr:row>14</xdr:row>
      <xdr:rowOff>2950</xdr:rowOff>
    </xdr:to>
    <xdr:pic>
      <xdr:nvPicPr>
        <xdr:cNvPr id="103" name="그림 102">
          <a:extLst>
            <a:ext uri="{FF2B5EF4-FFF2-40B4-BE49-F238E27FC236}">
              <a16:creationId xmlns:a16="http://schemas.microsoft.com/office/drawing/2014/main" id="{114F109A-90BD-4A78-BAC5-3B9BC10AF737}"/>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14396850" y="4269054"/>
          <a:ext cx="342900" cy="346982"/>
        </a:xfrm>
        <a:prstGeom prst="rect">
          <a:avLst/>
        </a:prstGeom>
      </xdr:spPr>
    </xdr:pic>
    <xdr:clientData/>
  </xdr:twoCellAnchor>
  <xdr:twoCellAnchor editAs="oneCell">
    <xdr:from>
      <xdr:col>16</xdr:col>
      <xdr:colOff>21225</xdr:colOff>
      <xdr:row>14</xdr:row>
      <xdr:rowOff>361404</xdr:rowOff>
    </xdr:from>
    <xdr:to>
      <xdr:col>16</xdr:col>
      <xdr:colOff>383175</xdr:colOff>
      <xdr:row>15</xdr:row>
      <xdr:rowOff>346435</xdr:rowOff>
    </xdr:to>
    <xdr:pic>
      <xdr:nvPicPr>
        <xdr:cNvPr id="105" name="그림 104">
          <a:extLst>
            <a:ext uri="{FF2B5EF4-FFF2-40B4-BE49-F238E27FC236}">
              <a16:creationId xmlns:a16="http://schemas.microsoft.com/office/drawing/2014/main" id="{1C7C7200-FF68-42C8-96F8-0E7EC9CB5965}"/>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4384925" y="4981029"/>
          <a:ext cx="361950" cy="346982"/>
        </a:xfrm>
        <a:prstGeom prst="rect">
          <a:avLst/>
        </a:prstGeom>
      </xdr:spPr>
    </xdr:pic>
    <xdr:clientData/>
  </xdr:twoCellAnchor>
  <xdr:twoCellAnchor editAs="oneCell">
    <xdr:from>
      <xdr:col>16</xdr:col>
      <xdr:colOff>18825</xdr:colOff>
      <xdr:row>9</xdr:row>
      <xdr:rowOff>16104</xdr:rowOff>
    </xdr:from>
    <xdr:to>
      <xdr:col>16</xdr:col>
      <xdr:colOff>367168</xdr:colOff>
      <xdr:row>10</xdr:row>
      <xdr:rowOff>1136</xdr:rowOff>
    </xdr:to>
    <xdr:pic>
      <xdr:nvPicPr>
        <xdr:cNvPr id="107" name="그림 106">
          <a:extLst>
            <a:ext uri="{FF2B5EF4-FFF2-40B4-BE49-F238E27FC236}">
              <a16:creationId xmlns:a16="http://schemas.microsoft.com/office/drawing/2014/main" id="{0DE457E1-68E5-4351-91A7-D4F15A01A1FC}"/>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14382525" y="2825979"/>
          <a:ext cx="348343" cy="346982"/>
        </a:xfrm>
        <a:prstGeom prst="rect">
          <a:avLst/>
        </a:prstGeom>
      </xdr:spPr>
    </xdr:pic>
    <xdr:clientData/>
  </xdr:twoCellAnchor>
  <xdr:twoCellAnchor editAs="oneCell">
    <xdr:from>
      <xdr:col>16</xdr:col>
      <xdr:colOff>6900</xdr:colOff>
      <xdr:row>12</xdr:row>
      <xdr:rowOff>8261</xdr:rowOff>
    </xdr:from>
    <xdr:to>
      <xdr:col>16</xdr:col>
      <xdr:colOff>374293</xdr:colOff>
      <xdr:row>12</xdr:row>
      <xdr:rowOff>372452</xdr:rowOff>
    </xdr:to>
    <xdr:pic>
      <xdr:nvPicPr>
        <xdr:cNvPr id="109" name="그림 108">
          <a:extLst>
            <a:ext uri="{FF2B5EF4-FFF2-40B4-BE49-F238E27FC236}">
              <a16:creationId xmlns:a16="http://schemas.microsoft.com/office/drawing/2014/main" id="{66427B3A-CCCB-401F-B5AE-0D0E10A3CBF2}"/>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14370600" y="3903986"/>
          <a:ext cx="367393" cy="361950"/>
        </a:xfrm>
        <a:prstGeom prst="rect">
          <a:avLst/>
        </a:prstGeom>
      </xdr:spPr>
    </xdr:pic>
    <xdr:clientData/>
  </xdr:twoCellAnchor>
  <xdr:twoCellAnchor editAs="oneCell">
    <xdr:from>
      <xdr:col>16</xdr:col>
      <xdr:colOff>33075</xdr:colOff>
      <xdr:row>7</xdr:row>
      <xdr:rowOff>358286</xdr:rowOff>
    </xdr:from>
    <xdr:to>
      <xdr:col>16</xdr:col>
      <xdr:colOff>381418</xdr:colOff>
      <xdr:row>8</xdr:row>
      <xdr:rowOff>348759</xdr:rowOff>
    </xdr:to>
    <xdr:pic>
      <xdr:nvPicPr>
        <xdr:cNvPr id="111" name="그림 110">
          <a:extLst>
            <a:ext uri="{FF2B5EF4-FFF2-40B4-BE49-F238E27FC236}">
              <a16:creationId xmlns:a16="http://schemas.microsoft.com/office/drawing/2014/main" id="{3BF4526B-A3D5-4B25-87C5-F20BC0604D0E}"/>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14396775" y="2444261"/>
          <a:ext cx="348343" cy="352425"/>
        </a:xfrm>
        <a:prstGeom prst="rect">
          <a:avLst/>
        </a:prstGeom>
      </xdr:spPr>
    </xdr:pic>
    <xdr:clientData/>
  </xdr:twoCellAnchor>
  <xdr:twoCellAnchor editAs="oneCell">
    <xdr:from>
      <xdr:col>16</xdr:col>
      <xdr:colOff>7543</xdr:colOff>
      <xdr:row>4</xdr:row>
      <xdr:rowOff>12986</xdr:rowOff>
    </xdr:from>
    <xdr:to>
      <xdr:col>16</xdr:col>
      <xdr:colOff>369493</xdr:colOff>
      <xdr:row>5</xdr:row>
      <xdr:rowOff>4558</xdr:rowOff>
    </xdr:to>
    <xdr:pic>
      <xdr:nvPicPr>
        <xdr:cNvPr id="113" name="그림 112">
          <a:extLst>
            <a:ext uri="{FF2B5EF4-FFF2-40B4-BE49-F238E27FC236}">
              <a16:creationId xmlns:a16="http://schemas.microsoft.com/office/drawing/2014/main" id="{4B21FC25-CD50-4591-AFFE-6F3154F39BE1}"/>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14371243" y="1013111"/>
          <a:ext cx="361950" cy="346982"/>
        </a:xfrm>
        <a:prstGeom prst="rect">
          <a:avLst/>
        </a:prstGeom>
      </xdr:spPr>
    </xdr:pic>
    <xdr:clientData/>
  </xdr:twoCellAnchor>
  <xdr:twoCellAnchor editAs="oneCell">
    <xdr:from>
      <xdr:col>16</xdr:col>
      <xdr:colOff>9225</xdr:colOff>
      <xdr:row>7</xdr:row>
      <xdr:rowOff>9225</xdr:rowOff>
    </xdr:from>
    <xdr:to>
      <xdr:col>16</xdr:col>
      <xdr:colOff>352125</xdr:colOff>
      <xdr:row>8</xdr:row>
      <xdr:rowOff>795</xdr:rowOff>
    </xdr:to>
    <xdr:pic>
      <xdr:nvPicPr>
        <xdr:cNvPr id="115" name="그림 114">
          <a:extLst>
            <a:ext uri="{FF2B5EF4-FFF2-40B4-BE49-F238E27FC236}">
              <a16:creationId xmlns:a16="http://schemas.microsoft.com/office/drawing/2014/main" id="{9FE35D78-B9B8-45E5-B697-682CD06FC463}"/>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14372925" y="2095200"/>
          <a:ext cx="342900" cy="346982"/>
        </a:xfrm>
        <a:prstGeom prst="rect">
          <a:avLst/>
        </a:prstGeom>
      </xdr:spPr>
    </xdr:pic>
    <xdr:clientData/>
  </xdr:twoCellAnchor>
  <xdr:twoCellAnchor editAs="oneCell">
    <xdr:from>
      <xdr:col>24</xdr:col>
      <xdr:colOff>28015</xdr:colOff>
      <xdr:row>5</xdr:row>
      <xdr:rowOff>0</xdr:rowOff>
    </xdr:from>
    <xdr:to>
      <xdr:col>24</xdr:col>
      <xdr:colOff>370915</xdr:colOff>
      <xdr:row>5</xdr:row>
      <xdr:rowOff>352425</xdr:rowOff>
    </xdr:to>
    <xdr:pic>
      <xdr:nvPicPr>
        <xdr:cNvPr id="117" name="그림 116">
          <a:extLst>
            <a:ext uri="{FF2B5EF4-FFF2-40B4-BE49-F238E27FC236}">
              <a16:creationId xmlns:a16="http://schemas.microsoft.com/office/drawing/2014/main" id="{89C621F8-F301-4B82-A6E0-867203817F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21025037" y="1372721"/>
          <a:ext cx="342900" cy="352425"/>
        </a:xfrm>
        <a:prstGeom prst="rect">
          <a:avLst/>
        </a:prstGeom>
      </xdr:spPr>
    </xdr:pic>
    <xdr:clientData/>
  </xdr:twoCellAnchor>
  <xdr:twoCellAnchor editAs="oneCell">
    <xdr:from>
      <xdr:col>24</xdr:col>
      <xdr:colOff>23933</xdr:colOff>
      <xdr:row>10</xdr:row>
      <xdr:rowOff>9927</xdr:rowOff>
    </xdr:from>
    <xdr:to>
      <xdr:col>24</xdr:col>
      <xdr:colOff>366833</xdr:colOff>
      <xdr:row>11</xdr:row>
      <xdr:rowOff>6941</xdr:rowOff>
    </xdr:to>
    <xdr:pic>
      <xdr:nvPicPr>
        <xdr:cNvPr id="119" name="그림 118">
          <a:extLst>
            <a:ext uri="{FF2B5EF4-FFF2-40B4-BE49-F238E27FC236}">
              <a16:creationId xmlns:a16="http://schemas.microsoft.com/office/drawing/2014/main" id="{C6C50ECF-9AA1-453D-A11B-740AC89731F1}"/>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21020955" y="3203603"/>
          <a:ext cx="342900" cy="352425"/>
        </a:xfrm>
        <a:prstGeom prst="rect">
          <a:avLst/>
        </a:prstGeom>
      </xdr:spPr>
    </xdr:pic>
    <xdr:clientData/>
  </xdr:twoCellAnchor>
  <xdr:twoCellAnchor editAs="oneCell">
    <xdr:from>
      <xdr:col>24</xdr:col>
      <xdr:colOff>33860</xdr:colOff>
      <xdr:row>4</xdr:row>
      <xdr:rowOff>5846</xdr:rowOff>
    </xdr:from>
    <xdr:to>
      <xdr:col>24</xdr:col>
      <xdr:colOff>376760</xdr:colOff>
      <xdr:row>5</xdr:row>
      <xdr:rowOff>2861</xdr:rowOff>
    </xdr:to>
    <xdr:pic>
      <xdr:nvPicPr>
        <xdr:cNvPr id="121" name="그림 120">
          <a:extLst>
            <a:ext uri="{FF2B5EF4-FFF2-40B4-BE49-F238E27FC236}">
              <a16:creationId xmlns:a16="http://schemas.microsoft.com/office/drawing/2014/main" id="{464141AD-7183-4A83-BC24-7DA901D507A0}"/>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21030882" y="1028383"/>
          <a:ext cx="342900" cy="352425"/>
        </a:xfrm>
        <a:prstGeom prst="rect">
          <a:avLst/>
        </a:prstGeom>
      </xdr:spPr>
    </xdr:pic>
    <xdr:clientData/>
  </xdr:twoCellAnchor>
  <xdr:twoCellAnchor editAs="oneCell">
    <xdr:from>
      <xdr:col>24</xdr:col>
      <xdr:colOff>14652</xdr:colOff>
      <xdr:row>8</xdr:row>
      <xdr:rowOff>15772</xdr:rowOff>
    </xdr:from>
    <xdr:to>
      <xdr:col>24</xdr:col>
      <xdr:colOff>357552</xdr:colOff>
      <xdr:row>9</xdr:row>
      <xdr:rowOff>4006</xdr:rowOff>
    </xdr:to>
    <xdr:pic>
      <xdr:nvPicPr>
        <xdr:cNvPr id="123" name="그림 122">
          <a:extLst>
            <a:ext uri="{FF2B5EF4-FFF2-40B4-BE49-F238E27FC236}">
              <a16:creationId xmlns:a16="http://schemas.microsoft.com/office/drawing/2014/main" id="{B322681F-13F2-4C34-B91A-64B7F98D6917}"/>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21011674" y="2481066"/>
          <a:ext cx="342900" cy="352425"/>
        </a:xfrm>
        <a:prstGeom prst="rect">
          <a:avLst/>
        </a:prstGeom>
      </xdr:spPr>
    </xdr:pic>
    <xdr:clientData/>
  </xdr:twoCellAnchor>
  <xdr:twoCellAnchor editAs="oneCell">
    <xdr:from>
      <xdr:col>24</xdr:col>
      <xdr:colOff>26259</xdr:colOff>
      <xdr:row>7</xdr:row>
      <xdr:rowOff>25699</xdr:rowOff>
    </xdr:from>
    <xdr:to>
      <xdr:col>24</xdr:col>
      <xdr:colOff>369159</xdr:colOff>
      <xdr:row>8</xdr:row>
      <xdr:rowOff>13931</xdr:rowOff>
    </xdr:to>
    <xdr:pic>
      <xdr:nvPicPr>
        <xdr:cNvPr id="125" name="그림 124">
          <a:extLst>
            <a:ext uri="{FF2B5EF4-FFF2-40B4-BE49-F238E27FC236}">
              <a16:creationId xmlns:a16="http://schemas.microsoft.com/office/drawing/2014/main" id="{E543CB92-0B9A-4F13-9A9A-37BD27D05610}"/>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1023281" y="2126802"/>
          <a:ext cx="342900" cy="352425"/>
        </a:xfrm>
        <a:prstGeom prst="rect">
          <a:avLst/>
        </a:prstGeom>
      </xdr:spPr>
    </xdr:pic>
    <xdr:clientData/>
  </xdr:twoCellAnchor>
  <xdr:twoCellAnchor editAs="oneCell">
    <xdr:from>
      <xdr:col>24</xdr:col>
      <xdr:colOff>7611</xdr:colOff>
      <xdr:row>9</xdr:row>
      <xdr:rowOff>21617</xdr:rowOff>
    </xdr:from>
    <xdr:to>
      <xdr:col>24</xdr:col>
      <xdr:colOff>350511</xdr:colOff>
      <xdr:row>10</xdr:row>
      <xdr:rowOff>9851</xdr:rowOff>
    </xdr:to>
    <xdr:pic>
      <xdr:nvPicPr>
        <xdr:cNvPr id="127" name="그림 126">
          <a:extLst>
            <a:ext uri="{FF2B5EF4-FFF2-40B4-BE49-F238E27FC236}">
              <a16:creationId xmlns:a16="http://schemas.microsoft.com/office/drawing/2014/main" id="{6541DC5F-76DA-4E6E-8A50-9C6D3E2C096D}"/>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21004633" y="2851102"/>
          <a:ext cx="342900" cy="352425"/>
        </a:xfrm>
        <a:prstGeom prst="rect">
          <a:avLst/>
        </a:prstGeom>
      </xdr:spPr>
    </xdr:pic>
    <xdr:clientData/>
  </xdr:twoCellAnchor>
  <xdr:twoCellAnchor editAs="oneCell">
    <xdr:from>
      <xdr:col>24</xdr:col>
      <xdr:colOff>31545</xdr:colOff>
      <xdr:row>3</xdr:row>
      <xdr:rowOff>17536</xdr:rowOff>
    </xdr:from>
    <xdr:to>
      <xdr:col>24</xdr:col>
      <xdr:colOff>374445</xdr:colOff>
      <xdr:row>4</xdr:row>
      <xdr:rowOff>15295</xdr:rowOff>
    </xdr:to>
    <xdr:pic>
      <xdr:nvPicPr>
        <xdr:cNvPr id="129" name="그림 128">
          <a:extLst>
            <a:ext uri="{FF2B5EF4-FFF2-40B4-BE49-F238E27FC236}">
              <a16:creationId xmlns:a16="http://schemas.microsoft.com/office/drawing/2014/main" id="{926F976B-2E1A-4F8D-BF87-8EB623B6A52A}"/>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21028567" y="675882"/>
          <a:ext cx="342900" cy="361950"/>
        </a:xfrm>
        <a:prstGeom prst="rect">
          <a:avLst/>
        </a:prstGeom>
      </xdr:spPr>
    </xdr:pic>
    <xdr:clientData/>
  </xdr:twoCellAnchor>
  <xdr:twoCellAnchor editAs="oneCell">
    <xdr:from>
      <xdr:col>24</xdr:col>
      <xdr:colOff>27464</xdr:colOff>
      <xdr:row>6</xdr:row>
      <xdr:rowOff>13454</xdr:rowOff>
    </xdr:from>
    <xdr:to>
      <xdr:col>24</xdr:col>
      <xdr:colOff>370364</xdr:colOff>
      <xdr:row>7</xdr:row>
      <xdr:rowOff>1689</xdr:rowOff>
    </xdr:to>
    <xdr:pic>
      <xdr:nvPicPr>
        <xdr:cNvPr id="131" name="그림 130">
          <a:extLst>
            <a:ext uri="{FF2B5EF4-FFF2-40B4-BE49-F238E27FC236}">
              <a16:creationId xmlns:a16="http://schemas.microsoft.com/office/drawing/2014/main" id="{99C2721C-96B6-4BA9-A441-B2A658757AEF}"/>
            </a:ext>
          </a:extLst>
        </xdr:cNvPr>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21024486" y="1750366"/>
          <a:ext cx="342900" cy="352425"/>
        </a:xfrm>
        <a:prstGeom prst="rect">
          <a:avLst/>
        </a:prstGeom>
      </xdr:spPr>
    </xdr:pic>
    <xdr:clientData/>
  </xdr:twoCellAnchor>
  <xdr:twoCellAnchor editAs="oneCell">
    <xdr:from>
      <xdr:col>24</xdr:col>
      <xdr:colOff>37389</xdr:colOff>
      <xdr:row>11</xdr:row>
      <xdr:rowOff>37389</xdr:rowOff>
    </xdr:from>
    <xdr:to>
      <xdr:col>24</xdr:col>
      <xdr:colOff>380289</xdr:colOff>
      <xdr:row>12</xdr:row>
      <xdr:rowOff>25623</xdr:rowOff>
    </xdr:to>
    <xdr:pic>
      <xdr:nvPicPr>
        <xdr:cNvPr id="133" name="그림 132">
          <a:extLst>
            <a:ext uri="{FF2B5EF4-FFF2-40B4-BE49-F238E27FC236}">
              <a16:creationId xmlns:a16="http://schemas.microsoft.com/office/drawing/2014/main" id="{F7500548-EC21-4F2A-AD06-4FE24597A23B}"/>
            </a:ext>
          </a:extLst>
        </xdr:cNvPr>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21034411" y="3595257"/>
          <a:ext cx="342900" cy="352425"/>
        </a:xfrm>
        <a:prstGeom prst="rect">
          <a:avLst/>
        </a:prstGeom>
      </xdr:spPr>
    </xdr:pic>
    <xdr:clientData/>
  </xdr:twoCellAnchor>
  <xdr:twoCellAnchor editAs="oneCell">
    <xdr:from>
      <xdr:col>24</xdr:col>
      <xdr:colOff>19301</xdr:colOff>
      <xdr:row>12</xdr:row>
      <xdr:rowOff>19301</xdr:rowOff>
    </xdr:from>
    <xdr:to>
      <xdr:col>24</xdr:col>
      <xdr:colOff>371726</xdr:colOff>
      <xdr:row>12</xdr:row>
      <xdr:rowOff>371726</xdr:rowOff>
    </xdr:to>
    <xdr:pic>
      <xdr:nvPicPr>
        <xdr:cNvPr id="135" name="그림 134">
          <a:extLst>
            <a:ext uri="{FF2B5EF4-FFF2-40B4-BE49-F238E27FC236}">
              <a16:creationId xmlns:a16="http://schemas.microsoft.com/office/drawing/2014/main" id="{461DB55D-0FAF-49CD-9543-1BF93BEB11B9}"/>
            </a:ext>
          </a:extLst>
        </xdr:cNvPr>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21016323" y="3941360"/>
          <a:ext cx="352425" cy="352425"/>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570F2-FAE3-4046-BF9D-E5F1FA09AE45}">
  <dimension ref="A1:AE39"/>
  <sheetViews>
    <sheetView tabSelected="1" zoomScale="67" zoomScaleNormal="67" workbookViewId="0">
      <selection activeCell="D17" sqref="D17"/>
    </sheetView>
  </sheetViews>
  <sheetFormatPr defaultRowHeight="16.5" x14ac:dyDescent="0.3"/>
  <cols>
    <col min="1" max="1" width="4.875" customWidth="1"/>
    <col min="2" max="2" width="23.5" bestFit="1" customWidth="1"/>
    <col min="3" max="3" width="11.75" bestFit="1" customWidth="1"/>
    <col min="4" max="4" width="11.375" bestFit="1" customWidth="1"/>
    <col min="5" max="5" width="13.375" bestFit="1" customWidth="1"/>
    <col min="8" max="8" width="0" hidden="1" customWidth="1"/>
    <col min="9" max="9" width="5" customWidth="1"/>
    <col min="10" max="10" width="27.625" bestFit="1" customWidth="1"/>
    <col min="11" max="11" width="11.75" bestFit="1" customWidth="1"/>
    <col min="12" max="12" width="10" bestFit="1" customWidth="1"/>
    <col min="13" max="13" width="13" bestFit="1" customWidth="1"/>
    <col min="16" max="16" width="0" hidden="1" customWidth="1"/>
    <col min="17" max="17" width="5.125" customWidth="1"/>
    <col min="18" max="18" width="27.75" bestFit="1" customWidth="1"/>
    <col min="19" max="19" width="11.75" bestFit="1" customWidth="1"/>
    <col min="20" max="20" width="15.375" customWidth="1"/>
    <col min="21" max="21" width="14.5" customWidth="1"/>
    <col min="24" max="24" width="0" hidden="1" customWidth="1"/>
    <col min="25" max="25" width="5.125" customWidth="1"/>
    <col min="26" max="26" width="26.375" bestFit="1" customWidth="1"/>
    <col min="27" max="27" width="11" bestFit="1" customWidth="1"/>
    <col min="28" max="28" width="13" bestFit="1" customWidth="1"/>
    <col min="29" max="29" width="9.25" bestFit="1" customWidth="1"/>
    <col min="30" max="30" width="9.25" customWidth="1"/>
    <col min="31" max="31" width="9" hidden="1" customWidth="1"/>
  </cols>
  <sheetData>
    <row r="1" spans="1:31" ht="26.25" customHeight="1" x14ac:dyDescent="0.3">
      <c r="A1" s="29" t="s">
        <v>8</v>
      </c>
      <c r="B1" s="30"/>
      <c r="C1" s="30"/>
      <c r="D1" s="30"/>
      <c r="E1" s="30"/>
      <c r="F1" s="30"/>
      <c r="G1" s="31"/>
      <c r="H1" s="9"/>
      <c r="I1" s="44" t="s">
        <v>27</v>
      </c>
      <c r="J1" s="45"/>
      <c r="K1" s="45"/>
      <c r="L1" s="45"/>
      <c r="M1" s="45"/>
      <c r="N1" s="45"/>
      <c r="O1" s="46"/>
      <c r="P1" s="10"/>
      <c r="Q1" s="44" t="s">
        <v>56</v>
      </c>
      <c r="R1" s="45"/>
      <c r="S1" s="45"/>
      <c r="T1" s="45"/>
      <c r="U1" s="45"/>
      <c r="V1" s="45"/>
      <c r="W1" s="46"/>
      <c r="X1" s="10"/>
      <c r="Y1" s="44" t="s">
        <v>76</v>
      </c>
      <c r="Z1" s="45"/>
      <c r="AA1" s="45"/>
      <c r="AB1" s="45"/>
      <c r="AC1" s="45"/>
      <c r="AD1" s="46"/>
    </row>
    <row r="2" spans="1:31" ht="17.25" customHeight="1" thickBot="1" x14ac:dyDescent="0.35">
      <c r="A2" s="32"/>
      <c r="B2" s="33"/>
      <c r="C2" s="33"/>
      <c r="D2" s="33"/>
      <c r="E2" s="33"/>
      <c r="F2" s="33"/>
      <c r="G2" s="34"/>
      <c r="H2" s="9"/>
      <c r="I2" s="47"/>
      <c r="J2" s="48"/>
      <c r="K2" s="48"/>
      <c r="L2" s="48"/>
      <c r="M2" s="48"/>
      <c r="N2" s="48"/>
      <c r="O2" s="49"/>
      <c r="P2" s="10"/>
      <c r="Q2" s="47"/>
      <c r="R2" s="48"/>
      <c r="S2" s="48"/>
      <c r="T2" s="48"/>
      <c r="U2" s="48"/>
      <c r="V2" s="48"/>
      <c r="W2" s="49"/>
      <c r="X2" s="10"/>
      <c r="Y2" s="47"/>
      <c r="Z2" s="48"/>
      <c r="AA2" s="48"/>
      <c r="AB2" s="48"/>
      <c r="AC2" s="48"/>
      <c r="AD2" s="49"/>
    </row>
    <row r="3" spans="1:31" x14ac:dyDescent="0.3">
      <c r="A3" s="1"/>
      <c r="B3" s="2" t="s">
        <v>1</v>
      </c>
      <c r="C3" s="3" t="s">
        <v>0</v>
      </c>
      <c r="D3" s="3" t="s">
        <v>5</v>
      </c>
      <c r="E3" s="3" t="s">
        <v>6</v>
      </c>
      <c r="F3" s="3" t="s">
        <v>7</v>
      </c>
      <c r="G3" s="4" t="s">
        <v>92</v>
      </c>
      <c r="H3" s="8"/>
      <c r="I3" s="5"/>
      <c r="J3" s="2" t="s">
        <v>1</v>
      </c>
      <c r="K3" s="3" t="s">
        <v>0</v>
      </c>
      <c r="L3" s="3" t="s">
        <v>5</v>
      </c>
      <c r="M3" s="3" t="s">
        <v>6</v>
      </c>
      <c r="N3" s="3" t="s">
        <v>7</v>
      </c>
      <c r="O3" s="4" t="s">
        <v>92</v>
      </c>
      <c r="P3" s="8"/>
      <c r="Q3" s="5"/>
      <c r="R3" s="2" t="s">
        <v>1</v>
      </c>
      <c r="S3" s="3" t="s">
        <v>0</v>
      </c>
      <c r="T3" s="3" t="s">
        <v>5</v>
      </c>
      <c r="U3" s="3" t="s">
        <v>6</v>
      </c>
      <c r="V3" s="3" t="s">
        <v>7</v>
      </c>
      <c r="W3" s="4" t="s">
        <v>92</v>
      </c>
      <c r="X3" s="8"/>
      <c r="Y3" s="5"/>
      <c r="Z3" s="2" t="s">
        <v>1</v>
      </c>
      <c r="AA3" s="3" t="s">
        <v>5</v>
      </c>
      <c r="AB3" s="3" t="s">
        <v>6</v>
      </c>
      <c r="AC3" s="3" t="s">
        <v>7</v>
      </c>
      <c r="AD3" s="4" t="s">
        <v>92</v>
      </c>
    </row>
    <row r="4" spans="1:31" ht="29.1" customHeight="1" x14ac:dyDescent="0.3">
      <c r="A4" s="6"/>
      <c r="B4" s="11" t="s">
        <v>2</v>
      </c>
      <c r="C4" s="12" t="s">
        <v>73</v>
      </c>
      <c r="D4" s="12">
        <v>30</v>
      </c>
      <c r="E4" s="12">
        <v>50</v>
      </c>
      <c r="F4" s="26"/>
      <c r="G4" s="13" t="s">
        <v>90</v>
      </c>
      <c r="H4" s="8">
        <f>D4*F4</f>
        <v>0</v>
      </c>
      <c r="I4" s="6"/>
      <c r="J4" s="11" t="s">
        <v>28</v>
      </c>
      <c r="K4" s="12" t="s">
        <v>73</v>
      </c>
      <c r="L4" s="12">
        <v>100</v>
      </c>
      <c r="M4" s="12">
        <v>50</v>
      </c>
      <c r="N4" s="26"/>
      <c r="O4" s="13" t="s">
        <v>90</v>
      </c>
      <c r="P4" s="8">
        <f>N4*L4</f>
        <v>0</v>
      </c>
      <c r="Q4" s="6"/>
      <c r="R4" s="11" t="s">
        <v>45</v>
      </c>
      <c r="S4" s="12" t="s">
        <v>73</v>
      </c>
      <c r="T4" s="12">
        <v>1000</v>
      </c>
      <c r="U4" s="12">
        <v>3</v>
      </c>
      <c r="V4" s="26">
        <v>3</v>
      </c>
      <c r="W4" s="13" t="s">
        <v>90</v>
      </c>
      <c r="X4" s="8">
        <f>V4*T4</f>
        <v>3000</v>
      </c>
      <c r="Y4" s="6"/>
      <c r="Z4" s="11" t="s">
        <v>63</v>
      </c>
      <c r="AA4" s="12">
        <v>200</v>
      </c>
      <c r="AB4" s="12" t="s">
        <v>80</v>
      </c>
      <c r="AC4" s="26"/>
      <c r="AD4" s="13" t="s">
        <v>90</v>
      </c>
      <c r="AE4">
        <f>AC4*AA4</f>
        <v>0</v>
      </c>
    </row>
    <row r="5" spans="1:31" ht="29.1" customHeight="1" x14ac:dyDescent="0.3">
      <c r="A5" s="6"/>
      <c r="B5" s="11" t="s">
        <v>3</v>
      </c>
      <c r="C5" s="12" t="s">
        <v>73</v>
      </c>
      <c r="D5" s="12">
        <v>30</v>
      </c>
      <c r="E5" s="12">
        <v>50</v>
      </c>
      <c r="F5" s="26"/>
      <c r="G5" s="13" t="s">
        <v>90</v>
      </c>
      <c r="H5" s="8">
        <f t="shared" ref="H5:H24" si="0">D5*F5</f>
        <v>0</v>
      </c>
      <c r="I5" s="6"/>
      <c r="J5" s="11" t="s">
        <v>29</v>
      </c>
      <c r="K5" s="12" t="s">
        <v>73</v>
      </c>
      <c r="L5" s="12">
        <v>300</v>
      </c>
      <c r="M5" s="12">
        <v>5</v>
      </c>
      <c r="N5" s="26"/>
      <c r="O5" s="13" t="s">
        <v>91</v>
      </c>
      <c r="P5" s="8">
        <f t="shared" ref="P5:P21" si="1">N5*L5</f>
        <v>0</v>
      </c>
      <c r="Q5" s="6"/>
      <c r="R5" s="11" t="s">
        <v>46</v>
      </c>
      <c r="S5" s="12" t="s">
        <v>73</v>
      </c>
      <c r="T5" s="12">
        <v>1200</v>
      </c>
      <c r="U5" s="12">
        <v>3</v>
      </c>
      <c r="V5" s="26"/>
      <c r="W5" s="13" t="s">
        <v>90</v>
      </c>
      <c r="X5" s="8">
        <f t="shared" ref="X5:X20" si="2">V5*T5</f>
        <v>0</v>
      </c>
      <c r="Y5" s="6"/>
      <c r="Z5" s="11" t="s">
        <v>64</v>
      </c>
      <c r="AA5" s="12">
        <v>200</v>
      </c>
      <c r="AB5" s="12" t="s">
        <v>80</v>
      </c>
      <c r="AC5" s="26"/>
      <c r="AD5" s="13" t="s">
        <v>90</v>
      </c>
      <c r="AE5">
        <f t="shared" ref="AE5:AE13" si="3">AC5*AA5</f>
        <v>0</v>
      </c>
    </row>
    <row r="6" spans="1:31" ht="29.1" customHeight="1" x14ac:dyDescent="0.3">
      <c r="A6" s="6"/>
      <c r="B6" s="11" t="s">
        <v>4</v>
      </c>
      <c r="C6" s="12" t="s">
        <v>73</v>
      </c>
      <c r="D6" s="12">
        <v>50</v>
      </c>
      <c r="E6" s="12">
        <v>50</v>
      </c>
      <c r="F6" s="26"/>
      <c r="G6" s="13" t="s">
        <v>90</v>
      </c>
      <c r="H6" s="8">
        <f t="shared" si="0"/>
        <v>0</v>
      </c>
      <c r="I6" s="6"/>
      <c r="J6" s="11" t="s">
        <v>30</v>
      </c>
      <c r="K6" s="12" t="s">
        <v>74</v>
      </c>
      <c r="L6" s="12">
        <v>300</v>
      </c>
      <c r="M6" s="12">
        <v>5</v>
      </c>
      <c r="N6" s="26"/>
      <c r="O6" s="13" t="s">
        <v>91</v>
      </c>
      <c r="P6" s="8">
        <f t="shared" si="1"/>
        <v>0</v>
      </c>
      <c r="Q6" s="6"/>
      <c r="R6" s="11" t="s">
        <v>47</v>
      </c>
      <c r="S6" s="12" t="s">
        <v>73</v>
      </c>
      <c r="T6" s="12">
        <v>1000</v>
      </c>
      <c r="U6" s="12">
        <v>5</v>
      </c>
      <c r="V6" s="26"/>
      <c r="W6" s="13" t="s">
        <v>90</v>
      </c>
      <c r="X6" s="8">
        <f t="shared" si="2"/>
        <v>0</v>
      </c>
      <c r="Y6" s="6"/>
      <c r="Z6" s="11" t="s">
        <v>65</v>
      </c>
      <c r="AA6" s="12">
        <v>300</v>
      </c>
      <c r="AB6" s="12" t="s">
        <v>80</v>
      </c>
      <c r="AC6" s="26"/>
      <c r="AD6" s="13" t="s">
        <v>90</v>
      </c>
      <c r="AE6">
        <f t="shared" si="3"/>
        <v>0</v>
      </c>
    </row>
    <row r="7" spans="1:31" ht="29.1" customHeight="1" x14ac:dyDescent="0.3">
      <c r="A7" s="6"/>
      <c r="B7" s="11" t="s">
        <v>10</v>
      </c>
      <c r="C7" s="12" t="s">
        <v>73</v>
      </c>
      <c r="D7" s="12">
        <v>50</v>
      </c>
      <c r="E7" s="12">
        <v>50</v>
      </c>
      <c r="F7" s="26"/>
      <c r="G7" s="13" t="s">
        <v>90</v>
      </c>
      <c r="H7" s="8">
        <f t="shared" si="0"/>
        <v>0</v>
      </c>
      <c r="I7" s="6"/>
      <c r="J7" s="11" t="s">
        <v>31</v>
      </c>
      <c r="K7" s="12" t="s">
        <v>74</v>
      </c>
      <c r="L7" s="12">
        <v>60</v>
      </c>
      <c r="M7" s="12">
        <v>20</v>
      </c>
      <c r="N7" s="26"/>
      <c r="O7" s="13" t="s">
        <v>91</v>
      </c>
      <c r="P7" s="8">
        <f t="shared" si="1"/>
        <v>0</v>
      </c>
      <c r="Q7" s="6"/>
      <c r="R7" s="11" t="s">
        <v>48</v>
      </c>
      <c r="S7" s="12" t="s">
        <v>73</v>
      </c>
      <c r="T7" s="12">
        <v>1000</v>
      </c>
      <c r="U7" s="12">
        <v>3</v>
      </c>
      <c r="V7" s="26"/>
      <c r="W7" s="13" t="s">
        <v>90</v>
      </c>
      <c r="X7" s="8">
        <f t="shared" si="2"/>
        <v>0</v>
      </c>
      <c r="Y7" s="6"/>
      <c r="Z7" s="11" t="s">
        <v>66</v>
      </c>
      <c r="AA7" s="12">
        <v>1000</v>
      </c>
      <c r="AB7" s="12">
        <v>1</v>
      </c>
      <c r="AC7" s="26"/>
      <c r="AD7" s="13" t="s">
        <v>90</v>
      </c>
      <c r="AE7">
        <f t="shared" si="3"/>
        <v>0</v>
      </c>
    </row>
    <row r="8" spans="1:31" ht="29.1" customHeight="1" x14ac:dyDescent="0.3">
      <c r="A8" s="6"/>
      <c r="B8" s="11" t="s">
        <v>9</v>
      </c>
      <c r="C8" s="12" t="s">
        <v>73</v>
      </c>
      <c r="D8" s="12">
        <v>70</v>
      </c>
      <c r="E8" s="12">
        <v>50</v>
      </c>
      <c r="F8" s="26"/>
      <c r="G8" s="13" t="s">
        <v>90</v>
      </c>
      <c r="H8" s="8">
        <f t="shared" si="0"/>
        <v>0</v>
      </c>
      <c r="I8" s="6"/>
      <c r="J8" s="11" t="s">
        <v>32</v>
      </c>
      <c r="K8" s="12" t="s">
        <v>74</v>
      </c>
      <c r="L8" s="12">
        <v>50</v>
      </c>
      <c r="M8" s="12">
        <v>20</v>
      </c>
      <c r="N8" s="26"/>
      <c r="O8" s="13" t="s">
        <v>91</v>
      </c>
      <c r="P8" s="8">
        <f t="shared" si="1"/>
        <v>0</v>
      </c>
      <c r="Q8" s="6"/>
      <c r="R8" s="11" t="s">
        <v>49</v>
      </c>
      <c r="S8" s="12" t="s">
        <v>73</v>
      </c>
      <c r="T8" s="12">
        <v>700</v>
      </c>
      <c r="U8" s="12">
        <v>5</v>
      </c>
      <c r="V8" s="26"/>
      <c r="W8" s="13" t="s">
        <v>90</v>
      </c>
      <c r="X8" s="8">
        <f t="shared" si="2"/>
        <v>0</v>
      </c>
      <c r="Y8" s="6"/>
      <c r="Z8" s="11" t="s">
        <v>67</v>
      </c>
      <c r="AA8" s="12">
        <v>1500</v>
      </c>
      <c r="AB8" s="12">
        <v>1</v>
      </c>
      <c r="AC8" s="26">
        <v>1</v>
      </c>
      <c r="AD8" s="13" t="s">
        <v>90</v>
      </c>
      <c r="AE8">
        <f t="shared" si="3"/>
        <v>1500</v>
      </c>
    </row>
    <row r="9" spans="1:31" ht="29.1" customHeight="1" x14ac:dyDescent="0.3">
      <c r="A9" s="6"/>
      <c r="B9" s="11" t="s">
        <v>11</v>
      </c>
      <c r="C9" s="12" t="s">
        <v>73</v>
      </c>
      <c r="D9" s="12">
        <v>70</v>
      </c>
      <c r="E9" s="12">
        <v>50</v>
      </c>
      <c r="F9" s="26"/>
      <c r="G9" s="13" t="s">
        <v>90</v>
      </c>
      <c r="H9" s="8">
        <f t="shared" si="0"/>
        <v>0</v>
      </c>
      <c r="I9" s="6"/>
      <c r="J9" s="11" t="s">
        <v>33</v>
      </c>
      <c r="K9" s="12" t="s">
        <v>73</v>
      </c>
      <c r="L9" s="12">
        <v>20</v>
      </c>
      <c r="M9" s="12">
        <v>20</v>
      </c>
      <c r="N9" s="26"/>
      <c r="O9" s="13" t="s">
        <v>91</v>
      </c>
      <c r="P9" s="8">
        <f t="shared" si="1"/>
        <v>0</v>
      </c>
      <c r="Q9" s="6"/>
      <c r="R9" s="11" t="s">
        <v>50</v>
      </c>
      <c r="S9" s="12" t="s">
        <v>73</v>
      </c>
      <c r="T9" s="12">
        <v>2000</v>
      </c>
      <c r="U9" s="12">
        <v>1</v>
      </c>
      <c r="V9" s="26">
        <v>1</v>
      </c>
      <c r="W9" s="13" t="s">
        <v>91</v>
      </c>
      <c r="X9" s="8">
        <f t="shared" si="2"/>
        <v>2000</v>
      </c>
      <c r="Y9" s="6"/>
      <c r="Z9" s="11" t="s">
        <v>68</v>
      </c>
      <c r="AA9" s="12">
        <v>200</v>
      </c>
      <c r="AB9" s="12" t="s">
        <v>79</v>
      </c>
      <c r="AC9" s="26"/>
      <c r="AD9" s="13" t="s">
        <v>90</v>
      </c>
      <c r="AE9">
        <f t="shared" si="3"/>
        <v>0</v>
      </c>
    </row>
    <row r="10" spans="1:31" ht="29.1" customHeight="1" x14ac:dyDescent="0.3">
      <c r="A10" s="6"/>
      <c r="B10" s="11" t="s">
        <v>12</v>
      </c>
      <c r="C10" s="12" t="s">
        <v>73</v>
      </c>
      <c r="D10" s="12">
        <v>100</v>
      </c>
      <c r="E10" s="12">
        <v>10</v>
      </c>
      <c r="F10" s="26"/>
      <c r="G10" s="13" t="s">
        <v>90</v>
      </c>
      <c r="H10" s="8">
        <f t="shared" si="0"/>
        <v>0</v>
      </c>
      <c r="I10" s="6"/>
      <c r="J10" s="11" t="s">
        <v>34</v>
      </c>
      <c r="K10" s="12" t="s">
        <v>74</v>
      </c>
      <c r="L10" s="12">
        <v>30</v>
      </c>
      <c r="M10" s="12">
        <v>20</v>
      </c>
      <c r="N10" s="26"/>
      <c r="O10" s="13" t="s">
        <v>91</v>
      </c>
      <c r="P10" s="8">
        <f t="shared" si="1"/>
        <v>0</v>
      </c>
      <c r="Q10" s="6"/>
      <c r="R10" s="11" t="s">
        <v>51</v>
      </c>
      <c r="S10" s="12" t="s">
        <v>73</v>
      </c>
      <c r="T10" s="12">
        <v>700</v>
      </c>
      <c r="U10" s="12">
        <v>1</v>
      </c>
      <c r="V10" s="26"/>
      <c r="W10" s="13" t="s">
        <v>91</v>
      </c>
      <c r="X10" s="8">
        <f t="shared" si="2"/>
        <v>0</v>
      </c>
      <c r="Y10" s="6"/>
      <c r="Z10" s="11" t="s">
        <v>69</v>
      </c>
      <c r="AA10" s="12">
        <v>500</v>
      </c>
      <c r="AB10" s="12" t="s">
        <v>79</v>
      </c>
      <c r="AC10" s="26"/>
      <c r="AD10" s="13" t="s">
        <v>90</v>
      </c>
      <c r="AE10">
        <f t="shared" si="3"/>
        <v>0</v>
      </c>
    </row>
    <row r="11" spans="1:31" ht="29.1" customHeight="1" x14ac:dyDescent="0.3">
      <c r="A11" s="6"/>
      <c r="B11" s="11" t="s">
        <v>13</v>
      </c>
      <c r="C11" s="12" t="s">
        <v>73</v>
      </c>
      <c r="D11" s="12">
        <v>320</v>
      </c>
      <c r="E11" s="12">
        <v>5</v>
      </c>
      <c r="F11" s="26"/>
      <c r="G11" s="13" t="s">
        <v>90</v>
      </c>
      <c r="H11" s="8">
        <f t="shared" si="0"/>
        <v>0</v>
      </c>
      <c r="I11" s="6"/>
      <c r="J11" s="11" t="s">
        <v>35</v>
      </c>
      <c r="K11" s="12" t="s">
        <v>73</v>
      </c>
      <c r="L11" s="12">
        <v>100</v>
      </c>
      <c r="M11" s="12">
        <v>15</v>
      </c>
      <c r="N11" s="26"/>
      <c r="O11" s="13" t="s">
        <v>91</v>
      </c>
      <c r="P11" s="8">
        <f t="shared" si="1"/>
        <v>0</v>
      </c>
      <c r="Q11" s="6"/>
      <c r="R11" s="11" t="s">
        <v>52</v>
      </c>
      <c r="S11" s="12" t="s">
        <v>73</v>
      </c>
      <c r="T11" s="12">
        <v>750</v>
      </c>
      <c r="U11" s="12">
        <v>1</v>
      </c>
      <c r="V11" s="26">
        <v>1</v>
      </c>
      <c r="W11" s="13" t="s">
        <v>91</v>
      </c>
      <c r="X11" s="8">
        <f t="shared" si="2"/>
        <v>750</v>
      </c>
      <c r="Y11" s="6"/>
      <c r="Z11" s="11" t="s">
        <v>70</v>
      </c>
      <c r="AA11" s="12">
        <v>100</v>
      </c>
      <c r="AB11" s="12">
        <v>3</v>
      </c>
      <c r="AC11" s="26"/>
      <c r="AD11" s="13" t="s">
        <v>90</v>
      </c>
      <c r="AE11">
        <f t="shared" si="3"/>
        <v>0</v>
      </c>
    </row>
    <row r="12" spans="1:31" ht="29.1" customHeight="1" x14ac:dyDescent="0.3">
      <c r="A12" s="6"/>
      <c r="B12" s="11" t="s">
        <v>14</v>
      </c>
      <c r="C12" s="12" t="s">
        <v>73</v>
      </c>
      <c r="D12" s="12">
        <v>70</v>
      </c>
      <c r="E12" s="12">
        <v>20</v>
      </c>
      <c r="F12" s="26">
        <v>20</v>
      </c>
      <c r="G12" s="13" t="s">
        <v>90</v>
      </c>
      <c r="H12" s="8">
        <f t="shared" si="0"/>
        <v>1400</v>
      </c>
      <c r="I12" s="6"/>
      <c r="J12" s="11" t="s">
        <v>36</v>
      </c>
      <c r="K12" s="12" t="s">
        <v>73</v>
      </c>
      <c r="L12" s="12">
        <v>150</v>
      </c>
      <c r="M12" s="12">
        <v>10</v>
      </c>
      <c r="N12" s="26">
        <v>10</v>
      </c>
      <c r="O12" s="13" t="s">
        <v>91</v>
      </c>
      <c r="P12" s="8">
        <f t="shared" si="1"/>
        <v>1500</v>
      </c>
      <c r="Q12" s="6"/>
      <c r="R12" s="11" t="s">
        <v>53</v>
      </c>
      <c r="S12" s="12" t="s">
        <v>73</v>
      </c>
      <c r="T12" s="12">
        <v>1500</v>
      </c>
      <c r="U12" s="12">
        <v>1</v>
      </c>
      <c r="V12" s="26">
        <v>1</v>
      </c>
      <c r="W12" s="13" t="s">
        <v>91</v>
      </c>
      <c r="X12" s="8">
        <f t="shared" si="2"/>
        <v>1500</v>
      </c>
      <c r="Y12" s="6"/>
      <c r="Z12" s="11" t="s">
        <v>71</v>
      </c>
      <c r="AA12" s="12">
        <v>500</v>
      </c>
      <c r="AB12" s="12">
        <v>1</v>
      </c>
      <c r="AC12" s="26"/>
      <c r="AD12" s="13" t="s">
        <v>90</v>
      </c>
      <c r="AE12">
        <f t="shared" si="3"/>
        <v>0</v>
      </c>
    </row>
    <row r="13" spans="1:31" ht="30.75" customHeight="1" thickBot="1" x14ac:dyDescent="0.35">
      <c r="A13" s="6"/>
      <c r="B13" s="11" t="s">
        <v>26</v>
      </c>
      <c r="C13" s="12" t="s">
        <v>73</v>
      </c>
      <c r="D13" s="12">
        <v>230</v>
      </c>
      <c r="E13" s="12">
        <v>10</v>
      </c>
      <c r="F13" s="26"/>
      <c r="G13" s="13" t="s">
        <v>90</v>
      </c>
      <c r="H13" s="8">
        <f t="shared" si="0"/>
        <v>0</v>
      </c>
      <c r="I13" s="6"/>
      <c r="J13" s="11" t="s">
        <v>37</v>
      </c>
      <c r="K13" s="12" t="s">
        <v>74</v>
      </c>
      <c r="L13" s="12">
        <v>100</v>
      </c>
      <c r="M13" s="12">
        <v>10</v>
      </c>
      <c r="N13" s="26"/>
      <c r="O13" s="13" t="s">
        <v>91</v>
      </c>
      <c r="P13" s="8">
        <f t="shared" si="1"/>
        <v>0</v>
      </c>
      <c r="Q13" s="6"/>
      <c r="R13" s="11" t="s">
        <v>54</v>
      </c>
      <c r="S13" s="12" t="s">
        <v>74</v>
      </c>
      <c r="T13" s="12">
        <v>1800</v>
      </c>
      <c r="U13" s="12">
        <v>1</v>
      </c>
      <c r="V13" s="26"/>
      <c r="W13" s="13" t="s">
        <v>91</v>
      </c>
      <c r="X13" s="8">
        <f t="shared" si="2"/>
        <v>0</v>
      </c>
      <c r="Y13" s="7"/>
      <c r="Z13" s="14" t="s">
        <v>72</v>
      </c>
      <c r="AA13" s="15">
        <v>200</v>
      </c>
      <c r="AB13" s="15" t="s">
        <v>79</v>
      </c>
      <c r="AC13" s="27"/>
      <c r="AD13" s="16" t="s">
        <v>90</v>
      </c>
      <c r="AE13">
        <f t="shared" si="3"/>
        <v>0</v>
      </c>
    </row>
    <row r="14" spans="1:31" ht="29.1" customHeight="1" thickBot="1" x14ac:dyDescent="0.35">
      <c r="A14" s="6"/>
      <c r="B14" s="11" t="s">
        <v>16</v>
      </c>
      <c r="C14" s="12" t="s">
        <v>73</v>
      </c>
      <c r="D14" s="12">
        <v>200</v>
      </c>
      <c r="E14" s="12">
        <v>15</v>
      </c>
      <c r="F14" s="26"/>
      <c r="G14" s="13" t="s">
        <v>90</v>
      </c>
      <c r="H14" s="8">
        <f t="shared" si="0"/>
        <v>0</v>
      </c>
      <c r="I14" s="6"/>
      <c r="J14" s="11" t="s">
        <v>43</v>
      </c>
      <c r="K14" s="12" t="s">
        <v>74</v>
      </c>
      <c r="L14" s="12">
        <v>700</v>
      </c>
      <c r="M14" s="12">
        <v>10</v>
      </c>
      <c r="N14" s="26"/>
      <c r="O14" s="13" t="s">
        <v>91</v>
      </c>
      <c r="P14" s="8">
        <f t="shared" si="1"/>
        <v>0</v>
      </c>
      <c r="Q14" s="6"/>
      <c r="R14" s="11" t="s">
        <v>55</v>
      </c>
      <c r="S14" s="12" t="s">
        <v>73</v>
      </c>
      <c r="T14" s="12">
        <v>5000</v>
      </c>
      <c r="U14" s="12">
        <v>1</v>
      </c>
      <c r="V14" s="26">
        <v>1</v>
      </c>
      <c r="W14" s="13" t="s">
        <v>90</v>
      </c>
      <c r="X14" s="8">
        <f t="shared" si="2"/>
        <v>5000</v>
      </c>
      <c r="Y14" s="8"/>
      <c r="Z14" s="8"/>
      <c r="AA14" s="8"/>
      <c r="AB14" s="8"/>
      <c r="AC14" s="8"/>
      <c r="AD14" s="8"/>
    </row>
    <row r="15" spans="1:31" ht="29.1" customHeight="1" x14ac:dyDescent="0.3">
      <c r="A15" s="6"/>
      <c r="B15" s="11" t="s">
        <v>15</v>
      </c>
      <c r="C15" s="12" t="s">
        <v>73</v>
      </c>
      <c r="D15" s="12">
        <v>300</v>
      </c>
      <c r="E15" s="12">
        <v>5</v>
      </c>
      <c r="F15" s="26">
        <v>5</v>
      </c>
      <c r="G15" s="13" t="s">
        <v>90</v>
      </c>
      <c r="H15" s="8">
        <f t="shared" si="0"/>
        <v>1500</v>
      </c>
      <c r="I15" s="6"/>
      <c r="J15" s="11" t="s">
        <v>44</v>
      </c>
      <c r="K15" s="12" t="s">
        <v>74</v>
      </c>
      <c r="L15" s="12">
        <v>700</v>
      </c>
      <c r="M15" s="12">
        <v>10</v>
      </c>
      <c r="N15" s="26"/>
      <c r="O15" s="13" t="s">
        <v>91</v>
      </c>
      <c r="P15" s="8">
        <f t="shared" si="1"/>
        <v>0</v>
      </c>
      <c r="Q15" s="6"/>
      <c r="R15" s="11" t="s">
        <v>57</v>
      </c>
      <c r="S15" s="12" t="s">
        <v>73</v>
      </c>
      <c r="T15" s="12">
        <v>300</v>
      </c>
      <c r="U15" s="12">
        <v>5</v>
      </c>
      <c r="V15" s="26"/>
      <c r="W15" s="13" t="s">
        <v>90</v>
      </c>
      <c r="X15" s="8">
        <f t="shared" si="2"/>
        <v>0</v>
      </c>
      <c r="Y15" s="8"/>
      <c r="Z15" s="70" t="s">
        <v>102</v>
      </c>
      <c r="AA15" s="71"/>
      <c r="AB15" s="71"/>
      <c r="AC15" s="71"/>
      <c r="AD15" s="72"/>
    </row>
    <row r="16" spans="1:31" ht="29.1" customHeight="1" x14ac:dyDescent="0.3">
      <c r="A16" s="6"/>
      <c r="B16" s="11" t="s">
        <v>25</v>
      </c>
      <c r="C16" s="12" t="s">
        <v>73</v>
      </c>
      <c r="D16" s="12">
        <v>200</v>
      </c>
      <c r="E16" s="12">
        <v>5</v>
      </c>
      <c r="F16" s="26"/>
      <c r="G16" s="13" t="s">
        <v>90</v>
      </c>
      <c r="H16" s="8">
        <f t="shared" si="0"/>
        <v>0</v>
      </c>
      <c r="I16" s="6"/>
      <c r="J16" s="11" t="s">
        <v>38</v>
      </c>
      <c r="K16" s="12" t="s">
        <v>73</v>
      </c>
      <c r="L16" s="12">
        <v>200</v>
      </c>
      <c r="M16" s="12">
        <v>40</v>
      </c>
      <c r="N16" s="26">
        <v>20</v>
      </c>
      <c r="O16" s="13" t="s">
        <v>91</v>
      </c>
      <c r="P16" s="8">
        <f t="shared" si="1"/>
        <v>4000</v>
      </c>
      <c r="Q16" s="6"/>
      <c r="R16" s="11" t="s">
        <v>58</v>
      </c>
      <c r="S16" s="12" t="s">
        <v>73</v>
      </c>
      <c r="T16" s="12">
        <v>300</v>
      </c>
      <c r="U16" s="12">
        <v>5</v>
      </c>
      <c r="V16" s="26"/>
      <c r="W16" s="13" t="s">
        <v>90</v>
      </c>
      <c r="X16" s="8">
        <f t="shared" si="2"/>
        <v>0</v>
      </c>
      <c r="Y16" s="8"/>
      <c r="Z16" s="73"/>
      <c r="AA16" s="74"/>
      <c r="AB16" s="74"/>
      <c r="AC16" s="74"/>
      <c r="AD16" s="75"/>
    </row>
    <row r="17" spans="1:30" ht="29.1" customHeight="1" x14ac:dyDescent="0.3">
      <c r="A17" s="6"/>
      <c r="B17" s="11" t="s">
        <v>17</v>
      </c>
      <c r="C17" s="12" t="s">
        <v>73</v>
      </c>
      <c r="D17" s="12">
        <v>100</v>
      </c>
      <c r="E17" s="12">
        <v>12</v>
      </c>
      <c r="F17" s="26"/>
      <c r="G17" s="13" t="s">
        <v>90</v>
      </c>
      <c r="H17" s="8">
        <f t="shared" si="0"/>
        <v>0</v>
      </c>
      <c r="I17" s="6"/>
      <c r="J17" s="11" t="s">
        <v>39</v>
      </c>
      <c r="K17" s="12" t="s">
        <v>73</v>
      </c>
      <c r="L17" s="12">
        <v>70</v>
      </c>
      <c r="M17" s="12">
        <v>40</v>
      </c>
      <c r="N17" s="26"/>
      <c r="O17" s="13" t="s">
        <v>91</v>
      </c>
      <c r="P17" s="8">
        <f t="shared" si="1"/>
        <v>0</v>
      </c>
      <c r="Q17" s="6"/>
      <c r="R17" s="11" t="s">
        <v>59</v>
      </c>
      <c r="S17" s="12" t="s">
        <v>73</v>
      </c>
      <c r="T17" s="12">
        <v>500</v>
      </c>
      <c r="U17" s="12">
        <v>5</v>
      </c>
      <c r="V17" s="26"/>
      <c r="W17" s="13" t="s">
        <v>90</v>
      </c>
      <c r="X17" s="8">
        <f t="shared" si="2"/>
        <v>0</v>
      </c>
      <c r="Y17" s="8"/>
      <c r="Z17" s="73"/>
      <c r="AA17" s="74"/>
      <c r="AB17" s="74"/>
      <c r="AC17" s="74"/>
      <c r="AD17" s="75"/>
    </row>
    <row r="18" spans="1:30" ht="29.1" customHeight="1" x14ac:dyDescent="0.3">
      <c r="A18" s="6"/>
      <c r="B18" s="11" t="s">
        <v>18</v>
      </c>
      <c r="C18" s="12" t="s">
        <v>73</v>
      </c>
      <c r="D18" s="12">
        <v>50</v>
      </c>
      <c r="E18" s="12">
        <v>3</v>
      </c>
      <c r="F18" s="26"/>
      <c r="G18" s="13" t="s">
        <v>90</v>
      </c>
      <c r="H18" s="8">
        <f t="shared" si="0"/>
        <v>0</v>
      </c>
      <c r="I18" s="6"/>
      <c r="J18" s="11" t="s">
        <v>42</v>
      </c>
      <c r="K18" s="12" t="s">
        <v>73</v>
      </c>
      <c r="L18" s="12">
        <v>100</v>
      </c>
      <c r="M18" s="12">
        <v>20</v>
      </c>
      <c r="N18" s="26"/>
      <c r="O18" s="13" t="s">
        <v>91</v>
      </c>
      <c r="P18" s="8">
        <f t="shared" si="1"/>
        <v>0</v>
      </c>
      <c r="Q18" s="6"/>
      <c r="R18" s="11" t="s">
        <v>60</v>
      </c>
      <c r="S18" s="12" t="s">
        <v>73</v>
      </c>
      <c r="T18" s="12">
        <v>500</v>
      </c>
      <c r="U18" s="12">
        <v>5</v>
      </c>
      <c r="V18" s="26"/>
      <c r="W18" s="13" t="s">
        <v>90</v>
      </c>
      <c r="X18" s="8">
        <f t="shared" si="2"/>
        <v>0</v>
      </c>
      <c r="Y18" s="8"/>
      <c r="Z18" s="73"/>
      <c r="AA18" s="74"/>
      <c r="AB18" s="74"/>
      <c r="AC18" s="74"/>
      <c r="AD18" s="75"/>
    </row>
    <row r="19" spans="1:30" ht="29.1" customHeight="1" x14ac:dyDescent="0.3">
      <c r="A19" s="6"/>
      <c r="B19" s="11" t="s">
        <v>19</v>
      </c>
      <c r="C19" s="12" t="s">
        <v>73</v>
      </c>
      <c r="D19" s="12">
        <v>50</v>
      </c>
      <c r="E19" s="12">
        <v>3</v>
      </c>
      <c r="F19" s="26"/>
      <c r="G19" s="13" t="s">
        <v>90</v>
      </c>
      <c r="H19" s="8">
        <f t="shared" si="0"/>
        <v>0</v>
      </c>
      <c r="I19" s="6"/>
      <c r="J19" s="11" t="s">
        <v>40</v>
      </c>
      <c r="K19" s="12" t="s">
        <v>74</v>
      </c>
      <c r="L19" s="12">
        <v>70</v>
      </c>
      <c r="M19" s="12">
        <v>20</v>
      </c>
      <c r="N19" s="26"/>
      <c r="O19" s="13" t="s">
        <v>91</v>
      </c>
      <c r="P19" s="8">
        <f t="shared" si="1"/>
        <v>0</v>
      </c>
      <c r="Q19" s="6"/>
      <c r="R19" s="11" t="s">
        <v>61</v>
      </c>
      <c r="S19" s="12" t="s">
        <v>73</v>
      </c>
      <c r="T19" s="12">
        <v>700</v>
      </c>
      <c r="U19" s="12">
        <v>5</v>
      </c>
      <c r="V19" s="26"/>
      <c r="W19" s="13" t="s">
        <v>90</v>
      </c>
      <c r="X19" s="8">
        <f t="shared" si="2"/>
        <v>0</v>
      </c>
      <c r="Y19" s="8"/>
      <c r="Z19" s="73"/>
      <c r="AA19" s="74"/>
      <c r="AB19" s="74"/>
      <c r="AC19" s="74"/>
      <c r="AD19" s="75"/>
    </row>
    <row r="20" spans="1:30" ht="30" customHeight="1" thickBot="1" x14ac:dyDescent="0.35">
      <c r="A20" s="6"/>
      <c r="B20" s="11" t="s">
        <v>20</v>
      </c>
      <c r="C20" s="12" t="s">
        <v>73</v>
      </c>
      <c r="D20" s="12">
        <v>10</v>
      </c>
      <c r="E20" s="12">
        <v>10</v>
      </c>
      <c r="F20" s="26"/>
      <c r="G20" s="13" t="s">
        <v>90</v>
      </c>
      <c r="H20" s="8">
        <f t="shared" si="0"/>
        <v>0</v>
      </c>
      <c r="I20" s="6"/>
      <c r="J20" s="11" t="s">
        <v>41</v>
      </c>
      <c r="K20" s="12" t="s">
        <v>74</v>
      </c>
      <c r="L20" s="12">
        <v>100</v>
      </c>
      <c r="M20" s="12">
        <v>30</v>
      </c>
      <c r="N20" s="26"/>
      <c r="O20" s="13" t="s">
        <v>91</v>
      </c>
      <c r="P20" s="8">
        <f t="shared" si="1"/>
        <v>0</v>
      </c>
      <c r="Q20" s="7"/>
      <c r="R20" s="14" t="s">
        <v>62</v>
      </c>
      <c r="S20" s="15" t="s">
        <v>73</v>
      </c>
      <c r="T20" s="15">
        <v>700</v>
      </c>
      <c r="U20" s="15">
        <v>5</v>
      </c>
      <c r="V20" s="27"/>
      <c r="W20" s="16" t="s">
        <v>90</v>
      </c>
      <c r="X20" s="8">
        <f t="shared" si="2"/>
        <v>0</v>
      </c>
      <c r="Y20" s="8"/>
      <c r="Z20" s="73"/>
      <c r="AA20" s="74"/>
      <c r="AB20" s="74"/>
      <c r="AC20" s="74"/>
      <c r="AD20" s="75"/>
    </row>
    <row r="21" spans="1:30" ht="30" customHeight="1" thickBot="1" x14ac:dyDescent="0.35">
      <c r="A21" s="6"/>
      <c r="B21" s="11" t="s">
        <v>21</v>
      </c>
      <c r="C21" s="12" t="s">
        <v>73</v>
      </c>
      <c r="D21" s="12">
        <v>20</v>
      </c>
      <c r="E21" s="12">
        <v>10</v>
      </c>
      <c r="F21" s="26"/>
      <c r="G21" s="13" t="s">
        <v>90</v>
      </c>
      <c r="H21" s="8">
        <f t="shared" si="0"/>
        <v>0</v>
      </c>
      <c r="I21" s="7"/>
      <c r="J21" s="14" t="s">
        <v>78</v>
      </c>
      <c r="K21" s="15" t="s">
        <v>75</v>
      </c>
      <c r="L21" s="15">
        <v>100</v>
      </c>
      <c r="M21" s="15">
        <v>10</v>
      </c>
      <c r="N21" s="27"/>
      <c r="O21" s="16" t="s">
        <v>90</v>
      </c>
      <c r="P21" s="8">
        <f t="shared" si="1"/>
        <v>0</v>
      </c>
      <c r="Q21" s="8"/>
      <c r="R21" s="8"/>
      <c r="S21" s="8"/>
      <c r="T21" s="8"/>
      <c r="U21" s="8"/>
      <c r="V21" s="8"/>
      <c r="W21" s="8"/>
      <c r="X21" s="8"/>
      <c r="Y21" s="8"/>
      <c r="Z21" s="73"/>
      <c r="AA21" s="74"/>
      <c r="AB21" s="74"/>
      <c r="AC21" s="74"/>
      <c r="AD21" s="75"/>
    </row>
    <row r="22" spans="1:30" ht="29.1" customHeight="1" thickBot="1" x14ac:dyDescent="0.35">
      <c r="A22" s="6"/>
      <c r="B22" s="11" t="s">
        <v>22</v>
      </c>
      <c r="C22" s="12" t="s">
        <v>73</v>
      </c>
      <c r="D22" s="12">
        <v>200</v>
      </c>
      <c r="E22" s="12">
        <v>3</v>
      </c>
      <c r="F22" s="26"/>
      <c r="G22" s="13" t="s">
        <v>90</v>
      </c>
      <c r="H22" s="8">
        <f t="shared" si="0"/>
        <v>0</v>
      </c>
      <c r="I22" s="8"/>
      <c r="J22" s="8"/>
      <c r="K22" s="8"/>
      <c r="L22" s="8"/>
      <c r="M22" s="8"/>
      <c r="N22" s="8"/>
      <c r="O22" s="8"/>
      <c r="P22" s="8"/>
      <c r="Q22" s="8"/>
      <c r="R22" s="8"/>
      <c r="S22" s="8"/>
      <c r="T22" s="8"/>
      <c r="U22" s="8"/>
      <c r="V22" s="8"/>
      <c r="W22" s="8"/>
      <c r="X22" s="8"/>
      <c r="Y22" s="8"/>
      <c r="Z22" s="73"/>
      <c r="AA22" s="74"/>
      <c r="AB22" s="74"/>
      <c r="AC22" s="74"/>
      <c r="AD22" s="75"/>
    </row>
    <row r="23" spans="1:30" ht="29.1" customHeight="1" x14ac:dyDescent="0.3">
      <c r="A23" s="6"/>
      <c r="B23" s="11" t="s">
        <v>23</v>
      </c>
      <c r="C23" s="12" t="s">
        <v>74</v>
      </c>
      <c r="D23" s="12">
        <v>20</v>
      </c>
      <c r="E23" s="12" t="s">
        <v>77</v>
      </c>
      <c r="F23" s="26"/>
      <c r="G23" s="13" t="s">
        <v>90</v>
      </c>
      <c r="H23" s="8">
        <f t="shared" si="0"/>
        <v>0</v>
      </c>
      <c r="I23" s="8"/>
      <c r="J23" s="17" t="s">
        <v>81</v>
      </c>
      <c r="K23" s="57" t="s">
        <v>82</v>
      </c>
      <c r="L23" s="57"/>
      <c r="M23" s="18" t="s">
        <v>83</v>
      </c>
      <c r="N23" s="19"/>
      <c r="O23" s="20"/>
      <c r="P23" s="21"/>
      <c r="Q23" s="21"/>
      <c r="R23" s="56" t="s">
        <v>86</v>
      </c>
      <c r="S23" s="57"/>
      <c r="T23" s="57"/>
      <c r="U23" s="57"/>
      <c r="V23" s="57" t="s">
        <v>101</v>
      </c>
      <c r="W23" s="65"/>
      <c r="X23" s="8"/>
      <c r="Y23" s="8"/>
      <c r="Z23" s="73"/>
      <c r="AA23" s="74"/>
      <c r="AB23" s="74"/>
      <c r="AC23" s="74"/>
      <c r="AD23" s="75"/>
    </row>
    <row r="24" spans="1:30" ht="30" customHeight="1" thickBot="1" x14ac:dyDescent="0.35">
      <c r="A24" s="7"/>
      <c r="B24" s="14" t="s">
        <v>24</v>
      </c>
      <c r="C24" s="15" t="s">
        <v>73</v>
      </c>
      <c r="D24" s="15">
        <v>500</v>
      </c>
      <c r="E24" s="15">
        <v>3</v>
      </c>
      <c r="F24" s="27"/>
      <c r="G24" s="16" t="s">
        <v>91</v>
      </c>
      <c r="H24" s="8">
        <f t="shared" si="0"/>
        <v>0</v>
      </c>
      <c r="I24" s="8"/>
      <c r="J24" s="22">
        <f ca="1">TODAY()</f>
        <v>44053</v>
      </c>
      <c r="K24" s="59">
        <v>44076</v>
      </c>
      <c r="L24" s="59"/>
      <c r="M24" s="23">
        <f ca="1">(K24-J24)+1</f>
        <v>24</v>
      </c>
      <c r="N24" s="24"/>
      <c r="O24" s="25"/>
      <c r="P24" s="21"/>
      <c r="Q24" s="21"/>
      <c r="R24" s="54" t="s">
        <v>93</v>
      </c>
      <c r="S24" s="50"/>
      <c r="T24" s="50"/>
      <c r="U24" s="52">
        <f>SUM(H4:H23,P4,P21,X4:X8,X14:X20,AE7:AE13)</f>
        <v>12400</v>
      </c>
      <c r="V24" s="66">
        <f ca="1">N26+M26+M27+(M30/(L29+1))</f>
        <v>12740</v>
      </c>
      <c r="W24" s="67"/>
      <c r="X24" s="8"/>
      <c r="Y24" s="8"/>
      <c r="Z24" s="73"/>
      <c r="AA24" s="74"/>
      <c r="AB24" s="74"/>
      <c r="AC24" s="74"/>
      <c r="AD24" s="75"/>
    </row>
    <row r="25" spans="1:30" ht="29.1" customHeight="1" thickBot="1" x14ac:dyDescent="0.35">
      <c r="A25" s="8"/>
      <c r="B25" s="8"/>
      <c r="C25" s="8"/>
      <c r="D25" s="8"/>
      <c r="E25" s="8"/>
      <c r="F25" s="8"/>
      <c r="G25" s="8"/>
      <c r="H25" s="8"/>
      <c r="I25" s="8"/>
      <c r="J25" s="54" t="s">
        <v>84</v>
      </c>
      <c r="K25" s="50"/>
      <c r="L25" s="50"/>
      <c r="M25" s="50"/>
      <c r="N25" s="50" t="s">
        <v>96</v>
      </c>
      <c r="O25" s="51"/>
      <c r="P25" s="21"/>
      <c r="Q25" s="21"/>
      <c r="R25" s="54"/>
      <c r="S25" s="50"/>
      <c r="T25" s="50"/>
      <c r="U25" s="52"/>
      <c r="V25" s="66"/>
      <c r="W25" s="67"/>
      <c r="X25" s="8"/>
      <c r="Y25" s="8"/>
      <c r="Z25" s="73"/>
      <c r="AA25" s="74"/>
      <c r="AB25" s="74"/>
      <c r="AC25" s="74"/>
      <c r="AD25" s="75"/>
    </row>
    <row r="26" spans="1:30" ht="29.1" customHeight="1" x14ac:dyDescent="0.3">
      <c r="A26" s="35" t="s">
        <v>103</v>
      </c>
      <c r="B26" s="36"/>
      <c r="C26" s="36"/>
      <c r="D26" s="36"/>
      <c r="E26" s="36"/>
      <c r="F26" s="36"/>
      <c r="G26" s="37"/>
      <c r="H26" s="8"/>
      <c r="I26" s="8"/>
      <c r="J26" s="55" t="s">
        <v>88</v>
      </c>
      <c r="K26" s="58"/>
      <c r="L26" s="58"/>
      <c r="M26" s="12">
        <f ca="1">M24*300</f>
        <v>7200</v>
      </c>
      <c r="N26" s="52">
        <v>2000</v>
      </c>
      <c r="O26" s="53"/>
      <c r="P26" s="21"/>
      <c r="Q26" s="21"/>
      <c r="R26" s="55" t="s">
        <v>94</v>
      </c>
      <c r="S26" s="50"/>
      <c r="T26" s="50"/>
      <c r="U26" s="52">
        <f>SUM(H24,P5:P20,X9:X13,AE4:AE6)</f>
        <v>9750</v>
      </c>
      <c r="V26" s="68">
        <f ca="1">M29+N29+(M30/(L29+1)*L29)</f>
        <v>19200</v>
      </c>
      <c r="W26" s="69"/>
      <c r="X26" s="8"/>
      <c r="Y26" s="8"/>
      <c r="Z26" s="73"/>
      <c r="AA26" s="74"/>
      <c r="AB26" s="74"/>
      <c r="AC26" s="74"/>
      <c r="AD26" s="75"/>
    </row>
    <row r="27" spans="1:30" ht="29.1" customHeight="1" x14ac:dyDescent="0.3">
      <c r="A27" s="38"/>
      <c r="B27" s="39"/>
      <c r="C27" s="39"/>
      <c r="D27" s="39"/>
      <c r="E27" s="39"/>
      <c r="F27" s="39"/>
      <c r="G27" s="40"/>
      <c r="H27" s="8"/>
      <c r="I27" s="8"/>
      <c r="J27" s="55" t="s">
        <v>85</v>
      </c>
      <c r="K27" s="58"/>
      <c r="L27" s="52">
        <v>110</v>
      </c>
      <c r="M27" s="50">
        <f ca="1">L27*M24</f>
        <v>2640</v>
      </c>
      <c r="N27" s="24"/>
      <c r="O27" s="25"/>
      <c r="P27" s="21"/>
      <c r="Q27" s="21"/>
      <c r="R27" s="54"/>
      <c r="S27" s="50"/>
      <c r="T27" s="50"/>
      <c r="U27" s="52"/>
      <c r="V27" s="68"/>
      <c r="W27" s="69"/>
      <c r="X27" s="8"/>
      <c r="Y27" s="8"/>
      <c r="Z27" s="73"/>
      <c r="AA27" s="74"/>
      <c r="AB27" s="74"/>
      <c r="AC27" s="74"/>
      <c r="AD27" s="75"/>
    </row>
    <row r="28" spans="1:30" ht="29.1" customHeight="1" thickBot="1" x14ac:dyDescent="0.35">
      <c r="A28" s="41"/>
      <c r="B28" s="42"/>
      <c r="C28" s="42"/>
      <c r="D28" s="42"/>
      <c r="E28" s="42"/>
      <c r="F28" s="42"/>
      <c r="G28" s="43"/>
      <c r="H28" s="8"/>
      <c r="I28" s="8"/>
      <c r="J28" s="55"/>
      <c r="K28" s="58"/>
      <c r="L28" s="52"/>
      <c r="M28" s="50"/>
      <c r="N28" s="24"/>
      <c r="O28" s="25"/>
      <c r="P28" s="21"/>
      <c r="Q28" s="21"/>
      <c r="R28" s="54" t="s">
        <v>95</v>
      </c>
      <c r="S28" s="50"/>
      <c r="T28" s="50"/>
      <c r="U28" s="50"/>
      <c r="V28" s="50" t="s">
        <v>100</v>
      </c>
      <c r="W28" s="51"/>
      <c r="X28" s="8"/>
      <c r="Y28" s="8"/>
      <c r="Z28" s="73"/>
      <c r="AA28" s="74"/>
      <c r="AB28" s="74"/>
      <c r="AC28" s="74"/>
      <c r="AD28" s="75"/>
    </row>
    <row r="29" spans="1:30" ht="29.1" customHeight="1" x14ac:dyDescent="0.3">
      <c r="A29" s="8"/>
      <c r="B29" s="8"/>
      <c r="C29" s="8"/>
      <c r="D29" s="8"/>
      <c r="E29" s="8"/>
      <c r="F29" s="8"/>
      <c r="G29" s="8"/>
      <c r="H29" s="8"/>
      <c r="I29" s="8"/>
      <c r="J29" s="54" t="s">
        <v>89</v>
      </c>
      <c r="K29" s="50"/>
      <c r="L29" s="26">
        <v>2</v>
      </c>
      <c r="M29" s="12">
        <f ca="1">L29*M24*300</f>
        <v>14400</v>
      </c>
      <c r="N29" s="52">
        <v>3000</v>
      </c>
      <c r="O29" s="53"/>
      <c r="P29" s="21"/>
      <c r="Q29" s="21"/>
      <c r="R29" s="11" t="s">
        <v>97</v>
      </c>
      <c r="S29" s="50" t="s">
        <v>98</v>
      </c>
      <c r="T29" s="50"/>
      <c r="U29" s="12" t="s">
        <v>99</v>
      </c>
      <c r="V29" s="50">
        <f>(46-S31)*200</f>
        <v>1000</v>
      </c>
      <c r="W29" s="51"/>
      <c r="X29" s="8"/>
      <c r="Y29" s="8"/>
      <c r="Z29" s="73"/>
      <c r="AA29" s="74"/>
      <c r="AB29" s="74"/>
      <c r="AC29" s="74"/>
      <c r="AD29" s="75"/>
    </row>
    <row r="30" spans="1:30" ht="29.1" customHeight="1" thickBot="1" x14ac:dyDescent="0.35">
      <c r="A30" s="8"/>
      <c r="B30" s="8"/>
      <c r="C30" s="8"/>
      <c r="D30" s="8"/>
      <c r="E30" s="8"/>
      <c r="F30" s="8"/>
      <c r="G30" s="8"/>
      <c r="H30" s="8"/>
      <c r="I30" s="8"/>
      <c r="J30" s="63" t="s">
        <v>87</v>
      </c>
      <c r="K30" s="64"/>
      <c r="L30" s="27">
        <f ca="1">NETWORKDAYS.INTL(J24,K24,"1111110")</f>
        <v>3</v>
      </c>
      <c r="M30" s="15">
        <f ca="1">L30*300*(1+L29)</f>
        <v>2700</v>
      </c>
      <c r="N30" s="60"/>
      <c r="O30" s="61"/>
      <c r="P30" s="21"/>
      <c r="Q30" s="21"/>
      <c r="R30" s="28" t="s">
        <v>105</v>
      </c>
      <c r="S30" s="62" t="s">
        <v>104</v>
      </c>
      <c r="T30" s="62"/>
      <c r="U30" s="27">
        <v>0</v>
      </c>
      <c r="V30" s="64"/>
      <c r="W30" s="79"/>
      <c r="X30" s="8"/>
      <c r="Y30" s="8"/>
      <c r="Z30" s="76"/>
      <c r="AA30" s="77"/>
      <c r="AB30" s="77"/>
      <c r="AC30" s="77"/>
      <c r="AD30" s="78"/>
    </row>
    <row r="31" spans="1:30" ht="29.1" hidden="1" customHeight="1" x14ac:dyDescent="0.3">
      <c r="R31">
        <f>IF(R30&amp;S30="백공입문",1,IF(R30&amp;S30="백공1장",6,IF(R30&amp;S30="백공2장",11,IF(R30&amp;S30="백공3장",16,IF(R30&amp;S30="천공입문",21,IF(R30&amp;S30="천공1장",26,IF(R30&amp;S30="천공2장",31,IF(R30&amp;S30="천공3장",36,IF(R30&amp;S30="만공입문",41,IF(R30&amp;S30="만공종장",46))))))))))</f>
        <v>41</v>
      </c>
      <c r="S31">
        <f>R31+U30</f>
        <v>41</v>
      </c>
    </row>
    <row r="32" spans="1:30" ht="29.1" customHeight="1" x14ac:dyDescent="0.3"/>
    <row r="33" ht="29.1" customHeight="1" x14ac:dyDescent="0.3"/>
    <row r="34" ht="29.1" customHeight="1" x14ac:dyDescent="0.3"/>
    <row r="35" ht="29.1" customHeight="1" x14ac:dyDescent="0.3"/>
    <row r="36" ht="29.1" customHeight="1" x14ac:dyDescent="0.3"/>
    <row r="37" ht="29.1" customHeight="1" x14ac:dyDescent="0.3"/>
    <row r="38" ht="29.1" customHeight="1" x14ac:dyDescent="0.3"/>
    <row r="39" ht="29.1" customHeight="1" x14ac:dyDescent="0.3"/>
  </sheetData>
  <mergeCells count="32">
    <mergeCell ref="N30:O30"/>
    <mergeCell ref="S29:T29"/>
    <mergeCell ref="S30:T30"/>
    <mergeCell ref="I1:O2"/>
    <mergeCell ref="Q1:W2"/>
    <mergeCell ref="J30:K30"/>
    <mergeCell ref="J29:K29"/>
    <mergeCell ref="R28:U28"/>
    <mergeCell ref="V28:W28"/>
    <mergeCell ref="U24:U25"/>
    <mergeCell ref="U26:U27"/>
    <mergeCell ref="N29:O29"/>
    <mergeCell ref="V23:W23"/>
    <mergeCell ref="V24:W25"/>
    <mergeCell ref="V26:W27"/>
    <mergeCell ref="V29:W30"/>
    <mergeCell ref="A1:G2"/>
    <mergeCell ref="A26:G28"/>
    <mergeCell ref="Y1:AD2"/>
    <mergeCell ref="N25:O25"/>
    <mergeCell ref="N26:O26"/>
    <mergeCell ref="L27:L28"/>
    <mergeCell ref="M27:M28"/>
    <mergeCell ref="R24:T25"/>
    <mergeCell ref="R26:T27"/>
    <mergeCell ref="R23:U23"/>
    <mergeCell ref="J25:M25"/>
    <mergeCell ref="J26:L26"/>
    <mergeCell ref="J27:K28"/>
    <mergeCell ref="K23:L23"/>
    <mergeCell ref="K24:L24"/>
    <mergeCell ref="Z15:AD30"/>
  </mergeCells>
  <phoneticPr fontId="1"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박성준</dc:creator>
  <cp:lastModifiedBy>박성준</cp:lastModifiedBy>
  <dcterms:created xsi:type="dcterms:W3CDTF">2020-08-08T23:19:09Z</dcterms:created>
  <dcterms:modified xsi:type="dcterms:W3CDTF">2020-08-09T23:16:04Z</dcterms:modified>
</cp:coreProperties>
</file>