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카카오톡 받은 파일\"/>
    </mc:Choice>
  </mc:AlternateContent>
  <bookViews>
    <workbookView xWindow="0" yWindow="0" windowWidth="28800" windowHeight="12390"/>
  </bookViews>
  <sheets>
    <sheet name="공격력계산" sheetId="3" r:id="rId1"/>
    <sheet name="DATA1" sheetId="4" r:id="rId2"/>
    <sheet name="DATA2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" l="1"/>
  <c r="J18" i="3"/>
  <c r="J17" i="3"/>
  <c r="J16" i="3"/>
  <c r="J15" i="3"/>
  <c r="E16" i="3"/>
  <c r="E17" i="3"/>
  <c r="E18" i="3"/>
  <c r="E19" i="3"/>
  <c r="E15" i="3"/>
  <c r="J24" i="3"/>
  <c r="J23" i="3"/>
  <c r="J22" i="3"/>
  <c r="J21" i="3"/>
  <c r="E22" i="3"/>
  <c r="E23" i="3"/>
  <c r="E24" i="3"/>
  <c r="E21" i="3"/>
  <c r="J13" i="3"/>
  <c r="J12" i="3"/>
  <c r="J11" i="3"/>
  <c r="J10" i="3"/>
  <c r="J9" i="3"/>
  <c r="J8" i="3"/>
  <c r="H5" i="3" s="1"/>
  <c r="E9" i="3"/>
  <c r="E10" i="3"/>
  <c r="E11" i="3"/>
  <c r="E12" i="3"/>
  <c r="E13" i="3"/>
  <c r="E8" i="3"/>
  <c r="C5" i="3" s="1"/>
  <c r="C3" i="3" s="1"/>
  <c r="E4" i="3" l="1"/>
  <c r="H4" i="3" s="1"/>
  <c r="H3" i="3" s="1"/>
</calcChain>
</file>

<file path=xl/sharedStrings.xml><?xml version="1.0" encoding="utf-8"?>
<sst xmlns="http://schemas.openxmlformats.org/spreadsheetml/2006/main" count="133" uniqueCount="77">
  <si>
    <t>무기공격력</t>
    <phoneticPr fontId="1" type="noConversion"/>
  </si>
  <si>
    <t>무기공격력</t>
    <phoneticPr fontId="1" type="noConversion"/>
  </si>
  <si>
    <t>힘/민/지</t>
    <phoneticPr fontId="1" type="noConversion"/>
  </si>
  <si>
    <t>무기</t>
    <phoneticPr fontId="1" type="noConversion"/>
  </si>
  <si>
    <t>1강</t>
    <phoneticPr fontId="1" type="noConversion"/>
  </si>
  <si>
    <t>2강</t>
  </si>
  <si>
    <t>3강</t>
  </si>
  <si>
    <t>4강</t>
  </si>
  <si>
    <t>5강</t>
  </si>
  <si>
    <t>6강</t>
  </si>
  <si>
    <t>7강</t>
  </si>
  <si>
    <t>8강</t>
  </si>
  <si>
    <t>9강</t>
  </si>
  <si>
    <t>10강</t>
  </si>
  <si>
    <t>11강</t>
  </si>
  <si>
    <t>12강</t>
  </si>
  <si>
    <t>13강</t>
  </si>
  <si>
    <t>14강</t>
  </si>
  <si>
    <t>15강</t>
  </si>
  <si>
    <t>16강</t>
  </si>
  <si>
    <t>17강</t>
  </si>
  <si>
    <t>18강</t>
  </si>
  <si>
    <t>19강</t>
  </si>
  <si>
    <t>20강</t>
  </si>
  <si>
    <t>21강</t>
  </si>
  <si>
    <t>22강</t>
  </si>
  <si>
    <t>23강</t>
  </si>
  <si>
    <t>24강</t>
  </si>
  <si>
    <t>25강</t>
  </si>
  <si>
    <t>1302무기</t>
    <phoneticPr fontId="1" type="noConversion"/>
  </si>
  <si>
    <t>1340무기</t>
    <phoneticPr fontId="1" type="noConversion"/>
  </si>
  <si>
    <t>0강</t>
    <phoneticPr fontId="1" type="noConversion"/>
  </si>
  <si>
    <t>1302상의</t>
    <phoneticPr fontId="1" type="noConversion"/>
  </si>
  <si>
    <t>1302무기</t>
  </si>
  <si>
    <t>1340상의</t>
    <phoneticPr fontId="1" type="noConversion"/>
  </si>
  <si>
    <t>1302하의</t>
  </si>
  <si>
    <t>1302하의</t>
    <phoneticPr fontId="1" type="noConversion"/>
  </si>
  <si>
    <t>1340하의</t>
    <phoneticPr fontId="1" type="noConversion"/>
  </si>
  <si>
    <t>1302장갑</t>
    <phoneticPr fontId="1" type="noConversion"/>
  </si>
  <si>
    <t>1340장갑</t>
  </si>
  <si>
    <t>1340장갑</t>
    <phoneticPr fontId="1" type="noConversion"/>
  </si>
  <si>
    <t>1302견갑</t>
  </si>
  <si>
    <t>1302견갑</t>
    <phoneticPr fontId="1" type="noConversion"/>
  </si>
  <si>
    <t>1340견갑</t>
    <phoneticPr fontId="1" type="noConversion"/>
  </si>
  <si>
    <t>머리</t>
    <phoneticPr fontId="1" type="noConversion"/>
  </si>
  <si>
    <t>상의</t>
    <phoneticPr fontId="1" type="noConversion"/>
  </si>
  <si>
    <t>하의</t>
    <phoneticPr fontId="1" type="noConversion"/>
  </si>
  <si>
    <t>장갑</t>
    <phoneticPr fontId="1" type="noConversion"/>
  </si>
  <si>
    <t>견갑</t>
    <phoneticPr fontId="1" type="noConversion"/>
  </si>
  <si>
    <t>1302머리</t>
  </si>
  <si>
    <t>1302머리</t>
    <phoneticPr fontId="1" type="noConversion"/>
  </si>
  <si>
    <t>1340머리</t>
    <phoneticPr fontId="1" type="noConversion"/>
  </si>
  <si>
    <t>1302상의</t>
  </si>
  <si>
    <t>현 재 세 팅</t>
    <phoneticPr fontId="1" type="noConversion"/>
  </si>
  <si>
    <t>변 경 세 팅</t>
    <phoneticPr fontId="1" type="noConversion"/>
  </si>
  <si>
    <t>장 비</t>
    <phoneticPr fontId="1" type="noConversion"/>
  </si>
  <si>
    <t>아바타</t>
    <phoneticPr fontId="1" type="noConversion"/>
  </si>
  <si>
    <t>기본공격력</t>
    <phoneticPr fontId="1" type="noConversion"/>
  </si>
  <si>
    <t>머리</t>
    <phoneticPr fontId="1" type="noConversion"/>
  </si>
  <si>
    <t>무기</t>
    <phoneticPr fontId="1" type="noConversion"/>
  </si>
  <si>
    <t>하의</t>
    <phoneticPr fontId="1" type="noConversion"/>
  </si>
  <si>
    <t>전설</t>
  </si>
  <si>
    <t>전설</t>
    <phoneticPr fontId="1" type="noConversion"/>
  </si>
  <si>
    <t>영웅</t>
  </si>
  <si>
    <t>영웅</t>
    <phoneticPr fontId="1" type="noConversion"/>
  </si>
  <si>
    <t>희귀</t>
    <phoneticPr fontId="1" type="noConversion"/>
  </si>
  <si>
    <t>없음</t>
    <phoneticPr fontId="1" type="noConversion"/>
  </si>
  <si>
    <t>장신구</t>
    <phoneticPr fontId="1" type="noConversion"/>
  </si>
  <si>
    <t>목걸이</t>
    <phoneticPr fontId="1" type="noConversion"/>
  </si>
  <si>
    <t>아바타</t>
    <phoneticPr fontId="1" type="noConversion"/>
  </si>
  <si>
    <t>목걸이</t>
    <phoneticPr fontId="1" type="noConversion"/>
  </si>
  <si>
    <t>귀걸이</t>
    <phoneticPr fontId="1" type="noConversion"/>
  </si>
  <si>
    <t>반지</t>
    <phoneticPr fontId="1" type="noConversion"/>
  </si>
  <si>
    <t>귀걸이</t>
    <phoneticPr fontId="1" type="noConversion"/>
  </si>
  <si>
    <t>귀걸이</t>
    <phoneticPr fontId="1" type="noConversion"/>
  </si>
  <si>
    <t>반지</t>
    <phoneticPr fontId="1" type="noConversion"/>
  </si>
  <si>
    <t>: 데이터 입력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</si>
</sst>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10</xdr:row>
      <xdr:rowOff>142875</xdr:rowOff>
    </xdr:from>
    <xdr:to>
      <xdr:col>5</xdr:col>
      <xdr:colOff>485775</xdr:colOff>
      <xdr:row>16</xdr:row>
      <xdr:rowOff>0</xdr:rowOff>
    </xdr:to>
    <xdr:sp macro="" textlink="">
      <xdr:nvSpPr>
        <xdr:cNvPr id="2" name="오른쪽 화살표 1"/>
        <xdr:cNvSpPr/>
      </xdr:nvSpPr>
      <xdr:spPr>
        <a:xfrm>
          <a:off x="2781300" y="2238375"/>
          <a:ext cx="285750" cy="1114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showGridLines="0" tabSelected="1" workbookViewId="0">
      <selection activeCell="H21" sqref="H21:I21"/>
    </sheetView>
  </sheetViews>
  <sheetFormatPr defaultRowHeight="16.5" x14ac:dyDescent="0.3"/>
  <cols>
    <col min="1" max="1" width="4.625" style="1" customWidth="1"/>
    <col min="2" max="2" width="11.25" style="1" bestFit="1" customWidth="1"/>
    <col min="3" max="4" width="9" style="1"/>
    <col min="5" max="5" width="0" style="1" hidden="1" customWidth="1"/>
    <col min="6" max="6" width="9" style="1"/>
    <col min="7" max="7" width="11.25" style="1" bestFit="1" customWidth="1"/>
    <col min="8" max="9" width="9" style="1"/>
    <col min="10" max="10" width="0" style="1" hidden="1" customWidth="1"/>
    <col min="11" max="16384" width="9" style="1"/>
  </cols>
  <sheetData>
    <row r="2" spans="2:14" x14ac:dyDescent="0.3">
      <c r="B2" s="14" t="s">
        <v>53</v>
      </c>
      <c r="C2" s="14"/>
      <c r="D2" s="14"/>
      <c r="E2" s="3"/>
      <c r="G2" s="14" t="s">
        <v>54</v>
      </c>
      <c r="H2" s="14"/>
      <c r="I2" s="14"/>
      <c r="J2" s="3"/>
      <c r="L2" s="9"/>
      <c r="M2" s="21" t="s">
        <v>76</v>
      </c>
      <c r="N2" s="22"/>
    </row>
    <row r="3" spans="2:14" x14ac:dyDescent="0.3">
      <c r="B3" s="10" t="s">
        <v>57</v>
      </c>
      <c r="C3" s="15">
        <f>SQRT(C4)*SQRT(C5)/2.4495</f>
        <v>17040.842388640674</v>
      </c>
      <c r="D3" s="16"/>
      <c r="E3" s="4"/>
      <c r="G3" s="10" t="s">
        <v>57</v>
      </c>
      <c r="H3" s="19">
        <f>SQRT(H4)*SQRT(H5)/2.4495</f>
        <v>17289.214269712895</v>
      </c>
      <c r="I3" s="20"/>
      <c r="J3" s="2"/>
    </row>
    <row r="4" spans="2:14" x14ac:dyDescent="0.3">
      <c r="B4" s="10" t="s">
        <v>2</v>
      </c>
      <c r="C4" s="17">
        <v>88864</v>
      </c>
      <c r="D4" s="18"/>
      <c r="E4" s="8">
        <f>C4/(1+E21+E22+E23+E24)-SUM(E9:E19)</f>
        <v>1543.4814814814745</v>
      </c>
      <c r="G4" s="10" t="s">
        <v>2</v>
      </c>
      <c r="H4" s="15">
        <f>(E4+SUM(J9:J19))*(1+J21+J22+J23+J24)</f>
        <v>91473.279999999999</v>
      </c>
      <c r="I4" s="16"/>
    </row>
    <row r="5" spans="2:14" x14ac:dyDescent="0.3">
      <c r="B5" s="10" t="s">
        <v>1</v>
      </c>
      <c r="C5" s="15">
        <f>E8</f>
        <v>19607</v>
      </c>
      <c r="D5" s="16"/>
      <c r="G5" s="10" t="s">
        <v>0</v>
      </c>
      <c r="H5" s="15">
        <f>J8</f>
        <v>19607</v>
      </c>
      <c r="I5" s="16"/>
    </row>
    <row r="7" spans="2:14" x14ac:dyDescent="0.3">
      <c r="B7" s="14" t="s">
        <v>55</v>
      </c>
      <c r="C7" s="14"/>
      <c r="D7" s="14"/>
      <c r="E7" s="3"/>
      <c r="G7" s="14" t="s">
        <v>55</v>
      </c>
      <c r="H7" s="14"/>
      <c r="I7" s="14"/>
      <c r="J7" s="3"/>
    </row>
    <row r="8" spans="2:14" x14ac:dyDescent="0.3">
      <c r="B8" s="10" t="s">
        <v>3</v>
      </c>
      <c r="C8" s="11" t="s">
        <v>33</v>
      </c>
      <c r="D8" s="11" t="s">
        <v>23</v>
      </c>
      <c r="E8" s="7">
        <f>VLOOKUP(D8,DATA1!$A$2:$M$27,MATCH(C8,DATA1!$1:$1,0),FALSE)</f>
        <v>19607</v>
      </c>
      <c r="F8" s="2"/>
      <c r="G8" s="10" t="s">
        <v>3</v>
      </c>
      <c r="H8" s="11" t="s">
        <v>33</v>
      </c>
      <c r="I8" s="11" t="s">
        <v>23</v>
      </c>
      <c r="J8" s="7">
        <f>VLOOKUP(I8,DATA1!$A$2:$M$27,MATCH(H8,DATA1!$1:$1,0),FALSE)</f>
        <v>19607</v>
      </c>
    </row>
    <row r="9" spans="2:14" x14ac:dyDescent="0.3">
      <c r="B9" s="10" t="s">
        <v>44</v>
      </c>
      <c r="C9" s="11" t="s">
        <v>49</v>
      </c>
      <c r="D9" s="11" t="s">
        <v>22</v>
      </c>
      <c r="E9" s="7">
        <f>VLOOKUP(D9,DATA1!$A$2:$M$27,MATCH(C9,DATA1!$1:$1,0),FALSE)</f>
        <v>10462</v>
      </c>
      <c r="G9" s="10" t="s">
        <v>44</v>
      </c>
      <c r="H9" s="11" t="s">
        <v>49</v>
      </c>
      <c r="I9" s="11" t="s">
        <v>22</v>
      </c>
      <c r="J9" s="7">
        <f>VLOOKUP(I9,DATA1!$A$2:$M$27,MATCH(H9,DATA1!$1:$1,0),FALSE)</f>
        <v>10462</v>
      </c>
    </row>
    <row r="10" spans="2:14" x14ac:dyDescent="0.3">
      <c r="B10" s="10" t="s">
        <v>45</v>
      </c>
      <c r="C10" s="11" t="s">
        <v>52</v>
      </c>
      <c r="D10" s="11" t="s">
        <v>22</v>
      </c>
      <c r="E10" s="7">
        <f>VLOOKUP(D10,DATA1!$A$2:$M$27,MATCH(C10,DATA1!$1:$1,0),FALSE)</f>
        <v>8048</v>
      </c>
      <c r="G10" s="10" t="s">
        <v>45</v>
      </c>
      <c r="H10" s="11" t="s">
        <v>52</v>
      </c>
      <c r="I10" s="11" t="s">
        <v>22</v>
      </c>
      <c r="J10" s="7">
        <f>VLOOKUP(I10,DATA1!$A$2:$M$27,MATCH(H10,DATA1!$1:$1,0),FALSE)</f>
        <v>8048</v>
      </c>
    </row>
    <row r="11" spans="2:14" x14ac:dyDescent="0.3">
      <c r="B11" s="10" t="s">
        <v>46</v>
      </c>
      <c r="C11" s="11" t="s">
        <v>35</v>
      </c>
      <c r="D11" s="11" t="s">
        <v>22</v>
      </c>
      <c r="E11" s="7">
        <f>VLOOKUP(D11,DATA1!$A$2:$M$27,MATCH(C11,DATA1!$1:$1,0),FALSE)</f>
        <v>8853</v>
      </c>
      <c r="G11" s="10" t="s">
        <v>46</v>
      </c>
      <c r="H11" s="11" t="s">
        <v>35</v>
      </c>
      <c r="I11" s="11" t="s">
        <v>22</v>
      </c>
      <c r="J11" s="7">
        <f>VLOOKUP(I11,DATA1!$A$2:$M$27,MATCH(H11,DATA1!$1:$1,0),FALSE)</f>
        <v>8853</v>
      </c>
    </row>
    <row r="12" spans="2:14" x14ac:dyDescent="0.3">
      <c r="B12" s="10" t="s">
        <v>47</v>
      </c>
      <c r="C12" s="11" t="s">
        <v>39</v>
      </c>
      <c r="D12" s="11" t="s">
        <v>20</v>
      </c>
      <c r="E12" s="7">
        <f>VLOOKUP(D12,DATA1!$A$2:$M$27,MATCH(C12,DATA1!$1:$1,0),FALSE)</f>
        <v>14373</v>
      </c>
      <c r="G12" s="10" t="s">
        <v>47</v>
      </c>
      <c r="H12" s="11" t="s">
        <v>39</v>
      </c>
      <c r="I12" s="11" t="s">
        <v>23</v>
      </c>
      <c r="J12" s="7">
        <f>VLOOKUP(I12,DATA1!$A$2:$M$27,MATCH(H12,DATA1!$1:$1,0),FALSE)</f>
        <v>15726</v>
      </c>
    </row>
    <row r="13" spans="2:14" x14ac:dyDescent="0.3">
      <c r="B13" s="10" t="s">
        <v>48</v>
      </c>
      <c r="C13" s="11" t="s">
        <v>41</v>
      </c>
      <c r="D13" s="11" t="s">
        <v>23</v>
      </c>
      <c r="E13" s="7">
        <f>VLOOKUP(D13,DATA1!$A$2:$M$27,MATCH(C13,DATA1!$1:$1,0),FALSE)</f>
        <v>11380</v>
      </c>
      <c r="G13" s="10" t="s">
        <v>48</v>
      </c>
      <c r="H13" s="11" t="s">
        <v>41</v>
      </c>
      <c r="I13" s="11" t="s">
        <v>23</v>
      </c>
      <c r="J13" s="7">
        <f>VLOOKUP(I13,DATA1!$A$2:$M$27,MATCH(H13,DATA1!$1:$1,0),FALSE)</f>
        <v>11380</v>
      </c>
    </row>
    <row r="14" spans="2:14" x14ac:dyDescent="0.3">
      <c r="B14" s="14" t="s">
        <v>67</v>
      </c>
      <c r="C14" s="14"/>
      <c r="D14" s="14"/>
      <c r="E14" s="3"/>
      <c r="G14" s="14" t="s">
        <v>67</v>
      </c>
      <c r="H14" s="14"/>
      <c r="I14" s="14"/>
      <c r="J14" s="3"/>
    </row>
    <row r="15" spans="2:14" x14ac:dyDescent="0.3">
      <c r="B15" s="10" t="s">
        <v>68</v>
      </c>
      <c r="C15" s="13" t="s">
        <v>63</v>
      </c>
      <c r="D15" s="13"/>
      <c r="E15" s="7">
        <f>VLOOKUP(C15,DATA2!$A$1:$E$5,MATCH(B15,DATA2!$1:$1,0),FALSE)</f>
        <v>6554</v>
      </c>
      <c r="G15" s="10" t="s">
        <v>68</v>
      </c>
      <c r="H15" s="13" t="s">
        <v>61</v>
      </c>
      <c r="I15" s="13"/>
      <c r="J15" s="7">
        <f>VLOOKUP(H15,DATA2!$A$1:$E$5,MATCH(G15,DATA2!$1:$1,0),FALSE)</f>
        <v>7171</v>
      </c>
    </row>
    <row r="16" spans="2:14" x14ac:dyDescent="0.3">
      <c r="B16" s="10" t="s">
        <v>74</v>
      </c>
      <c r="C16" s="13" t="s">
        <v>61</v>
      </c>
      <c r="D16" s="13"/>
      <c r="E16" s="7">
        <f>VLOOKUP(C16,DATA2!$A$1:$E$5,MATCH(B16,DATA2!$1:$1,0),FALSE)</f>
        <v>5578</v>
      </c>
      <c r="G16" s="10" t="s">
        <v>74</v>
      </c>
      <c r="H16" s="13" t="s">
        <v>61</v>
      </c>
      <c r="I16" s="13"/>
      <c r="J16" s="7">
        <f>VLOOKUP(H16,DATA2!$A$1:$E$5,MATCH(G16,DATA2!$1:$1,0),FALSE)</f>
        <v>5578</v>
      </c>
    </row>
    <row r="17" spans="2:10" x14ac:dyDescent="0.3">
      <c r="B17" s="10" t="s">
        <v>73</v>
      </c>
      <c r="C17" s="13" t="s">
        <v>61</v>
      </c>
      <c r="D17" s="13"/>
      <c r="E17" s="7">
        <f>VLOOKUP(C17,DATA2!$A$1:$E$5,MATCH(B17,DATA2!$1:$1,0),FALSE)</f>
        <v>5578</v>
      </c>
      <c r="G17" s="10" t="s">
        <v>73</v>
      </c>
      <c r="H17" s="13" t="s">
        <v>61</v>
      </c>
      <c r="I17" s="13"/>
      <c r="J17" s="7">
        <f>VLOOKUP(H17,DATA2!$A$1:$E$5,MATCH(G17,DATA2!$1:$1,0),FALSE)</f>
        <v>5578</v>
      </c>
    </row>
    <row r="18" spans="2:10" x14ac:dyDescent="0.3">
      <c r="B18" s="10" t="s">
        <v>75</v>
      </c>
      <c r="C18" s="13" t="s">
        <v>61</v>
      </c>
      <c r="D18" s="13"/>
      <c r="E18" s="7">
        <f>VLOOKUP(C18,DATA2!$A$1:$E$5,MATCH(B18,DATA2!$1:$1,0),FALSE)</f>
        <v>5179</v>
      </c>
      <c r="G18" s="10" t="s">
        <v>75</v>
      </c>
      <c r="H18" s="13" t="s">
        <v>61</v>
      </c>
      <c r="I18" s="13"/>
      <c r="J18" s="7">
        <f>VLOOKUP(H18,DATA2!$A$1:$E$5,MATCH(G18,DATA2!$1:$1,0),FALSE)</f>
        <v>5179</v>
      </c>
    </row>
    <row r="19" spans="2:10" x14ac:dyDescent="0.3">
      <c r="B19" s="10" t="s">
        <v>75</v>
      </c>
      <c r="C19" s="13" t="s">
        <v>63</v>
      </c>
      <c r="D19" s="13"/>
      <c r="E19" s="7">
        <f>VLOOKUP(C19,DATA2!$A$1:$E$5,MATCH(B19,DATA2!$1:$1,0),FALSE)</f>
        <v>4733</v>
      </c>
      <c r="G19" s="10" t="s">
        <v>75</v>
      </c>
      <c r="H19" s="13" t="s">
        <v>61</v>
      </c>
      <c r="I19" s="13"/>
      <c r="J19" s="7">
        <f>VLOOKUP(H19,DATA2!$A$1:$E$5,MATCH(G19,DATA2!$1:$1,0),FALSE)</f>
        <v>5179</v>
      </c>
    </row>
    <row r="20" spans="2:10" x14ac:dyDescent="0.3">
      <c r="B20" s="14" t="s">
        <v>56</v>
      </c>
      <c r="C20" s="14"/>
      <c r="D20" s="14"/>
      <c r="E20" s="3"/>
      <c r="G20" s="14" t="s">
        <v>56</v>
      </c>
      <c r="H20" s="14"/>
      <c r="I20" s="14"/>
      <c r="J20" s="3"/>
    </row>
    <row r="21" spans="2:10" x14ac:dyDescent="0.3">
      <c r="B21" s="10" t="s">
        <v>59</v>
      </c>
      <c r="C21" s="13" t="s">
        <v>61</v>
      </c>
      <c r="D21" s="13"/>
      <c r="E21" s="1">
        <f>VLOOKUP(C21,DATA2!$A$2:$B$5,2,FALSE)</f>
        <v>0.02</v>
      </c>
      <c r="G21" s="10" t="s">
        <v>59</v>
      </c>
      <c r="H21" s="13" t="s">
        <v>61</v>
      </c>
      <c r="I21" s="13"/>
      <c r="J21" s="1">
        <f>VLOOKUP(H21,DATA2!$A$2:$B$5,2,FALSE)</f>
        <v>0.02</v>
      </c>
    </row>
    <row r="22" spans="2:10" x14ac:dyDescent="0.3">
      <c r="B22" s="10" t="s">
        <v>58</v>
      </c>
      <c r="C22" s="13" t="s">
        <v>61</v>
      </c>
      <c r="D22" s="13"/>
      <c r="E22" s="1">
        <f>VLOOKUP(C22,DATA2!$A$2:$B$5,2,FALSE)</f>
        <v>0.02</v>
      </c>
      <c r="G22" s="10" t="s">
        <v>58</v>
      </c>
      <c r="H22" s="13" t="s">
        <v>61</v>
      </c>
      <c r="I22" s="13"/>
      <c r="J22" s="1">
        <f>VLOOKUP(H22,DATA2!$A$2:$B$5,2,FALSE)</f>
        <v>0.02</v>
      </c>
    </row>
    <row r="23" spans="2:10" x14ac:dyDescent="0.3">
      <c r="B23" s="10" t="s">
        <v>45</v>
      </c>
      <c r="C23" s="13" t="s">
        <v>61</v>
      </c>
      <c r="D23" s="13"/>
      <c r="E23" s="1">
        <f>VLOOKUP(C23,DATA2!$A$2:$B$5,2,FALSE)</f>
        <v>0.02</v>
      </c>
      <c r="G23" s="10" t="s">
        <v>45</v>
      </c>
      <c r="H23" s="13" t="s">
        <v>61</v>
      </c>
      <c r="I23" s="13"/>
      <c r="J23" s="1">
        <f>VLOOKUP(H23,DATA2!$A$2:$B$5,2,FALSE)</f>
        <v>0.02</v>
      </c>
    </row>
    <row r="24" spans="2:10" x14ac:dyDescent="0.3">
      <c r="B24" s="10" t="s">
        <v>60</v>
      </c>
      <c r="C24" s="13" t="s">
        <v>61</v>
      </c>
      <c r="D24" s="13"/>
      <c r="E24" s="1">
        <f>VLOOKUP(C24,DATA2!$A$2:$B$5,2,FALSE)</f>
        <v>0.02</v>
      </c>
      <c r="G24" s="10" t="s">
        <v>60</v>
      </c>
      <c r="H24" s="13" t="s">
        <v>61</v>
      </c>
      <c r="I24" s="13"/>
      <c r="J24" s="1">
        <f>VLOOKUP(H24,DATA2!$A$2:$B$5,2,FALSE)</f>
        <v>0.02</v>
      </c>
    </row>
    <row r="25" spans="2:10" x14ac:dyDescent="0.3">
      <c r="C25" s="12"/>
      <c r="D25" s="12"/>
    </row>
  </sheetData>
  <sheetProtection algorithmName="SHA-512" hashValue="GiFLRlygRC1qp57yg+Vr1S1qU7cbaAt77rMRwKhJH3onWBG3XvCDVTf3HiA7ErxY8nOO5JvrnHE1U+4ssddMLw==" saltValue="cCsnGRWStqvwzqdxTDbh6Q==" spinCount="100000" sheet="1" objects="1" scenarios="1" selectLockedCells="1"/>
  <mergeCells count="33">
    <mergeCell ref="H3:I3"/>
    <mergeCell ref="H4:I4"/>
    <mergeCell ref="H5:I5"/>
    <mergeCell ref="M2:N2"/>
    <mergeCell ref="H16:I16"/>
    <mergeCell ref="H17:I17"/>
    <mergeCell ref="H18:I18"/>
    <mergeCell ref="H19:I19"/>
    <mergeCell ref="C5:D5"/>
    <mergeCell ref="B7:D7"/>
    <mergeCell ref="B2:D2"/>
    <mergeCell ref="B14:D14"/>
    <mergeCell ref="B20:D20"/>
    <mergeCell ref="G20:I20"/>
    <mergeCell ref="G14:I14"/>
    <mergeCell ref="C15:D15"/>
    <mergeCell ref="C16:D16"/>
    <mergeCell ref="G7:I7"/>
    <mergeCell ref="G2:I2"/>
    <mergeCell ref="C3:D3"/>
    <mergeCell ref="C4:D4"/>
    <mergeCell ref="C17:D17"/>
    <mergeCell ref="C18:D18"/>
    <mergeCell ref="C19:D19"/>
    <mergeCell ref="H15:I15"/>
    <mergeCell ref="C21:D21"/>
    <mergeCell ref="C22:D22"/>
    <mergeCell ref="C23:D23"/>
    <mergeCell ref="C24:D24"/>
    <mergeCell ref="H21:I21"/>
    <mergeCell ref="H22:I22"/>
    <mergeCell ref="H23:I23"/>
    <mergeCell ref="H24:I24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DATA2!$A$2:$A$5</xm:f>
          </x14:formula1>
          <xm:sqref>H21:I24</xm:sqref>
        </x14:dataValidation>
        <x14:dataValidation type="list" allowBlank="1" showInputMessage="1" showErrorMessage="1">
          <x14:formula1>
            <xm:f>DATA1!$B$1:$C$1</xm:f>
          </x14:formula1>
          <xm:sqref>C8 H8</xm:sqref>
        </x14:dataValidation>
        <x14:dataValidation type="list" allowBlank="1" showInputMessage="1" showErrorMessage="1">
          <x14:formula1>
            <xm:f>DATA1!$A$2:$A$27</xm:f>
          </x14:formula1>
          <xm:sqref>D8:D13 I8:I13</xm:sqref>
        </x14:dataValidation>
        <x14:dataValidation type="list" allowBlank="1" showInputMessage="1" showErrorMessage="1">
          <x14:formula1>
            <xm:f>DATA1!$D$1:$E$1</xm:f>
          </x14:formula1>
          <xm:sqref>C9 H9</xm:sqref>
        </x14:dataValidation>
        <x14:dataValidation type="list" allowBlank="1" showInputMessage="1" showErrorMessage="1">
          <x14:formula1>
            <xm:f>DATA1!$F$1:$G$1</xm:f>
          </x14:formula1>
          <xm:sqref>C10 H10</xm:sqref>
        </x14:dataValidation>
        <x14:dataValidation type="list" allowBlank="1" showInputMessage="1" showErrorMessage="1">
          <x14:formula1>
            <xm:f>DATA1!$H$1:$I$1</xm:f>
          </x14:formula1>
          <xm:sqref>C11 H11</xm:sqref>
        </x14:dataValidation>
        <x14:dataValidation type="list" allowBlank="1" showInputMessage="1" showErrorMessage="1">
          <x14:formula1>
            <xm:f>DATA1!$J$1:$K$1</xm:f>
          </x14:formula1>
          <xm:sqref>C12 H12</xm:sqref>
        </x14:dataValidation>
        <x14:dataValidation type="list" allowBlank="1" showInputMessage="1" showErrorMessage="1">
          <x14:formula1>
            <xm:f>DATA1!$L$1:$M$1</xm:f>
          </x14:formula1>
          <xm:sqref>C13 H13</xm:sqref>
        </x14:dataValidation>
        <x14:dataValidation type="list" allowBlank="1" showInputMessage="1" showErrorMessage="1">
          <x14:formula1>
            <xm:f>DATA2!$A$2:$A$5</xm:f>
          </x14:formula1>
          <xm:sqref>C21:D24 C15:D19 H15:I19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L4" sqref="L4"/>
    </sheetView>
  </sheetViews>
  <sheetFormatPr defaultRowHeight="16.5" x14ac:dyDescent="0.3"/>
  <cols>
    <col min="14" max="14" width="9" style="1"/>
  </cols>
  <sheetData>
    <row r="1" spans="1:13" x14ac:dyDescent="0.3">
      <c r="B1" t="s">
        <v>29</v>
      </c>
      <c r="C1" t="s">
        <v>30</v>
      </c>
      <c r="D1" t="s">
        <v>50</v>
      </c>
      <c r="E1" t="s">
        <v>51</v>
      </c>
      <c r="F1" t="s">
        <v>32</v>
      </c>
      <c r="G1" t="s">
        <v>34</v>
      </c>
      <c r="H1" t="s">
        <v>36</v>
      </c>
      <c r="I1" t="s">
        <v>37</v>
      </c>
      <c r="J1" t="s">
        <v>38</v>
      </c>
      <c r="K1" t="s">
        <v>40</v>
      </c>
      <c r="L1" t="s">
        <v>42</v>
      </c>
      <c r="M1" t="s">
        <v>43</v>
      </c>
    </row>
    <row r="2" spans="1:13" x14ac:dyDescent="0.3">
      <c r="A2" t="s">
        <v>31</v>
      </c>
      <c r="B2">
        <v>16294</v>
      </c>
      <c r="C2">
        <v>17574</v>
      </c>
      <c r="D2">
        <v>8773</v>
      </c>
      <c r="E2">
        <v>9466</v>
      </c>
      <c r="F2">
        <v>6749</v>
      </c>
      <c r="G2">
        <v>7282</v>
      </c>
      <c r="H2">
        <v>7423</v>
      </c>
      <c r="I2">
        <v>8010</v>
      </c>
      <c r="J2">
        <v>10797</v>
      </c>
      <c r="K2">
        <v>11651</v>
      </c>
      <c r="L2">
        <v>9448</v>
      </c>
      <c r="M2">
        <v>10194</v>
      </c>
    </row>
    <row r="3" spans="1:13" x14ac:dyDescent="0.3">
      <c r="A3" t="s">
        <v>4</v>
      </c>
      <c r="B3">
        <v>16359</v>
      </c>
      <c r="C3">
        <v>17750</v>
      </c>
      <c r="D3">
        <v>8808</v>
      </c>
      <c r="E3">
        <v>9562</v>
      </c>
      <c r="F3">
        <v>6776</v>
      </c>
      <c r="G3">
        <v>7355</v>
      </c>
      <c r="H3">
        <v>7453</v>
      </c>
      <c r="I3">
        <v>8091</v>
      </c>
      <c r="J3">
        <v>10841</v>
      </c>
      <c r="K3">
        <v>11768</v>
      </c>
      <c r="L3">
        <v>9486</v>
      </c>
      <c r="M3">
        <v>10297</v>
      </c>
    </row>
    <row r="4" spans="1:13" x14ac:dyDescent="0.3">
      <c r="A4" t="s">
        <v>5</v>
      </c>
      <c r="B4">
        <v>16457</v>
      </c>
      <c r="C4">
        <v>17927</v>
      </c>
      <c r="D4">
        <v>8861</v>
      </c>
      <c r="E4">
        <v>9658</v>
      </c>
      <c r="F4">
        <v>6816</v>
      </c>
      <c r="G4">
        <v>7429</v>
      </c>
      <c r="H4">
        <v>7498</v>
      </c>
      <c r="I4">
        <v>8172</v>
      </c>
      <c r="J4">
        <v>10906</v>
      </c>
      <c r="K4">
        <v>11886</v>
      </c>
      <c r="L4">
        <v>9543</v>
      </c>
      <c r="M4">
        <v>10401</v>
      </c>
    </row>
    <row r="5" spans="1:13" x14ac:dyDescent="0.3">
      <c r="A5" t="s">
        <v>6</v>
      </c>
      <c r="B5">
        <v>16556</v>
      </c>
      <c r="C5">
        <v>18107</v>
      </c>
      <c r="D5">
        <v>8915</v>
      </c>
      <c r="E5">
        <v>9755</v>
      </c>
      <c r="F5">
        <v>6858</v>
      </c>
      <c r="G5">
        <v>7504</v>
      </c>
      <c r="H5">
        <v>7543</v>
      </c>
      <c r="I5">
        <v>8254</v>
      </c>
      <c r="J5">
        <v>10972</v>
      </c>
      <c r="K5">
        <v>12006</v>
      </c>
      <c r="L5">
        <v>9600</v>
      </c>
      <c r="M5">
        <v>10505</v>
      </c>
    </row>
    <row r="6" spans="1:13" x14ac:dyDescent="0.3">
      <c r="A6" t="s">
        <v>7</v>
      </c>
      <c r="B6">
        <v>16721</v>
      </c>
      <c r="C6">
        <v>18288</v>
      </c>
      <c r="D6">
        <v>9004</v>
      </c>
      <c r="E6">
        <v>9853</v>
      </c>
      <c r="F6">
        <v>6927</v>
      </c>
      <c r="G6">
        <v>7579</v>
      </c>
      <c r="H6">
        <v>7619</v>
      </c>
      <c r="I6">
        <v>8337</v>
      </c>
      <c r="J6">
        <v>11082</v>
      </c>
      <c r="K6">
        <v>12126</v>
      </c>
      <c r="L6">
        <v>9697</v>
      </c>
      <c r="M6">
        <v>10611</v>
      </c>
    </row>
    <row r="7" spans="1:13" x14ac:dyDescent="0.3">
      <c r="A7" t="s">
        <v>8</v>
      </c>
      <c r="B7">
        <v>16888</v>
      </c>
      <c r="C7">
        <v>18470</v>
      </c>
      <c r="D7">
        <v>9095</v>
      </c>
      <c r="E7">
        <v>9952</v>
      </c>
      <c r="F7">
        <v>6996</v>
      </c>
      <c r="G7">
        <v>7655</v>
      </c>
      <c r="H7">
        <v>7696</v>
      </c>
      <c r="I7">
        <v>8421</v>
      </c>
      <c r="J7">
        <v>11194</v>
      </c>
      <c r="K7">
        <v>12248</v>
      </c>
      <c r="L7">
        <v>9794</v>
      </c>
      <c r="M7">
        <v>10717</v>
      </c>
    </row>
    <row r="8" spans="1:13" x14ac:dyDescent="0.3">
      <c r="A8" t="s">
        <v>9</v>
      </c>
      <c r="B8">
        <v>17057</v>
      </c>
      <c r="C8">
        <v>18655</v>
      </c>
      <c r="D8">
        <v>9186</v>
      </c>
      <c r="E8">
        <v>10052</v>
      </c>
      <c r="F8">
        <v>7067</v>
      </c>
      <c r="G8">
        <v>7732</v>
      </c>
      <c r="H8">
        <v>7773</v>
      </c>
      <c r="I8">
        <v>8506</v>
      </c>
      <c r="J8">
        <v>11306</v>
      </c>
      <c r="K8">
        <v>12372</v>
      </c>
      <c r="L8">
        <v>9893</v>
      </c>
      <c r="M8">
        <v>10825</v>
      </c>
    </row>
    <row r="9" spans="1:13" x14ac:dyDescent="0.3">
      <c r="A9" t="s">
        <v>10</v>
      </c>
      <c r="B9">
        <v>17228</v>
      </c>
      <c r="C9">
        <v>18842</v>
      </c>
      <c r="D9">
        <v>9279</v>
      </c>
      <c r="E9">
        <v>10153</v>
      </c>
      <c r="F9">
        <v>7138</v>
      </c>
      <c r="G9">
        <v>7810</v>
      </c>
      <c r="H9">
        <v>7851</v>
      </c>
      <c r="I9">
        <v>8591</v>
      </c>
      <c r="J9">
        <v>11420</v>
      </c>
      <c r="K9">
        <v>12496</v>
      </c>
      <c r="L9">
        <v>9992</v>
      </c>
      <c r="M9">
        <v>10934</v>
      </c>
    </row>
    <row r="10" spans="1:13" x14ac:dyDescent="0.3">
      <c r="A10" t="s">
        <v>11</v>
      </c>
      <c r="B10">
        <v>17400</v>
      </c>
      <c r="C10">
        <v>19030</v>
      </c>
      <c r="D10">
        <v>9372</v>
      </c>
      <c r="E10">
        <v>10255</v>
      </c>
      <c r="F10">
        <v>7209</v>
      </c>
      <c r="G10">
        <v>7889</v>
      </c>
      <c r="H10">
        <v>7930</v>
      </c>
      <c r="I10">
        <v>8677</v>
      </c>
      <c r="J10">
        <v>11535</v>
      </c>
      <c r="K10">
        <v>12621</v>
      </c>
      <c r="L10">
        <v>10093</v>
      </c>
      <c r="M10">
        <v>11044</v>
      </c>
    </row>
    <row r="11" spans="1:13" x14ac:dyDescent="0.3">
      <c r="A11" t="s">
        <v>12</v>
      </c>
      <c r="B11">
        <v>17574</v>
      </c>
      <c r="C11">
        <v>19220</v>
      </c>
      <c r="D11">
        <v>9466</v>
      </c>
      <c r="E11">
        <v>10358</v>
      </c>
      <c r="F11">
        <v>7282</v>
      </c>
      <c r="G11">
        <v>7968</v>
      </c>
      <c r="H11">
        <v>8010</v>
      </c>
      <c r="I11">
        <v>8765</v>
      </c>
      <c r="J11">
        <v>11651</v>
      </c>
      <c r="K11">
        <v>12748</v>
      </c>
      <c r="L11">
        <v>10194</v>
      </c>
      <c r="M11">
        <v>11155</v>
      </c>
    </row>
    <row r="12" spans="1:13" x14ac:dyDescent="0.3">
      <c r="A12" t="s">
        <v>13</v>
      </c>
      <c r="B12">
        <v>17750</v>
      </c>
      <c r="C12">
        <v>19413</v>
      </c>
      <c r="D12">
        <v>9562</v>
      </c>
      <c r="E12">
        <v>10462</v>
      </c>
      <c r="F12">
        <v>7355</v>
      </c>
      <c r="G12">
        <v>8048</v>
      </c>
      <c r="H12">
        <v>8091</v>
      </c>
      <c r="I12">
        <v>8853</v>
      </c>
      <c r="J12">
        <v>11768</v>
      </c>
      <c r="K12">
        <v>12876</v>
      </c>
      <c r="L12">
        <v>10297</v>
      </c>
      <c r="M12">
        <v>11267</v>
      </c>
    </row>
    <row r="13" spans="1:13" x14ac:dyDescent="0.3">
      <c r="A13" t="s">
        <v>14</v>
      </c>
      <c r="B13">
        <v>17927</v>
      </c>
      <c r="C13">
        <v>19607</v>
      </c>
      <c r="D13">
        <v>9658</v>
      </c>
      <c r="E13">
        <v>10567</v>
      </c>
      <c r="F13">
        <v>7429</v>
      </c>
      <c r="G13">
        <v>8129</v>
      </c>
      <c r="H13">
        <v>8172</v>
      </c>
      <c r="I13">
        <v>8942</v>
      </c>
      <c r="J13">
        <v>11886</v>
      </c>
      <c r="K13">
        <v>13006</v>
      </c>
      <c r="L13">
        <v>10401</v>
      </c>
      <c r="M13">
        <v>11380</v>
      </c>
    </row>
    <row r="14" spans="1:13" x14ac:dyDescent="0.3">
      <c r="A14" t="s">
        <v>15</v>
      </c>
      <c r="B14">
        <v>18107</v>
      </c>
      <c r="C14">
        <v>19803</v>
      </c>
      <c r="D14">
        <v>9755</v>
      </c>
      <c r="E14">
        <v>10674</v>
      </c>
      <c r="F14">
        <v>7504</v>
      </c>
      <c r="G14">
        <v>8211</v>
      </c>
      <c r="H14">
        <v>8254</v>
      </c>
      <c r="I14">
        <v>9032</v>
      </c>
      <c r="J14">
        <v>12006</v>
      </c>
      <c r="K14">
        <v>13137</v>
      </c>
      <c r="L14">
        <v>10505</v>
      </c>
      <c r="M14">
        <v>11495</v>
      </c>
    </row>
    <row r="15" spans="1:13" x14ac:dyDescent="0.3">
      <c r="A15" t="s">
        <v>16</v>
      </c>
      <c r="B15">
        <v>18288</v>
      </c>
      <c r="C15">
        <v>20001</v>
      </c>
      <c r="D15">
        <v>9853</v>
      </c>
      <c r="E15">
        <v>10781</v>
      </c>
      <c r="F15">
        <v>7579</v>
      </c>
      <c r="G15">
        <v>8293</v>
      </c>
      <c r="H15">
        <v>8337</v>
      </c>
      <c r="I15">
        <v>9122</v>
      </c>
      <c r="J15">
        <v>12126</v>
      </c>
      <c r="K15">
        <v>13269</v>
      </c>
      <c r="L15">
        <v>10611</v>
      </c>
      <c r="M15">
        <v>11610</v>
      </c>
    </row>
    <row r="16" spans="1:13" x14ac:dyDescent="0.3">
      <c r="A16" t="s">
        <v>17</v>
      </c>
      <c r="B16">
        <v>18470</v>
      </c>
      <c r="C16">
        <v>20201</v>
      </c>
      <c r="D16">
        <v>9952</v>
      </c>
      <c r="E16">
        <v>10889</v>
      </c>
      <c r="F16">
        <v>7655</v>
      </c>
      <c r="G16">
        <v>8376</v>
      </c>
      <c r="H16">
        <v>8421</v>
      </c>
      <c r="I16">
        <v>9214</v>
      </c>
      <c r="J16">
        <v>12248</v>
      </c>
      <c r="K16">
        <v>13402</v>
      </c>
      <c r="L16">
        <v>10717</v>
      </c>
      <c r="M16">
        <v>11727</v>
      </c>
    </row>
    <row r="17" spans="1:13" x14ac:dyDescent="0.3">
      <c r="A17" t="s">
        <v>18</v>
      </c>
      <c r="B17">
        <v>18655</v>
      </c>
      <c r="C17">
        <v>20403</v>
      </c>
      <c r="D17">
        <v>10052</v>
      </c>
      <c r="E17">
        <v>10999</v>
      </c>
      <c r="F17">
        <v>7732</v>
      </c>
      <c r="G17">
        <v>8461</v>
      </c>
      <c r="H17">
        <v>8506</v>
      </c>
      <c r="I17">
        <v>9307</v>
      </c>
      <c r="J17">
        <v>12372</v>
      </c>
      <c r="K17">
        <v>13537</v>
      </c>
      <c r="L17">
        <v>10825</v>
      </c>
      <c r="M17">
        <v>11845</v>
      </c>
    </row>
    <row r="18" spans="1:13" x14ac:dyDescent="0.3">
      <c r="A18" t="s">
        <v>19</v>
      </c>
      <c r="B18">
        <v>18842</v>
      </c>
      <c r="C18">
        <v>21021</v>
      </c>
      <c r="D18">
        <v>10153</v>
      </c>
      <c r="E18">
        <v>11333</v>
      </c>
      <c r="F18">
        <v>7810</v>
      </c>
      <c r="G18">
        <v>8718</v>
      </c>
      <c r="H18">
        <v>8591</v>
      </c>
      <c r="I18">
        <v>9590</v>
      </c>
      <c r="J18">
        <v>12496</v>
      </c>
      <c r="K18">
        <v>13949</v>
      </c>
      <c r="L18">
        <v>10934</v>
      </c>
      <c r="M18">
        <v>12205</v>
      </c>
    </row>
    <row r="19" spans="1:13" x14ac:dyDescent="0.3">
      <c r="A19" t="s">
        <v>20</v>
      </c>
      <c r="B19">
        <v>19030</v>
      </c>
      <c r="C19">
        <v>21658</v>
      </c>
      <c r="D19">
        <v>10255</v>
      </c>
      <c r="E19">
        <v>11678</v>
      </c>
      <c r="F19">
        <v>7889</v>
      </c>
      <c r="G19">
        <v>8984</v>
      </c>
      <c r="H19">
        <v>8677</v>
      </c>
      <c r="I19">
        <v>9882</v>
      </c>
      <c r="J19">
        <v>12621</v>
      </c>
      <c r="K19">
        <v>14373</v>
      </c>
      <c r="L19">
        <v>11044</v>
      </c>
      <c r="M19">
        <v>12577</v>
      </c>
    </row>
    <row r="20" spans="1:13" x14ac:dyDescent="0.3">
      <c r="A20" t="s">
        <v>21</v>
      </c>
      <c r="B20">
        <v>19220</v>
      </c>
      <c r="C20">
        <v>22314</v>
      </c>
      <c r="D20">
        <v>10358</v>
      </c>
      <c r="E20">
        <v>12034</v>
      </c>
      <c r="F20">
        <v>7968</v>
      </c>
      <c r="G20">
        <v>9257</v>
      </c>
      <c r="H20">
        <v>8765</v>
      </c>
      <c r="I20">
        <v>10183</v>
      </c>
      <c r="J20">
        <v>12748</v>
      </c>
      <c r="K20">
        <v>14811</v>
      </c>
      <c r="L20">
        <v>11155</v>
      </c>
      <c r="M20">
        <v>12960</v>
      </c>
    </row>
    <row r="21" spans="1:13" x14ac:dyDescent="0.3">
      <c r="A21" t="s">
        <v>22</v>
      </c>
      <c r="B21">
        <v>19413</v>
      </c>
      <c r="C21">
        <v>22990</v>
      </c>
      <c r="D21">
        <v>10462</v>
      </c>
      <c r="E21">
        <v>12400</v>
      </c>
      <c r="F21">
        <v>8048</v>
      </c>
      <c r="G21">
        <v>9539</v>
      </c>
      <c r="H21">
        <v>8853</v>
      </c>
      <c r="I21">
        <v>10493</v>
      </c>
      <c r="J21">
        <v>12876</v>
      </c>
      <c r="K21">
        <v>15262</v>
      </c>
      <c r="L21">
        <v>11267</v>
      </c>
      <c r="M21">
        <v>13354</v>
      </c>
    </row>
    <row r="22" spans="1:13" x14ac:dyDescent="0.3">
      <c r="A22" t="s">
        <v>23</v>
      </c>
      <c r="B22">
        <v>19607</v>
      </c>
      <c r="C22">
        <v>23687</v>
      </c>
      <c r="D22">
        <v>10567</v>
      </c>
      <c r="E22">
        <v>12778</v>
      </c>
      <c r="F22">
        <v>8129</v>
      </c>
      <c r="G22">
        <v>9829</v>
      </c>
      <c r="H22">
        <v>8942</v>
      </c>
      <c r="I22">
        <v>10812</v>
      </c>
      <c r="J22">
        <v>13006</v>
      </c>
      <c r="K22">
        <v>15726</v>
      </c>
      <c r="L22">
        <v>11380</v>
      </c>
      <c r="M22">
        <v>13760</v>
      </c>
    </row>
    <row r="23" spans="1:13" x14ac:dyDescent="0.3">
      <c r="A23" t="s">
        <v>24</v>
      </c>
      <c r="B23">
        <v>19803</v>
      </c>
      <c r="C23">
        <v>24405</v>
      </c>
      <c r="D23">
        <v>10674</v>
      </c>
      <c r="E23">
        <v>13166</v>
      </c>
      <c r="F23">
        <v>8211</v>
      </c>
      <c r="G23">
        <v>10128</v>
      </c>
      <c r="H23">
        <v>9032</v>
      </c>
      <c r="I23">
        <v>11141</v>
      </c>
      <c r="J23">
        <v>13137</v>
      </c>
      <c r="K23">
        <v>16205</v>
      </c>
      <c r="L23">
        <v>11495</v>
      </c>
      <c r="M23">
        <v>14179</v>
      </c>
    </row>
    <row r="24" spans="1:13" x14ac:dyDescent="0.3">
      <c r="A24" t="s">
        <v>25</v>
      </c>
      <c r="B24">
        <v>20001</v>
      </c>
      <c r="C24">
        <v>25144</v>
      </c>
      <c r="D24">
        <v>10781</v>
      </c>
      <c r="E24">
        <v>13567</v>
      </c>
      <c r="F24">
        <v>8293</v>
      </c>
      <c r="G24">
        <v>10436</v>
      </c>
      <c r="H24">
        <v>9122</v>
      </c>
      <c r="I24">
        <v>11480</v>
      </c>
      <c r="J24">
        <v>13269</v>
      </c>
      <c r="K24">
        <v>16698</v>
      </c>
      <c r="L24">
        <v>11610</v>
      </c>
      <c r="M24">
        <v>14610</v>
      </c>
    </row>
    <row r="25" spans="1:13" x14ac:dyDescent="0.3">
      <c r="A25" t="s">
        <v>26</v>
      </c>
      <c r="B25">
        <v>20201</v>
      </c>
      <c r="C25">
        <v>25906</v>
      </c>
      <c r="D25">
        <v>10889</v>
      </c>
      <c r="E25">
        <v>13980</v>
      </c>
      <c r="F25">
        <v>8376</v>
      </c>
      <c r="G25">
        <v>10754</v>
      </c>
      <c r="H25">
        <v>9214</v>
      </c>
      <c r="I25">
        <v>11829</v>
      </c>
      <c r="J25">
        <v>13402</v>
      </c>
      <c r="K25">
        <v>17205</v>
      </c>
      <c r="L25">
        <v>11727</v>
      </c>
      <c r="M25">
        <v>15055</v>
      </c>
    </row>
    <row r="26" spans="1:13" x14ac:dyDescent="0.3">
      <c r="A26" t="s">
        <v>27</v>
      </c>
      <c r="B26">
        <v>20403</v>
      </c>
      <c r="C26">
        <v>26691</v>
      </c>
      <c r="D26">
        <v>10999</v>
      </c>
      <c r="E26">
        <v>14405</v>
      </c>
      <c r="F26">
        <v>8461</v>
      </c>
      <c r="G26">
        <v>11081</v>
      </c>
      <c r="H26">
        <v>9307</v>
      </c>
      <c r="I26">
        <v>12189</v>
      </c>
      <c r="J26">
        <v>13537</v>
      </c>
      <c r="K26">
        <v>17729</v>
      </c>
      <c r="L26">
        <v>11845</v>
      </c>
      <c r="M26">
        <v>15513</v>
      </c>
    </row>
    <row r="27" spans="1:13" x14ac:dyDescent="0.3">
      <c r="A27" t="s">
        <v>28</v>
      </c>
      <c r="B27">
        <v>21021</v>
      </c>
      <c r="C27">
        <v>28053</v>
      </c>
      <c r="D27">
        <v>11333</v>
      </c>
      <c r="E27">
        <v>15142</v>
      </c>
      <c r="F27">
        <v>8718</v>
      </c>
      <c r="G27">
        <v>11648</v>
      </c>
      <c r="H27">
        <v>9590</v>
      </c>
      <c r="I27">
        <v>12813</v>
      </c>
      <c r="J27">
        <v>13949</v>
      </c>
      <c r="K27">
        <v>18636</v>
      </c>
      <c r="L27">
        <v>12205</v>
      </c>
      <c r="M27">
        <v>16307</v>
      </c>
    </row>
  </sheetData>
  <sheetProtection algorithmName="SHA-512" hashValue="EYL3n8sSiO25v1J2wCTBXzjMpMrjLHshrLAfBE01HyYqD7wOHVjRlzXSiXr2maDCMSOksC9t63gIF+jwj08G1w==" saltValue="Vj9Hkoq+oPmkUuAE0nTrcg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4" sqref="B4"/>
    </sheetView>
  </sheetViews>
  <sheetFormatPr defaultRowHeight="16.5" x14ac:dyDescent="0.3"/>
  <sheetData>
    <row r="1" spans="1:5" x14ac:dyDescent="0.3">
      <c r="B1" s="1" t="s">
        <v>69</v>
      </c>
      <c r="C1" s="1" t="s">
        <v>70</v>
      </c>
      <c r="D1" t="s">
        <v>71</v>
      </c>
      <c r="E1" t="s">
        <v>72</v>
      </c>
    </row>
    <row r="2" spans="1:5" x14ac:dyDescent="0.3">
      <c r="A2" s="1" t="s">
        <v>62</v>
      </c>
      <c r="B2" s="5">
        <v>0.02</v>
      </c>
      <c r="C2" s="1">
        <v>7171</v>
      </c>
      <c r="D2" s="1">
        <v>5578</v>
      </c>
      <c r="E2" s="1">
        <v>5179</v>
      </c>
    </row>
    <row r="3" spans="1:5" x14ac:dyDescent="0.3">
      <c r="A3" s="1" t="s">
        <v>64</v>
      </c>
      <c r="B3" s="5">
        <v>0.01</v>
      </c>
      <c r="C3" s="1">
        <v>6554</v>
      </c>
      <c r="D3" s="1">
        <v>5097</v>
      </c>
      <c r="E3" s="1">
        <v>4733</v>
      </c>
    </row>
    <row r="4" spans="1:5" x14ac:dyDescent="0.3">
      <c r="A4" s="1" t="s">
        <v>65</v>
      </c>
      <c r="B4" s="5">
        <v>5.0000000000000001E-3</v>
      </c>
      <c r="C4" s="1">
        <v>6172</v>
      </c>
      <c r="D4" s="1">
        <v>4800</v>
      </c>
      <c r="E4" s="1">
        <v>4458</v>
      </c>
    </row>
    <row r="5" spans="1:5" x14ac:dyDescent="0.3">
      <c r="A5" s="1" t="s">
        <v>66</v>
      </c>
      <c r="B5" s="6">
        <v>0</v>
      </c>
      <c r="C5" s="1">
        <v>0</v>
      </c>
      <c r="D5" s="1">
        <v>0</v>
      </c>
      <c r="E5" s="1">
        <v>0</v>
      </c>
    </row>
  </sheetData>
  <sheetProtection algorithmName="SHA-512" hashValue="Yf21sEcJcVGkYNhg9YmNOUkdCH4+jpqP4kFERm/vIKZpQ21EAnnxFg/cE3AUa+2D5jnXBymSzCwRZm24jJGmHA==" saltValue="dVF2/ZK1s05Z54yCou7ZaA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공격력계산</vt:lpstr>
      <vt:lpstr>DATA1</vt:lpstr>
      <vt:lpstr>DATA2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2020-09-18T12:34:31Z</dcterms:created>
  <dcterms:modified xsi:type="dcterms:W3CDTF">2020-09-21T10:55:50Z</dcterms:modified>
</cp:coreProperties>
</file>