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yunggyuLee\Desktop\"/>
    </mc:Choice>
  </mc:AlternateContent>
  <bookViews>
    <workbookView xWindow="0" yWindow="0" windowWidth="28800" windowHeight="1129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4" i="1" l="1"/>
  <c r="K27" i="1" s="1"/>
  <c r="N27" i="1" s="1"/>
  <c r="L14" i="1"/>
  <c r="L15" i="1" s="1"/>
  <c r="K14" i="1"/>
  <c r="K10" i="1"/>
  <c r="K15" i="1" l="1"/>
  <c r="K26" i="1"/>
  <c r="N26" i="1" s="1"/>
  <c r="N28" i="1" s="1"/>
  <c r="K18" i="1"/>
  <c r="K19" i="1" s="1"/>
  <c r="K16" i="1"/>
  <c r="K17" i="1" s="1"/>
  <c r="L18" i="1"/>
  <c r="L19" i="1" s="1"/>
  <c r="L16" i="1"/>
  <c r="L17" i="1" s="1"/>
  <c r="M19" i="1" l="1"/>
  <c r="N19" i="1" s="1"/>
  <c r="M17" i="1"/>
  <c r="N17" i="1" s="1"/>
  <c r="N21" i="1" l="1"/>
</calcChain>
</file>

<file path=xl/sharedStrings.xml><?xml version="1.0" encoding="utf-8"?>
<sst xmlns="http://schemas.openxmlformats.org/spreadsheetml/2006/main" count="32" uniqueCount="29">
  <si>
    <t>태양의힘 평균 치확증</t>
    <phoneticPr fontId="3" type="noConversion"/>
  </si>
  <si>
    <t>개기일식 평균 치확증</t>
    <phoneticPr fontId="3" type="noConversion"/>
  </si>
  <si>
    <t xml:space="preserve">시간당 데미지 상승 기댓값 </t>
    <phoneticPr fontId="3" type="noConversion"/>
  </si>
  <si>
    <t>데미지 상승 기댓값</t>
    <phoneticPr fontId="3" type="noConversion"/>
  </si>
  <si>
    <t>예둔</t>
    <phoneticPr fontId="3" type="noConversion"/>
  </si>
  <si>
    <t>예둔</t>
    <phoneticPr fontId="3" type="noConversion"/>
  </si>
  <si>
    <t>예둔</t>
    <phoneticPr fontId="3" type="noConversion"/>
  </si>
  <si>
    <t>데미지 반감 기댓값</t>
    <phoneticPr fontId="3" type="noConversion"/>
  </si>
  <si>
    <t>총데미지</t>
    <phoneticPr fontId="3" type="noConversion"/>
  </si>
  <si>
    <t>기존 장비</t>
    <phoneticPr fontId="3" type="noConversion"/>
  </si>
  <si>
    <t xml:space="preserve">치명타 피해 </t>
    <phoneticPr fontId="3" type="noConversion"/>
  </si>
  <si>
    <t>스텟 치확</t>
    <phoneticPr fontId="3" type="noConversion"/>
  </si>
  <si>
    <t>스텟치확</t>
    <phoneticPr fontId="3" type="noConversion"/>
  </si>
  <si>
    <t xml:space="preserve">치명타 피해 </t>
    <phoneticPr fontId="3" type="noConversion"/>
  </si>
  <si>
    <t>데미지 상승 기댓값</t>
    <phoneticPr fontId="3" type="noConversion"/>
  </si>
  <si>
    <t>데미지 상승 기댓값</t>
    <phoneticPr fontId="3" type="noConversion"/>
  </si>
  <si>
    <t>아르고스</t>
    <phoneticPr fontId="3" type="noConversion"/>
  </si>
  <si>
    <t>일반</t>
    <phoneticPr fontId="3" type="noConversion"/>
  </si>
  <si>
    <t>예둔의 딜 상승 기대치(%)</t>
    <phoneticPr fontId="3" type="noConversion"/>
  </si>
  <si>
    <t>에둔의 딜 상승 기대치(%)</t>
    <phoneticPr fontId="3" type="noConversion"/>
  </si>
  <si>
    <t>증가 데미지</t>
    <phoneticPr fontId="3" type="noConversion"/>
  </si>
  <si>
    <t>치명타 피해(1)</t>
    <phoneticPr fontId="3" type="noConversion"/>
  </si>
  <si>
    <t>치명타 피해(1*)</t>
    <phoneticPr fontId="3" type="noConversion"/>
  </si>
  <si>
    <t>지속시간(2)</t>
    <phoneticPr fontId="3" type="noConversion"/>
  </si>
  <si>
    <t>스텟 치확(3)</t>
    <phoneticPr fontId="3" type="noConversion"/>
  </si>
  <si>
    <t>장비로증가하는 치확(0)</t>
    <phoneticPr fontId="3" type="noConversion"/>
  </si>
  <si>
    <t>치확 합계(0)+(3)</t>
    <phoneticPr fontId="3" type="noConversion"/>
  </si>
  <si>
    <t>데미지 상승 기댓값 (4)=(0)+(3)</t>
    <phoneticPr fontId="3" type="noConversion"/>
  </si>
  <si>
    <t>시간당 데미지 상승 기댓값 (4) * (2) / (21+12)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</si>
</sst>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rgb="FF006100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1"/>
      <color rgb="FF006100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FFCC"/>
      </patternFill>
    </fill>
  </fills>
  <borders count="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3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1" fillId="3" borderId="1" applyNumberFormat="0" applyFont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3" borderId="2" xfId="2" applyFont="1" applyBorder="1">
      <alignment vertical="center"/>
    </xf>
    <xf numFmtId="0" fontId="0" fillId="0" borderId="2" xfId="0" applyBorder="1">
      <alignment vertical="center"/>
    </xf>
    <xf numFmtId="0" fontId="4" fillId="0" borderId="2" xfId="0" applyFont="1" applyBorder="1">
      <alignment vertical="center"/>
    </xf>
    <xf numFmtId="0" fontId="4" fillId="3" borderId="2" xfId="2" applyFont="1" applyBorder="1">
      <alignment vertical="center"/>
    </xf>
    <xf numFmtId="0" fontId="5" fillId="2" borderId="0" xfId="1" applyFont="1">
      <alignment vertical="center"/>
    </xf>
  </cellXfs>
  <cellStyles count="3">
    <cellStyle name="메모" xfId="2" builtinId="10"/>
    <cellStyle name="좋음" xfId="1" builtinId="2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/>
              <a:t>예둔의 스텟 치확</a:t>
            </a:r>
            <a:r>
              <a:rPr lang="en-US" altLang="ko-KR"/>
              <a:t>/</a:t>
            </a:r>
            <a:r>
              <a:rPr lang="ko-KR" altLang="en-US"/>
              <a:t>장비별 효율</a:t>
            </a:r>
            <a:endParaRPr lang="en-US" altLang="ko-KR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Sheet1!$P$14</c:f>
              <c:strCache>
                <c:ptCount val="1"/>
                <c:pt idx="0">
                  <c:v>아르고스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Sheet1!$Q$13:$W$13</c:f>
              <c:numCache>
                <c:formatCode>General</c:formatCode>
                <c:ptCount val="7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  <c:pt idx="3">
                  <c:v>0.4</c:v>
                </c:pt>
                <c:pt idx="4">
                  <c:v>0.5</c:v>
                </c:pt>
                <c:pt idx="5">
                  <c:v>0.6</c:v>
                </c:pt>
                <c:pt idx="6">
                  <c:v>0.7</c:v>
                </c:pt>
              </c:numCache>
            </c:numRef>
          </c:cat>
          <c:val>
            <c:numRef>
              <c:f>Sheet1!$Q$14:$W$14</c:f>
              <c:numCache>
                <c:formatCode>General</c:formatCode>
                <c:ptCount val="7"/>
                <c:pt idx="0">
                  <c:v>7.2</c:v>
                </c:pt>
                <c:pt idx="1">
                  <c:v>10</c:v>
                </c:pt>
                <c:pt idx="2">
                  <c:v>12.2</c:v>
                </c:pt>
                <c:pt idx="3">
                  <c:v>14.2</c:v>
                </c:pt>
                <c:pt idx="4">
                  <c:v>16</c:v>
                </c:pt>
                <c:pt idx="5">
                  <c:v>17.5</c:v>
                </c:pt>
                <c:pt idx="6">
                  <c:v>18.8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CA-4929-9368-B8C1EFFF8094}"/>
            </c:ext>
          </c:extLst>
        </c:ser>
        <c:ser>
          <c:idx val="1"/>
          <c:order val="1"/>
          <c:tx>
            <c:strRef>
              <c:f>Sheet1!$P$15</c:f>
              <c:strCache>
                <c:ptCount val="1"/>
                <c:pt idx="0">
                  <c:v>일반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Sheet1!$Q$13:$W$13</c:f>
              <c:numCache>
                <c:formatCode>General</c:formatCode>
                <c:ptCount val="7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  <c:pt idx="3">
                  <c:v>0.4</c:v>
                </c:pt>
                <c:pt idx="4">
                  <c:v>0.5</c:v>
                </c:pt>
                <c:pt idx="5">
                  <c:v>0.6</c:v>
                </c:pt>
                <c:pt idx="6">
                  <c:v>0.7</c:v>
                </c:pt>
              </c:numCache>
            </c:numRef>
          </c:cat>
          <c:val>
            <c:numRef>
              <c:f>Sheet1!$Q$15:$W$15</c:f>
              <c:numCache>
                <c:formatCode>General</c:formatCode>
                <c:ptCount val="7"/>
                <c:pt idx="0">
                  <c:v>2.5</c:v>
                </c:pt>
                <c:pt idx="1">
                  <c:v>6.2</c:v>
                </c:pt>
                <c:pt idx="2">
                  <c:v>9.3000000000000007</c:v>
                </c:pt>
                <c:pt idx="3">
                  <c:v>12</c:v>
                </c:pt>
                <c:pt idx="4">
                  <c:v>14.3</c:v>
                </c:pt>
                <c:pt idx="5">
                  <c:v>16.399999999999999</c:v>
                </c:pt>
                <c:pt idx="6">
                  <c:v>18.2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CA-4929-9368-B8C1EFFF80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37042512"/>
        <c:axId val="1437043344"/>
      </c:lineChart>
      <c:catAx>
        <c:axId val="14370425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437043344"/>
        <c:crosses val="autoZero"/>
        <c:auto val="1"/>
        <c:lblAlgn val="ctr"/>
        <c:lblOffset val="100"/>
        <c:noMultiLvlLbl val="0"/>
      </c:catAx>
      <c:valAx>
        <c:axId val="14370433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4370425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323850</xdr:colOff>
      <xdr:row>16</xdr:row>
      <xdr:rowOff>61912</xdr:rowOff>
    </xdr:from>
    <xdr:to>
      <xdr:col>21</xdr:col>
      <xdr:colOff>95250</xdr:colOff>
      <xdr:row>29</xdr:row>
      <xdr:rowOff>80962</xdr:rowOff>
    </xdr:to>
    <xdr:graphicFrame macro="">
      <xdr:nvGraphicFramePr>
        <xdr:cNvPr id="2" name="차트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I5:W28"/>
  <sheetViews>
    <sheetView tabSelected="1" topLeftCell="E1" workbookViewId="0">
      <selection activeCell="S3" sqref="S3"/>
    </sheetView>
  </sheetViews>
  <sheetFormatPr defaultRowHeight="16.5" x14ac:dyDescent="0.3"/>
  <cols>
    <col min="10" max="10" width="43" customWidth="1"/>
    <col min="11" max="11" width="29.375" customWidth="1"/>
    <col min="12" max="12" width="25.125" customWidth="1"/>
    <col min="13" max="13" width="18.75" customWidth="1"/>
  </cols>
  <sheetData>
    <row r="5" spans="9:23" x14ac:dyDescent="0.3">
      <c r="I5" s="5" t="s">
        <v>12</v>
      </c>
      <c r="J5" s="5">
        <v>0.5</v>
      </c>
    </row>
    <row r="9" spans="9:23" x14ac:dyDescent="0.3">
      <c r="I9" s="1"/>
      <c r="J9" s="1"/>
      <c r="K9" s="4" t="s">
        <v>0</v>
      </c>
      <c r="L9" s="4" t="s">
        <v>1</v>
      </c>
      <c r="M9" s="4" t="s">
        <v>20</v>
      </c>
      <c r="N9" s="4" t="s">
        <v>8</v>
      </c>
    </row>
    <row r="10" spans="9:23" x14ac:dyDescent="0.3">
      <c r="I10" s="1"/>
      <c r="J10" s="4" t="s">
        <v>25</v>
      </c>
      <c r="K10" s="2">
        <f>( 3*3+6*(6+9+12) ) / 2100</f>
        <v>8.1428571428571433E-2</v>
      </c>
      <c r="L10" s="2">
        <v>0.25</v>
      </c>
      <c r="M10" s="2"/>
      <c r="N10" s="2"/>
    </row>
    <row r="11" spans="9:23" x14ac:dyDescent="0.3">
      <c r="I11" s="1"/>
      <c r="J11" s="4" t="s">
        <v>21</v>
      </c>
      <c r="K11" s="2">
        <v>2</v>
      </c>
      <c r="L11" s="2">
        <v>2.4</v>
      </c>
      <c r="M11" s="2"/>
      <c r="N11" s="2"/>
    </row>
    <row r="12" spans="9:23" x14ac:dyDescent="0.3">
      <c r="I12" s="1" t="s">
        <v>4</v>
      </c>
      <c r="J12" s="4" t="s">
        <v>22</v>
      </c>
      <c r="K12" s="2">
        <v>2.5</v>
      </c>
      <c r="L12" s="2">
        <v>2.9</v>
      </c>
      <c r="M12" s="2"/>
      <c r="N12" s="2"/>
    </row>
    <row r="13" spans="9:23" x14ac:dyDescent="0.3">
      <c r="I13" s="1"/>
      <c r="J13" s="4" t="s">
        <v>23</v>
      </c>
      <c r="K13" s="2">
        <v>21</v>
      </c>
      <c r="L13" s="2">
        <v>12</v>
      </c>
      <c r="M13" s="2"/>
      <c r="N13" s="2"/>
      <c r="Q13">
        <v>0.1</v>
      </c>
      <c r="R13">
        <v>0.2</v>
      </c>
      <c r="S13">
        <v>0.3</v>
      </c>
      <c r="T13">
        <v>0.4</v>
      </c>
      <c r="U13">
        <v>0.5</v>
      </c>
      <c r="V13">
        <v>0.6</v>
      </c>
      <c r="W13">
        <v>0.7</v>
      </c>
    </row>
    <row r="14" spans="9:23" x14ac:dyDescent="0.3">
      <c r="I14" s="1"/>
      <c r="J14" s="4" t="s">
        <v>24</v>
      </c>
      <c r="K14" s="2">
        <f>J5</f>
        <v>0.5</v>
      </c>
      <c r="L14" s="2">
        <f>J5</f>
        <v>0.5</v>
      </c>
      <c r="M14" s="2"/>
      <c r="N14" s="2"/>
      <c r="P14" t="s">
        <v>16</v>
      </c>
      <c r="Q14">
        <v>7.2</v>
      </c>
      <c r="R14">
        <v>10</v>
      </c>
      <c r="S14">
        <v>12.2</v>
      </c>
      <c r="T14">
        <v>14.2</v>
      </c>
      <c r="U14">
        <v>16</v>
      </c>
      <c r="V14">
        <v>17.5</v>
      </c>
      <c r="W14">
        <v>18.8</v>
      </c>
    </row>
    <row r="15" spans="9:23" x14ac:dyDescent="0.3">
      <c r="I15" s="1"/>
      <c r="J15" s="4" t="s">
        <v>26</v>
      </c>
      <c r="K15" s="2">
        <f>K14+K10</f>
        <v>0.58142857142857141</v>
      </c>
      <c r="L15" s="2">
        <f>L14+L10</f>
        <v>0.75</v>
      </c>
      <c r="M15" s="2"/>
      <c r="N15" s="2"/>
      <c r="P15" t="s">
        <v>17</v>
      </c>
      <c r="Q15">
        <v>2.5</v>
      </c>
      <c r="R15">
        <v>6.2</v>
      </c>
      <c r="S15">
        <v>9.3000000000000007</v>
      </c>
      <c r="T15">
        <v>12</v>
      </c>
      <c r="U15">
        <v>14.3</v>
      </c>
      <c r="V15">
        <v>16.399999999999999</v>
      </c>
      <c r="W15">
        <v>18.2</v>
      </c>
    </row>
    <row r="16" spans="9:23" x14ac:dyDescent="0.3">
      <c r="I16" s="1"/>
      <c r="J16" s="4" t="s">
        <v>27</v>
      </c>
      <c r="K16" s="2">
        <f>K15*(K11-1)</f>
        <v>0.58142857142857141</v>
      </c>
      <c r="L16" s="2">
        <f>L15*(L11-1)</f>
        <v>1.0499999999999998</v>
      </c>
      <c r="M16" s="2"/>
      <c r="N16" s="2"/>
    </row>
    <row r="17" spans="9:14" x14ac:dyDescent="0.3">
      <c r="I17" s="1"/>
      <c r="J17" s="4" t="s">
        <v>28</v>
      </c>
      <c r="K17" s="2">
        <f>K16*$K$13/($K$13+$L$13)</f>
        <v>0.37</v>
      </c>
      <c r="L17" s="2">
        <f>L16*$L$13/($K$13+$L$13)</f>
        <v>0.38181818181818178</v>
      </c>
      <c r="M17" s="2">
        <f>K17+L17</f>
        <v>0.75181818181818172</v>
      </c>
      <c r="N17" s="3">
        <f>1+M17</f>
        <v>1.7518181818181817</v>
      </c>
    </row>
    <row r="18" spans="9:14" x14ac:dyDescent="0.3">
      <c r="I18" s="1" t="s">
        <v>4</v>
      </c>
      <c r="J18" s="4" t="s">
        <v>3</v>
      </c>
      <c r="K18" s="2">
        <f>K15*(K12-1)</f>
        <v>0.87214285714285711</v>
      </c>
      <c r="L18" s="2">
        <f>L15*(L12-1)</f>
        <v>1.4249999999999998</v>
      </c>
      <c r="M18" s="2"/>
      <c r="N18" s="2"/>
    </row>
    <row r="19" spans="9:14" x14ac:dyDescent="0.3">
      <c r="I19" s="1" t="s">
        <v>5</v>
      </c>
      <c r="J19" s="4" t="s">
        <v>2</v>
      </c>
      <c r="K19" s="2">
        <f>K18*$K$13/($K$13+$L$13)</f>
        <v>0.55499999999999994</v>
      </c>
      <c r="L19" s="2">
        <f>L18*$L$13/($K$13+$L$13)</f>
        <v>0.51818181818181808</v>
      </c>
      <c r="M19" s="2">
        <f>K19+L19</f>
        <v>1.073181818181818</v>
      </c>
      <c r="N19" s="3">
        <f>(1+M19)*0.98</f>
        <v>2.031718181818182</v>
      </c>
    </row>
    <row r="20" spans="9:14" x14ac:dyDescent="0.3">
      <c r="I20" s="1" t="s">
        <v>6</v>
      </c>
      <c r="J20" s="4" t="s">
        <v>7</v>
      </c>
      <c r="K20" s="2"/>
      <c r="L20" s="2"/>
      <c r="M20" s="2">
        <v>0.02</v>
      </c>
      <c r="N20" s="2"/>
    </row>
    <row r="21" spans="9:14" x14ac:dyDescent="0.3">
      <c r="I21" s="1"/>
      <c r="J21" s="4" t="s">
        <v>18</v>
      </c>
      <c r="K21" s="2"/>
      <c r="L21" s="2"/>
      <c r="M21" s="2"/>
      <c r="N21" s="3">
        <f>(N19-N17)/N17</f>
        <v>0.15977685521536081</v>
      </c>
    </row>
    <row r="22" spans="9:14" x14ac:dyDescent="0.3">
      <c r="I22" s="1"/>
      <c r="J22" s="4"/>
      <c r="K22" s="2" t="s">
        <v>9</v>
      </c>
      <c r="L22" s="2"/>
      <c r="M22" s="2"/>
      <c r="N22" s="2"/>
    </row>
    <row r="23" spans="9:14" x14ac:dyDescent="0.3">
      <c r="I23" s="1"/>
      <c r="J23" s="4" t="s">
        <v>10</v>
      </c>
      <c r="K23" s="2">
        <v>2</v>
      </c>
      <c r="L23" s="2"/>
      <c r="M23" s="2"/>
      <c r="N23" s="2"/>
    </row>
    <row r="24" spans="9:14" x14ac:dyDescent="0.3">
      <c r="I24" s="1"/>
      <c r="J24" s="4" t="s">
        <v>11</v>
      </c>
      <c r="K24" s="2">
        <f>J5</f>
        <v>0.5</v>
      </c>
      <c r="L24" s="2"/>
      <c r="M24" s="2"/>
      <c r="N24" s="2"/>
    </row>
    <row r="25" spans="9:14" x14ac:dyDescent="0.3">
      <c r="I25" s="1" t="s">
        <v>6</v>
      </c>
      <c r="J25" s="4" t="s">
        <v>13</v>
      </c>
      <c r="K25" s="2">
        <v>2.5</v>
      </c>
      <c r="L25" s="2"/>
      <c r="M25" s="2"/>
      <c r="N25" s="2"/>
    </row>
    <row r="26" spans="9:14" x14ac:dyDescent="0.3">
      <c r="I26" s="1"/>
      <c r="J26" s="4" t="s">
        <v>14</v>
      </c>
      <c r="K26" s="2">
        <f>(K23-1)*K24</f>
        <v>0.5</v>
      </c>
      <c r="L26" s="2"/>
      <c r="M26" s="2"/>
      <c r="N26" s="3">
        <f>K26+1</f>
        <v>1.5</v>
      </c>
    </row>
    <row r="27" spans="9:14" x14ac:dyDescent="0.3">
      <c r="I27" s="1" t="s">
        <v>4</v>
      </c>
      <c r="J27" s="4" t="s">
        <v>15</v>
      </c>
      <c r="K27" s="2">
        <f>(K25-1)*K24</f>
        <v>0.75</v>
      </c>
      <c r="L27" s="2"/>
      <c r="M27" s="2"/>
      <c r="N27" s="3">
        <f>(K27+1)*0.98</f>
        <v>1.7149999999999999</v>
      </c>
    </row>
    <row r="28" spans="9:14" x14ac:dyDescent="0.3">
      <c r="I28" s="1"/>
      <c r="J28" s="4" t="s">
        <v>19</v>
      </c>
      <c r="K28" s="2"/>
      <c r="L28" s="2"/>
      <c r="M28" s="2"/>
      <c r="N28" s="3">
        <f>(N27-N26)/N26</f>
        <v>0.14333333333333323</v>
      </c>
    </row>
  </sheetData>
  <phoneticPr fontId="3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byunggyuLee</dc:creator>
  <cp:lastModifiedBy>byunggyuLee</cp:lastModifiedBy>
  <dcterms:created xsi:type="dcterms:W3CDTF">2020-10-07T07:33:34Z</dcterms:created>
  <dcterms:modified xsi:type="dcterms:W3CDTF">2020-10-07T08:34:06Z</dcterms:modified>
</cp:coreProperties>
</file>