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_004\Desktop\소병훈\"/>
    </mc:Choice>
  </mc:AlternateContent>
  <xr:revisionPtr revIDLastSave="0" documentId="13_ncr:1_{1CD8D35E-A834-492B-8B8D-1D9F8BB2659F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8500표 (잠김o)" sheetId="1" r:id="rId1"/>
    <sheet name="8500표 (복사용,수정금지)" sheetId="3" r:id="rId2"/>
    <sheet name="수식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8" i="3" l="1"/>
  <c r="B29" i="3"/>
  <c r="B30" i="3"/>
  <c r="B31" i="3"/>
  <c r="B32" i="3"/>
  <c r="B33" i="3"/>
  <c r="B34" i="3"/>
  <c r="B2" i="3" l="1"/>
  <c r="C2" i="3"/>
  <c r="D2" i="3"/>
  <c r="E2" i="3"/>
  <c r="F2" i="3"/>
  <c r="H2" i="3"/>
  <c r="I2" i="3"/>
  <c r="J2" i="3"/>
  <c r="K2" i="3"/>
  <c r="M2" i="3"/>
  <c r="N2" i="3"/>
  <c r="O2" i="3"/>
  <c r="R2" i="3"/>
  <c r="S2" i="3"/>
  <c r="T2" i="3"/>
  <c r="V2" i="3"/>
  <c r="W2" i="3"/>
  <c r="B3" i="3"/>
  <c r="C3" i="3"/>
  <c r="D3" i="3"/>
  <c r="E3" i="3"/>
  <c r="H3" i="3"/>
  <c r="I3" i="3"/>
  <c r="J3" i="3"/>
  <c r="M3" i="3"/>
  <c r="N3" i="3"/>
  <c r="O3" i="3"/>
  <c r="P3" i="3"/>
  <c r="R3" i="3"/>
  <c r="S3" i="3"/>
  <c r="T3" i="3"/>
  <c r="V3" i="3"/>
  <c r="W3" i="3"/>
  <c r="B5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B6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Y6" i="3"/>
  <c r="Z6" i="3"/>
  <c r="AA6" i="3"/>
  <c r="B7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B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Y8" i="3"/>
  <c r="Z8" i="3"/>
  <c r="AA8" i="3"/>
  <c r="AB8" i="3"/>
  <c r="AC8" i="3"/>
  <c r="AD8" i="3"/>
  <c r="AE8" i="3"/>
  <c r="B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Y9" i="3"/>
  <c r="Z9" i="3"/>
  <c r="AA9" i="3"/>
  <c r="AB9" i="3"/>
  <c r="AC9" i="3"/>
  <c r="AD9" i="3"/>
  <c r="AE9" i="3"/>
  <c r="B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Y10" i="3"/>
  <c r="Z10" i="3"/>
  <c r="AA10" i="3"/>
  <c r="AB10" i="3"/>
  <c r="AC10" i="3"/>
  <c r="AD10" i="3"/>
  <c r="AE10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Y11" i="3"/>
  <c r="Z11" i="3"/>
  <c r="AA11" i="3"/>
  <c r="AB11" i="3"/>
  <c r="AC11" i="3"/>
  <c r="AD11" i="3"/>
  <c r="AE11" i="3"/>
  <c r="B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Y12" i="3"/>
  <c r="Z12" i="3"/>
  <c r="AA12" i="3"/>
  <c r="AB12" i="3"/>
  <c r="AC12" i="3"/>
  <c r="AD12" i="3"/>
  <c r="AE12" i="3"/>
  <c r="B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Y13" i="3"/>
  <c r="Z13" i="3"/>
  <c r="AA13" i="3"/>
  <c r="AB13" i="3"/>
  <c r="AC13" i="3"/>
  <c r="AD13" i="3"/>
  <c r="AE13" i="3"/>
  <c r="B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Y14" i="3"/>
  <c r="Z14" i="3"/>
  <c r="AA14" i="3"/>
  <c r="AB14" i="3"/>
  <c r="AC14" i="3"/>
  <c r="AD14" i="3"/>
  <c r="AE14" i="3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B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Y16" i="3"/>
  <c r="Z16" i="3"/>
  <c r="AA16" i="3"/>
  <c r="B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Y17" i="3"/>
  <c r="Z17" i="3"/>
  <c r="AA17" i="3"/>
  <c r="B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Y18" i="3"/>
  <c r="Z18" i="3"/>
  <c r="AA18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Y20" i="3"/>
  <c r="Z20" i="3"/>
  <c r="AA20" i="3"/>
  <c r="AB20" i="3"/>
  <c r="AC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B67" i="3"/>
  <c r="D67" i="3"/>
  <c r="E67" i="3"/>
  <c r="L67" i="3"/>
  <c r="M67" i="3"/>
  <c r="T67" i="3"/>
  <c r="U67" i="3"/>
  <c r="W67" i="3"/>
  <c r="B68" i="3"/>
  <c r="C68" i="3"/>
  <c r="E68" i="3"/>
  <c r="F68" i="3"/>
  <c r="N68" i="3"/>
  <c r="V68" i="3"/>
  <c r="W68" i="3"/>
  <c r="B70" i="3"/>
  <c r="H70" i="3"/>
  <c r="I70" i="3"/>
  <c r="P70" i="3"/>
  <c r="Q70" i="3"/>
  <c r="W70" i="3"/>
  <c r="B71" i="3"/>
  <c r="H71" i="3"/>
  <c r="I71" i="3"/>
  <c r="J71" i="3"/>
  <c r="P71" i="3"/>
  <c r="Q71" i="3"/>
  <c r="R71" i="3"/>
  <c r="W71" i="3"/>
  <c r="B73" i="3"/>
  <c r="D73" i="3"/>
  <c r="E73" i="3"/>
  <c r="L73" i="3"/>
  <c r="M73" i="3"/>
  <c r="T73" i="3"/>
  <c r="U73" i="3"/>
  <c r="W73" i="3"/>
  <c r="B74" i="3"/>
  <c r="C74" i="3"/>
  <c r="D74" i="3"/>
  <c r="J74" i="3"/>
  <c r="K74" i="3"/>
  <c r="L74" i="3"/>
  <c r="R74" i="3"/>
  <c r="S74" i="3"/>
  <c r="T74" i="3"/>
  <c r="W74" i="3"/>
  <c r="B76" i="3"/>
  <c r="W76" i="3"/>
  <c r="B77" i="3"/>
  <c r="W77" i="3"/>
  <c r="B79" i="3"/>
  <c r="W79" i="3"/>
  <c r="B80" i="3"/>
  <c r="W80" i="3"/>
  <c r="D17" i="2"/>
  <c r="E17" i="2"/>
  <c r="F17" i="2"/>
  <c r="G17" i="2"/>
  <c r="H17" i="2"/>
  <c r="I17" i="2"/>
  <c r="I29" i="2" s="1"/>
  <c r="J17" i="2"/>
  <c r="J29" i="2" s="1"/>
  <c r="K17" i="2"/>
  <c r="L17" i="2"/>
  <c r="M17" i="2"/>
  <c r="N17" i="2"/>
  <c r="O17" i="2"/>
  <c r="P17" i="2"/>
  <c r="Q17" i="2"/>
  <c r="R17" i="2"/>
  <c r="S17" i="2"/>
  <c r="T17" i="2"/>
  <c r="U17" i="2"/>
  <c r="V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S30" i="2" s="1"/>
  <c r="T18" i="2"/>
  <c r="U18" i="2"/>
  <c r="V18" i="2"/>
  <c r="C18" i="2"/>
  <c r="C17" i="2"/>
  <c r="D67" i="1"/>
  <c r="E67" i="1"/>
  <c r="F67" i="1"/>
  <c r="F67" i="3" s="1"/>
  <c r="G67" i="1"/>
  <c r="G67" i="3" s="1"/>
  <c r="H67" i="1"/>
  <c r="H67" i="3" s="1"/>
  <c r="I67" i="1"/>
  <c r="I67" i="3" s="1"/>
  <c r="J67" i="1"/>
  <c r="J67" i="3" s="1"/>
  <c r="K67" i="1"/>
  <c r="K67" i="3" s="1"/>
  <c r="L67" i="1"/>
  <c r="M67" i="1"/>
  <c r="N67" i="1"/>
  <c r="N67" i="3" s="1"/>
  <c r="O67" i="1"/>
  <c r="O67" i="3" s="1"/>
  <c r="P67" i="1"/>
  <c r="P67" i="3" s="1"/>
  <c r="Q67" i="1"/>
  <c r="Q67" i="3" s="1"/>
  <c r="R67" i="1"/>
  <c r="R67" i="3" s="1"/>
  <c r="S67" i="1"/>
  <c r="S67" i="3" s="1"/>
  <c r="T67" i="1"/>
  <c r="U67" i="1"/>
  <c r="V67" i="1"/>
  <c r="V67" i="3" s="1"/>
  <c r="D68" i="1"/>
  <c r="D68" i="3" s="1"/>
  <c r="E68" i="1"/>
  <c r="F68" i="1"/>
  <c r="G68" i="1"/>
  <c r="G68" i="3" s="1"/>
  <c r="H68" i="1"/>
  <c r="H68" i="3" s="1"/>
  <c r="I68" i="1"/>
  <c r="I68" i="3" s="1"/>
  <c r="J68" i="1"/>
  <c r="J68" i="3" s="1"/>
  <c r="K68" i="1"/>
  <c r="K68" i="3" s="1"/>
  <c r="L68" i="1"/>
  <c r="L68" i="3" s="1"/>
  <c r="M68" i="1"/>
  <c r="M68" i="3" s="1"/>
  <c r="N68" i="1"/>
  <c r="O68" i="1"/>
  <c r="O68" i="3" s="1"/>
  <c r="P68" i="1"/>
  <c r="P68" i="3" s="1"/>
  <c r="Q68" i="1"/>
  <c r="Q68" i="3" s="1"/>
  <c r="R68" i="1"/>
  <c r="R68" i="3" s="1"/>
  <c r="S68" i="1"/>
  <c r="S68" i="3" s="1"/>
  <c r="T68" i="1"/>
  <c r="T68" i="3" s="1"/>
  <c r="U68" i="1"/>
  <c r="U68" i="3" s="1"/>
  <c r="V68" i="1"/>
  <c r="D70" i="1"/>
  <c r="D70" i="3" s="1"/>
  <c r="E70" i="1"/>
  <c r="E70" i="3" s="1"/>
  <c r="F70" i="1"/>
  <c r="F70" i="3" s="1"/>
  <c r="G70" i="1"/>
  <c r="G70" i="3" s="1"/>
  <c r="H70" i="1"/>
  <c r="I70" i="1"/>
  <c r="J70" i="1"/>
  <c r="J70" i="3" s="1"/>
  <c r="K70" i="1"/>
  <c r="K70" i="3" s="1"/>
  <c r="L70" i="1"/>
  <c r="L70" i="3" s="1"/>
  <c r="M70" i="1"/>
  <c r="M70" i="3" s="1"/>
  <c r="N70" i="1"/>
  <c r="N70" i="3" s="1"/>
  <c r="O70" i="1"/>
  <c r="O70" i="3" s="1"/>
  <c r="P70" i="1"/>
  <c r="Q70" i="1"/>
  <c r="R70" i="1"/>
  <c r="R70" i="3" s="1"/>
  <c r="S70" i="1"/>
  <c r="S70" i="3" s="1"/>
  <c r="T70" i="1"/>
  <c r="T70" i="3" s="1"/>
  <c r="U70" i="1"/>
  <c r="U70" i="3" s="1"/>
  <c r="V70" i="1"/>
  <c r="V70" i="3" s="1"/>
  <c r="D71" i="1"/>
  <c r="D71" i="3" s="1"/>
  <c r="E71" i="1"/>
  <c r="E71" i="3" s="1"/>
  <c r="F71" i="1"/>
  <c r="F71" i="3" s="1"/>
  <c r="G71" i="1"/>
  <c r="G71" i="3" s="1"/>
  <c r="H71" i="1"/>
  <c r="I71" i="1"/>
  <c r="J71" i="1"/>
  <c r="K71" i="1"/>
  <c r="K71" i="3" s="1"/>
  <c r="L71" i="1"/>
  <c r="L71" i="3" s="1"/>
  <c r="M71" i="1"/>
  <c r="M71" i="3" s="1"/>
  <c r="N71" i="1"/>
  <c r="N71" i="3" s="1"/>
  <c r="O71" i="1"/>
  <c r="O71" i="3" s="1"/>
  <c r="P71" i="1"/>
  <c r="Q71" i="1"/>
  <c r="R71" i="1"/>
  <c r="S71" i="1"/>
  <c r="S71" i="3" s="1"/>
  <c r="T71" i="1"/>
  <c r="T71" i="3" s="1"/>
  <c r="U71" i="1"/>
  <c r="U71" i="3" s="1"/>
  <c r="V71" i="1"/>
  <c r="V71" i="3" s="1"/>
  <c r="D73" i="1"/>
  <c r="E73" i="1"/>
  <c r="F73" i="1"/>
  <c r="F73" i="3" s="1"/>
  <c r="G73" i="1"/>
  <c r="G73" i="3" s="1"/>
  <c r="H73" i="1"/>
  <c r="H73" i="3" s="1"/>
  <c r="I73" i="1"/>
  <c r="I73" i="3" s="1"/>
  <c r="J73" i="1"/>
  <c r="J73" i="3" s="1"/>
  <c r="K73" i="1"/>
  <c r="K73" i="3" s="1"/>
  <c r="L73" i="1"/>
  <c r="M73" i="1"/>
  <c r="N73" i="1"/>
  <c r="N73" i="3" s="1"/>
  <c r="O73" i="1"/>
  <c r="O73" i="3" s="1"/>
  <c r="P73" i="1"/>
  <c r="P73" i="3" s="1"/>
  <c r="Q73" i="1"/>
  <c r="Q73" i="3" s="1"/>
  <c r="R73" i="1"/>
  <c r="R73" i="3" s="1"/>
  <c r="S73" i="1"/>
  <c r="S73" i="3" s="1"/>
  <c r="T73" i="1"/>
  <c r="U73" i="1"/>
  <c r="V73" i="1"/>
  <c r="V73" i="3" s="1"/>
  <c r="D74" i="1"/>
  <c r="E74" i="1"/>
  <c r="E74" i="3" s="1"/>
  <c r="F74" i="1"/>
  <c r="F74" i="3" s="1"/>
  <c r="G74" i="1"/>
  <c r="G74" i="3" s="1"/>
  <c r="H74" i="1"/>
  <c r="H74" i="3" s="1"/>
  <c r="I74" i="1"/>
  <c r="I74" i="3" s="1"/>
  <c r="J74" i="1"/>
  <c r="K74" i="1"/>
  <c r="L74" i="1"/>
  <c r="M74" i="1"/>
  <c r="M74" i="3" s="1"/>
  <c r="N74" i="1"/>
  <c r="N74" i="3" s="1"/>
  <c r="O74" i="1"/>
  <c r="O74" i="3" s="1"/>
  <c r="P74" i="1"/>
  <c r="P74" i="3" s="1"/>
  <c r="Q74" i="1"/>
  <c r="Q74" i="3" s="1"/>
  <c r="R74" i="1"/>
  <c r="S74" i="1"/>
  <c r="T74" i="1"/>
  <c r="U74" i="1"/>
  <c r="U74" i="3" s="1"/>
  <c r="V74" i="1"/>
  <c r="V74" i="3" s="1"/>
  <c r="C74" i="1"/>
  <c r="C73" i="1"/>
  <c r="C73" i="3" s="1"/>
  <c r="C71" i="1"/>
  <c r="C71" i="3" s="1"/>
  <c r="C70" i="1"/>
  <c r="C70" i="3" s="1"/>
  <c r="C68" i="1"/>
  <c r="C67" i="1"/>
  <c r="C67" i="3" s="1"/>
  <c r="U3" i="1"/>
  <c r="U3" i="3" s="1"/>
  <c r="B18" i="2" l="1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G33" i="2" l="1"/>
  <c r="G23" i="2" s="1"/>
  <c r="G14" i="2"/>
  <c r="O33" i="2"/>
  <c r="O23" i="2" s="1"/>
  <c r="O14" i="2"/>
  <c r="G36" i="2"/>
  <c r="G24" i="2" s="1"/>
  <c r="G15" i="2"/>
  <c r="O36" i="2"/>
  <c r="O24" i="2" s="1"/>
  <c r="O15" i="2"/>
  <c r="Q36" i="2"/>
  <c r="Q24" i="2" s="1"/>
  <c r="Q15" i="2"/>
  <c r="J33" i="2"/>
  <c r="J23" i="2" s="1"/>
  <c r="J14" i="2"/>
  <c r="R33" i="2"/>
  <c r="R23" i="2" s="1"/>
  <c r="R14" i="2"/>
  <c r="J36" i="2"/>
  <c r="J24" i="2" s="1"/>
  <c r="J15" i="2"/>
  <c r="R36" i="2"/>
  <c r="R24" i="2" s="1"/>
  <c r="R15" i="2"/>
  <c r="I36" i="2"/>
  <c r="I24" i="2" s="1"/>
  <c r="I15" i="2"/>
  <c r="C33" i="2"/>
  <c r="C23" i="2" s="1"/>
  <c r="C14" i="2"/>
  <c r="K33" i="2"/>
  <c r="K23" i="2" s="1"/>
  <c r="K14" i="2"/>
  <c r="S33" i="2"/>
  <c r="S23" i="2" s="1"/>
  <c r="S14" i="2"/>
  <c r="C36" i="2"/>
  <c r="C24" i="2" s="1"/>
  <c r="C15" i="2"/>
  <c r="K36" i="2"/>
  <c r="K24" i="2" s="1"/>
  <c r="K15" i="2"/>
  <c r="S36" i="2"/>
  <c r="S24" i="2" s="1"/>
  <c r="S15" i="2"/>
  <c r="D33" i="2"/>
  <c r="D23" i="2" s="1"/>
  <c r="D14" i="2"/>
  <c r="L33" i="2"/>
  <c r="L23" i="2" s="1"/>
  <c r="L14" i="2"/>
  <c r="T33" i="2"/>
  <c r="T23" i="2" s="1"/>
  <c r="T14" i="2"/>
  <c r="D36" i="2"/>
  <c r="D24" i="2" s="1"/>
  <c r="D15" i="2"/>
  <c r="L36" i="2"/>
  <c r="L24" i="2" s="1"/>
  <c r="L15" i="2"/>
  <c r="T36" i="2"/>
  <c r="T24" i="2" s="1"/>
  <c r="T15" i="2"/>
  <c r="H33" i="2"/>
  <c r="H23" i="2" s="1"/>
  <c r="H14" i="2"/>
  <c r="H36" i="2"/>
  <c r="H24" i="2" s="1"/>
  <c r="H15" i="2"/>
  <c r="Q33" i="2"/>
  <c r="Q23" i="2" s="1"/>
  <c r="Q14" i="2"/>
  <c r="E33" i="2"/>
  <c r="E23" i="2" s="1"/>
  <c r="E14" i="2"/>
  <c r="M33" i="2"/>
  <c r="M23" i="2" s="1"/>
  <c r="M14" i="2"/>
  <c r="U33" i="2"/>
  <c r="U23" i="2" s="1"/>
  <c r="U14" i="2"/>
  <c r="E36" i="2"/>
  <c r="E24" i="2" s="1"/>
  <c r="E15" i="2"/>
  <c r="M36" i="2"/>
  <c r="M24" i="2" s="1"/>
  <c r="M15" i="2"/>
  <c r="U36" i="2"/>
  <c r="U24" i="2" s="1"/>
  <c r="U15" i="2"/>
  <c r="P33" i="2"/>
  <c r="P23" i="2" s="1"/>
  <c r="P14" i="2"/>
  <c r="P36" i="2"/>
  <c r="P24" i="2" s="1"/>
  <c r="P15" i="2"/>
  <c r="I33" i="2"/>
  <c r="I23" i="2" s="1"/>
  <c r="I14" i="2"/>
  <c r="F33" i="2"/>
  <c r="F23" i="2" s="1"/>
  <c r="F14" i="2"/>
  <c r="N33" i="2"/>
  <c r="N23" i="2" s="1"/>
  <c r="N14" i="2"/>
  <c r="V33" i="2"/>
  <c r="V23" i="2" s="1"/>
  <c r="V14" i="2"/>
  <c r="F36" i="2"/>
  <c r="F24" i="2" s="1"/>
  <c r="F15" i="2"/>
  <c r="N36" i="2"/>
  <c r="N24" i="2" s="1"/>
  <c r="N15" i="2"/>
  <c r="V36" i="2"/>
  <c r="V24" i="2" s="1"/>
  <c r="V15" i="2"/>
  <c r="C35" i="2"/>
  <c r="C21" i="2" s="1"/>
  <c r="C27" i="2" s="1"/>
  <c r="C12" i="2"/>
  <c r="D35" i="2"/>
  <c r="D21" i="2" s="1"/>
  <c r="D12" i="2"/>
  <c r="T35" i="2"/>
  <c r="T21" i="2" s="1"/>
  <c r="T12" i="2"/>
  <c r="F32" i="2"/>
  <c r="F20" i="2" s="1"/>
  <c r="F11" i="2"/>
  <c r="N32" i="2"/>
  <c r="N20" i="2" s="1"/>
  <c r="N11" i="2"/>
  <c r="V32" i="2"/>
  <c r="V20" i="2" s="1"/>
  <c r="V11" i="2"/>
  <c r="F35" i="2"/>
  <c r="F21" i="2" s="1"/>
  <c r="F12" i="2"/>
  <c r="N35" i="2"/>
  <c r="N21" i="2" s="1"/>
  <c r="N12" i="2"/>
  <c r="V35" i="2"/>
  <c r="V21" i="2" s="1"/>
  <c r="V12" i="2"/>
  <c r="G35" i="2"/>
  <c r="G21" i="2" s="1"/>
  <c r="G12" i="2"/>
  <c r="O35" i="2"/>
  <c r="O21" i="2" s="1"/>
  <c r="O12" i="2"/>
  <c r="K32" i="2"/>
  <c r="K20" i="2" s="1"/>
  <c r="K26" i="2" s="1"/>
  <c r="K11" i="2"/>
  <c r="E32" i="2"/>
  <c r="E20" i="2" s="1"/>
  <c r="E26" i="2" s="1"/>
  <c r="E11" i="2"/>
  <c r="M32" i="2"/>
  <c r="M20" i="2" s="1"/>
  <c r="M11" i="2"/>
  <c r="U32" i="2"/>
  <c r="U20" i="2" s="1"/>
  <c r="U11" i="2"/>
  <c r="G32" i="2"/>
  <c r="G20" i="2" s="1"/>
  <c r="G26" i="2" s="1"/>
  <c r="G11" i="2"/>
  <c r="O32" i="2"/>
  <c r="O20" i="2" s="1"/>
  <c r="O26" i="2" s="1"/>
  <c r="O11" i="2"/>
  <c r="H32" i="2"/>
  <c r="H20" i="2" s="1"/>
  <c r="H11" i="2"/>
  <c r="P32" i="2"/>
  <c r="P20" i="2" s="1"/>
  <c r="P11" i="2"/>
  <c r="H35" i="2"/>
  <c r="H21" i="2" s="1"/>
  <c r="H27" i="2" s="1"/>
  <c r="H12" i="2"/>
  <c r="P35" i="2"/>
  <c r="P21" i="2" s="1"/>
  <c r="P27" i="2" s="1"/>
  <c r="P12" i="2"/>
  <c r="K35" i="2"/>
  <c r="K21" i="2" s="1"/>
  <c r="K12" i="2"/>
  <c r="S35" i="2"/>
  <c r="S21" i="2" s="1"/>
  <c r="S12" i="2"/>
  <c r="L32" i="2"/>
  <c r="L20" i="2" s="1"/>
  <c r="L26" i="2" s="1"/>
  <c r="L11" i="2"/>
  <c r="L35" i="2"/>
  <c r="L21" i="2" s="1"/>
  <c r="L27" i="2" s="1"/>
  <c r="L12" i="2"/>
  <c r="I32" i="2"/>
  <c r="I20" i="2" s="1"/>
  <c r="I26" i="2" s="1"/>
  <c r="I79" i="1" s="1"/>
  <c r="I79" i="3" s="1"/>
  <c r="I11" i="2"/>
  <c r="Q32" i="2"/>
  <c r="Q20" i="2" s="1"/>
  <c r="Q11" i="2"/>
  <c r="I35" i="2"/>
  <c r="I21" i="2" s="1"/>
  <c r="I27" i="2" s="1"/>
  <c r="I12" i="2"/>
  <c r="Q35" i="2"/>
  <c r="Q21" i="2" s="1"/>
  <c r="Q27" i="2" s="1"/>
  <c r="Q12" i="2"/>
  <c r="C32" i="2"/>
  <c r="C20" i="2" s="1"/>
  <c r="C11" i="2"/>
  <c r="S32" i="2"/>
  <c r="S20" i="2" s="1"/>
  <c r="S11" i="2"/>
  <c r="D32" i="2"/>
  <c r="D20" i="2" s="1"/>
  <c r="D11" i="2"/>
  <c r="T32" i="2"/>
  <c r="T20" i="2" s="1"/>
  <c r="T26" i="2" s="1"/>
  <c r="T11" i="2"/>
  <c r="E35" i="2"/>
  <c r="E21" i="2" s="1"/>
  <c r="E12" i="2"/>
  <c r="M35" i="2"/>
  <c r="M21" i="2" s="1"/>
  <c r="M27" i="2" s="1"/>
  <c r="M12" i="2"/>
  <c r="U35" i="2"/>
  <c r="U21" i="2" s="1"/>
  <c r="U27" i="2" s="1"/>
  <c r="U12" i="2"/>
  <c r="J32" i="2"/>
  <c r="J20" i="2" s="1"/>
  <c r="J26" i="2" s="1"/>
  <c r="J79" i="1" s="1"/>
  <c r="J79" i="3" s="1"/>
  <c r="J11" i="2"/>
  <c r="R32" i="2"/>
  <c r="R20" i="2" s="1"/>
  <c r="R11" i="2"/>
  <c r="J35" i="2"/>
  <c r="J21" i="2" s="1"/>
  <c r="J12" i="2"/>
  <c r="R35" i="2"/>
  <c r="R21" i="2" s="1"/>
  <c r="R12" i="2"/>
  <c r="K27" i="2"/>
  <c r="P2" i="1"/>
  <c r="P2" i="3" s="1"/>
  <c r="R26" i="2" l="1"/>
  <c r="F3" i="1"/>
  <c r="F3" i="3" s="1"/>
  <c r="K79" i="1"/>
  <c r="K79" i="3" s="1"/>
  <c r="K29" i="2"/>
  <c r="K80" i="1"/>
  <c r="K80" i="3" s="1"/>
  <c r="K30" i="2"/>
  <c r="T79" i="1"/>
  <c r="T79" i="3" s="1"/>
  <c r="T29" i="2"/>
  <c r="L80" i="1"/>
  <c r="L80" i="3" s="1"/>
  <c r="L30" i="2"/>
  <c r="O79" i="1"/>
  <c r="O79" i="3" s="1"/>
  <c r="O29" i="2"/>
  <c r="I80" i="1"/>
  <c r="I80" i="3" s="1"/>
  <c r="I30" i="2"/>
  <c r="H80" i="1"/>
  <c r="H80" i="3" s="1"/>
  <c r="H30" i="2"/>
  <c r="M80" i="1"/>
  <c r="M80" i="3" s="1"/>
  <c r="M30" i="2"/>
  <c r="G79" i="1"/>
  <c r="G79" i="3" s="1"/>
  <c r="G29" i="2"/>
  <c r="U80" i="1"/>
  <c r="U80" i="3" s="1"/>
  <c r="U30" i="2"/>
  <c r="R79" i="1"/>
  <c r="R79" i="3" s="1"/>
  <c r="R29" i="2"/>
  <c r="L79" i="1"/>
  <c r="L79" i="3" s="1"/>
  <c r="L29" i="2"/>
  <c r="Q80" i="1"/>
  <c r="Q80" i="3" s="1"/>
  <c r="Q30" i="2"/>
  <c r="P80" i="1"/>
  <c r="P80" i="3" s="1"/>
  <c r="P30" i="2"/>
  <c r="E79" i="1"/>
  <c r="E79" i="3" s="1"/>
  <c r="E29" i="2"/>
  <c r="C80" i="1"/>
  <c r="C80" i="3" s="1"/>
  <c r="C30" i="2"/>
  <c r="J27" i="2"/>
  <c r="S27" i="2"/>
  <c r="S80" i="1" s="1"/>
  <c r="S80" i="3" s="1"/>
  <c r="O27" i="2"/>
  <c r="N26" i="2"/>
  <c r="T27" i="2"/>
  <c r="F27" i="2"/>
  <c r="E27" i="2"/>
  <c r="N27" i="2"/>
  <c r="D26" i="2"/>
  <c r="Q26" i="2"/>
  <c r="R27" i="2"/>
  <c r="G27" i="2"/>
  <c r="S26" i="2"/>
  <c r="P26" i="2"/>
  <c r="U26" i="2"/>
  <c r="D27" i="2"/>
  <c r="V27" i="2"/>
  <c r="V26" i="2"/>
  <c r="F26" i="2"/>
  <c r="M26" i="2"/>
  <c r="K3" i="1"/>
  <c r="K3" i="3" s="1"/>
  <c r="H26" i="2"/>
  <c r="C26" i="2"/>
  <c r="D80" i="1" l="1"/>
  <c r="D80" i="3" s="1"/>
  <c r="D30" i="2"/>
  <c r="Q79" i="1"/>
  <c r="Q79" i="3" s="1"/>
  <c r="Q29" i="2"/>
  <c r="V80" i="1"/>
  <c r="V80" i="3" s="1"/>
  <c r="V30" i="2"/>
  <c r="C79" i="1"/>
  <c r="C79" i="3" s="1"/>
  <c r="C29" i="2"/>
  <c r="H79" i="1"/>
  <c r="H79" i="3" s="1"/>
  <c r="H29" i="2"/>
  <c r="E80" i="1"/>
  <c r="E80" i="3" s="1"/>
  <c r="E30" i="2"/>
  <c r="D79" i="1"/>
  <c r="D79" i="3" s="1"/>
  <c r="D29" i="2"/>
  <c r="N80" i="1"/>
  <c r="N80" i="3" s="1"/>
  <c r="N30" i="2"/>
  <c r="S79" i="1"/>
  <c r="S79" i="3" s="1"/>
  <c r="S29" i="2"/>
  <c r="T80" i="1"/>
  <c r="T80" i="3" s="1"/>
  <c r="T30" i="2"/>
  <c r="F80" i="1"/>
  <c r="F80" i="3" s="1"/>
  <c r="F30" i="2"/>
  <c r="M79" i="1"/>
  <c r="M79" i="3" s="1"/>
  <c r="M29" i="2"/>
  <c r="G80" i="1"/>
  <c r="G80" i="3" s="1"/>
  <c r="G30" i="2"/>
  <c r="N79" i="1"/>
  <c r="N79" i="3" s="1"/>
  <c r="N29" i="2"/>
  <c r="V79" i="1"/>
  <c r="V79" i="3" s="1"/>
  <c r="V29" i="2"/>
  <c r="J80" i="1"/>
  <c r="J80" i="3" s="1"/>
  <c r="J30" i="2"/>
  <c r="U79" i="1"/>
  <c r="U79" i="3" s="1"/>
  <c r="U29" i="2"/>
  <c r="P79" i="1"/>
  <c r="P79" i="3" s="1"/>
  <c r="P29" i="2"/>
  <c r="F79" i="1"/>
  <c r="F79" i="3" s="1"/>
  <c r="F29" i="2"/>
  <c r="R80" i="1"/>
  <c r="R80" i="3" s="1"/>
  <c r="R30" i="2"/>
  <c r="O80" i="1"/>
  <c r="O80" i="3" s="1"/>
  <c r="O30" i="2"/>
  <c r="D76" i="1"/>
  <c r="D76" i="3" s="1"/>
  <c r="L77" i="1"/>
  <c r="L77" i="3" s="1"/>
  <c r="V76" i="1"/>
  <c r="V76" i="3" s="1"/>
  <c r="G76" i="1"/>
  <c r="G76" i="3" s="1"/>
  <c r="E77" i="1"/>
  <c r="E77" i="3" s="1"/>
  <c r="C77" i="1"/>
  <c r="C77" i="3" s="1"/>
  <c r="I77" i="1"/>
  <c r="I77" i="3" s="1"/>
  <c r="T77" i="1"/>
  <c r="T77" i="3" s="1"/>
  <c r="K77" i="1"/>
  <c r="K77" i="3" s="1"/>
  <c r="C76" i="1"/>
  <c r="C76" i="3" s="1"/>
  <c r="F77" i="1"/>
  <c r="F77" i="3" s="1"/>
  <c r="K76" i="1"/>
  <c r="K76" i="3" s="1"/>
  <c r="Q77" i="1"/>
  <c r="Q77" i="3" s="1"/>
  <c r="Q76" i="1"/>
  <c r="Q76" i="3" s="1"/>
  <c r="H76" i="1"/>
  <c r="H76" i="3" s="1"/>
  <c r="J77" i="1"/>
  <c r="J77" i="3" s="1"/>
  <c r="O77" i="1"/>
  <c r="O77" i="3" s="1"/>
  <c r="I76" i="1"/>
  <c r="I76" i="3" s="1"/>
  <c r="L76" i="1"/>
  <c r="L76" i="3" s="1"/>
  <c r="R76" i="1"/>
  <c r="R76" i="3" s="1"/>
  <c r="O76" i="1"/>
  <c r="O76" i="3" s="1"/>
  <c r="M76" i="1"/>
  <c r="M76" i="3" s="1"/>
  <c r="S76" i="1"/>
  <c r="S76" i="3" s="1"/>
  <c r="H77" i="1"/>
  <c r="H77" i="3" s="1"/>
  <c r="N77" i="1"/>
  <c r="N77" i="3" s="1"/>
  <c r="J76" i="1"/>
  <c r="J76" i="3" s="1"/>
  <c r="T76" i="1"/>
  <c r="T76" i="3" s="1"/>
  <c r="G77" i="1"/>
  <c r="G77" i="3" s="1"/>
  <c r="N76" i="1"/>
  <c r="N76" i="3" s="1"/>
  <c r="P77" i="1"/>
  <c r="P77" i="3" s="1"/>
  <c r="S77" i="1"/>
  <c r="S77" i="3" s="1"/>
  <c r="V77" i="1"/>
  <c r="V77" i="3" s="1"/>
  <c r="F76" i="1"/>
  <c r="F76" i="3" s="1"/>
  <c r="E76" i="1"/>
  <c r="E76" i="3" s="1"/>
  <c r="P76" i="1"/>
  <c r="P76" i="3" s="1"/>
  <c r="M77" i="1"/>
  <c r="M77" i="3" s="1"/>
  <c r="U77" i="1"/>
  <c r="U77" i="3" s="1"/>
  <c r="D77" i="1"/>
  <c r="D77" i="3" s="1"/>
  <c r="R77" i="1"/>
  <c r="R77" i="3" s="1"/>
  <c r="U76" i="1"/>
  <c r="U76" i="3" s="1"/>
  <c r="U2" i="1" l="1"/>
  <c r="U2" i="3" s="1"/>
</calcChain>
</file>

<file path=xl/sharedStrings.xml><?xml version="1.0" encoding="utf-8"?>
<sst xmlns="http://schemas.openxmlformats.org/spreadsheetml/2006/main" count="365" uniqueCount="118">
  <si>
    <t>잠재</t>
  </si>
  <si>
    <t>스타포스</t>
  </si>
  <si>
    <t>레벨</t>
  </si>
  <si>
    <t>응축</t>
  </si>
  <si>
    <t>미획득</t>
  </si>
  <si>
    <t>0~59</t>
  </si>
  <si>
    <t>0~140</t>
  </si>
  <si>
    <t>아쿠아틱</t>
  </si>
  <si>
    <t>60~119</t>
  </si>
  <si>
    <t>141~199</t>
  </si>
  <si>
    <t>블라썸</t>
  </si>
  <si>
    <t>120~179</t>
  </si>
  <si>
    <t>200~209</t>
  </si>
  <si>
    <t>카혼목</t>
  </si>
  <si>
    <t>180~229</t>
  </si>
  <si>
    <t>210~219</t>
  </si>
  <si>
    <t>데아</t>
  </si>
  <si>
    <t>230~259</t>
  </si>
  <si>
    <t>220~229</t>
  </si>
  <si>
    <t>로알숄더</t>
  </si>
  <si>
    <t>12+</t>
  </si>
  <si>
    <t>260~</t>
  </si>
  <si>
    <t>230~</t>
  </si>
  <si>
    <t>웬투스</t>
  </si>
  <si>
    <t>골클벨</t>
  </si>
  <si>
    <t>아케인</t>
  </si>
  <si>
    <t>주스텟</t>
  </si>
  <si>
    <t>어빌</t>
  </si>
  <si>
    <t>매커</t>
  </si>
  <si>
    <t>0~2K</t>
  </si>
  <si>
    <t>고피아</t>
  </si>
  <si>
    <t>2~3K</t>
  </si>
  <si>
    <t>모자</t>
  </si>
  <si>
    <t>3~4K</t>
  </si>
  <si>
    <t>유니크</t>
  </si>
  <si>
    <t>4~5K</t>
  </si>
  <si>
    <t>장갑</t>
  </si>
  <si>
    <t>5~6K</t>
  </si>
  <si>
    <t>망토</t>
  </si>
  <si>
    <t>6K~</t>
  </si>
  <si>
    <t>신발</t>
  </si>
  <si>
    <t>무기</t>
  </si>
  <si>
    <t>획득</t>
  </si>
  <si>
    <t>보조</t>
  </si>
  <si>
    <t>포켓</t>
  </si>
  <si>
    <t>미개방</t>
  </si>
  <si>
    <t>개방</t>
  </si>
  <si>
    <t>엠블</t>
  </si>
  <si>
    <t>카루타</t>
  </si>
  <si>
    <t>200~</t>
    <phoneticPr fontId="5" type="noConversion"/>
  </si>
  <si>
    <t>30~55</t>
    <phoneticPr fontId="5" type="noConversion"/>
  </si>
  <si>
    <t>60~85</t>
    <phoneticPr fontId="5" type="noConversion"/>
  </si>
  <si>
    <t>90~145</t>
    <phoneticPr fontId="5" type="noConversion"/>
  </si>
  <si>
    <t>150~195</t>
    <phoneticPr fontId="5" type="noConversion"/>
  </si>
  <si>
    <t>스타포스</t>
    <phoneticPr fontId="5" type="noConversion"/>
  </si>
  <si>
    <t>스타포스 달성도</t>
    <phoneticPr fontId="5" type="noConversion"/>
  </si>
  <si>
    <t>레벨 달성도</t>
    <phoneticPr fontId="5" type="noConversion"/>
  </si>
  <si>
    <t>유니온 레벨</t>
    <phoneticPr fontId="5" type="noConversion"/>
  </si>
  <si>
    <t>유니온 전투력</t>
    <phoneticPr fontId="5" type="noConversion"/>
  </si>
  <si>
    <t>n^3</t>
  </si>
  <si>
    <t>n^3</t>
    <phoneticPr fontId="5" type="noConversion"/>
  </si>
  <si>
    <t>+</t>
    <phoneticPr fontId="5" type="noConversion"/>
  </si>
  <si>
    <t>n^2</t>
  </si>
  <si>
    <t>n^2</t>
    <phoneticPr fontId="5" type="noConversion"/>
  </si>
  <si>
    <t>n</t>
    <phoneticPr fontId="5" type="noConversion"/>
  </si>
  <si>
    <t>레전2줄</t>
  </si>
  <si>
    <t>레전1줄</t>
  </si>
  <si>
    <t>전투력</t>
    <phoneticPr fontId="5" type="noConversion"/>
  </si>
  <si>
    <t>하트</t>
    <phoneticPr fontId="5" type="noConversion"/>
  </si>
  <si>
    <t>`</t>
    <phoneticPr fontId="5" type="noConversion"/>
  </si>
  <si>
    <t>카루타</t>
    <phoneticPr fontId="5" type="noConversion"/>
  </si>
  <si>
    <t>영생</t>
    <phoneticPr fontId="5" type="noConversion"/>
  </si>
  <si>
    <t>성배</t>
    <phoneticPr fontId="5" type="noConversion"/>
  </si>
  <si>
    <t>미획득</t>
    <phoneticPr fontId="5" type="noConversion"/>
  </si>
  <si>
    <t>레전0줄</t>
  </si>
  <si>
    <t>상의</t>
    <phoneticPr fontId="5" type="noConversion"/>
  </si>
  <si>
    <t>하의</t>
    <phoneticPr fontId="5" type="noConversion"/>
  </si>
  <si>
    <t>보장</t>
    <phoneticPr fontId="5" type="noConversion"/>
  </si>
  <si>
    <t>에픽-</t>
  </si>
  <si>
    <t>레전3줄</t>
  </si>
  <si>
    <t>0~2</t>
    <phoneticPr fontId="5" type="noConversion"/>
  </si>
  <si>
    <t>3~4</t>
    <phoneticPr fontId="5" type="noConversion"/>
  </si>
  <si>
    <t>5~6</t>
    <phoneticPr fontId="5" type="noConversion"/>
  </si>
  <si>
    <t>스타포스 목표</t>
    <phoneticPr fontId="5" type="noConversion"/>
  </si>
  <si>
    <t>레벨 목표</t>
    <phoneticPr fontId="5" type="noConversion"/>
  </si>
  <si>
    <t>점령</t>
    <phoneticPr fontId="5" type="noConversion"/>
  </si>
  <si>
    <t>O</t>
    <phoneticPr fontId="5" type="noConversion"/>
  </si>
  <si>
    <t>X</t>
    <phoneticPr fontId="5" type="noConversion"/>
  </si>
  <si>
    <t>직업</t>
    <phoneticPr fontId="5" type="noConversion"/>
  </si>
  <si>
    <t>노비스 1단계</t>
    <phoneticPr fontId="5" type="noConversion"/>
  </si>
  <si>
    <t>노비스 2단계</t>
  </si>
  <si>
    <t>노비스 3단계</t>
  </si>
  <si>
    <t>노비스 4단계</t>
  </si>
  <si>
    <t>노비스 5단계</t>
  </si>
  <si>
    <t>베테랑 1단계</t>
    <phoneticPr fontId="5" type="noConversion"/>
  </si>
  <si>
    <t>마스터 1단계</t>
  </si>
  <si>
    <t>그랜드마스터 1단계</t>
    <phoneticPr fontId="5" type="noConversion"/>
  </si>
  <si>
    <t>베테랑 2단계</t>
  </si>
  <si>
    <t>베테랑 3단계</t>
  </si>
  <si>
    <t>베테랑 4단계</t>
  </si>
  <si>
    <t>베테랑 5단계</t>
  </si>
  <si>
    <t>마스터 2단계</t>
  </si>
  <si>
    <t>마스터 3단계</t>
  </si>
  <si>
    <t>마스터 4단계</t>
  </si>
  <si>
    <t>마스터 5단계</t>
  </si>
  <si>
    <t>그랜드마스터 2단계</t>
  </si>
  <si>
    <t>그랜드마스터 3단계</t>
  </si>
  <si>
    <t>그랜드마스터 4단계</t>
  </si>
  <si>
    <t>그랜드마스터 5단계</t>
  </si>
  <si>
    <t>대원수</t>
    <phoneticPr fontId="5" type="noConversion"/>
  </si>
  <si>
    <t>레벨</t>
    <phoneticPr fontId="5" type="noConversion"/>
  </si>
  <si>
    <t>전투력
순위</t>
    <phoneticPr fontId="5" type="noConversion"/>
  </si>
  <si>
    <t>점령 가능 대원 수</t>
    <phoneticPr fontId="5" type="noConversion"/>
  </si>
  <si>
    <t>달성도</t>
    <phoneticPr fontId="5" type="noConversion"/>
  </si>
  <si>
    <t>실제점령</t>
    <phoneticPr fontId="5" type="noConversion"/>
  </si>
  <si>
    <t>실전투력</t>
    <phoneticPr fontId="5" type="noConversion"/>
  </si>
  <si>
    <t>9~11</t>
    <phoneticPr fontId="5" type="noConversion"/>
  </si>
  <si>
    <t>노비스 1단계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</si>
</sst>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#&quot;보&quot;&quot;장&quot;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8"/>
      <color rgb="FF7030A0"/>
      <name val="맑은 고딕"/>
      <family val="3"/>
      <charset val="129"/>
      <scheme val="minor"/>
    </font>
    <font>
      <b/>
      <sz val="18"/>
      <color rgb="FF006100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8"/>
      <color rgb="FF00B050"/>
      <name val="맑은 고딕"/>
      <family val="3"/>
      <charset val="129"/>
      <scheme val="minor"/>
    </font>
    <font>
      <b/>
      <sz val="16"/>
      <color rgb="FF7030A0"/>
      <name val="맑은 고딕"/>
      <family val="3"/>
      <charset val="129"/>
      <scheme val="minor"/>
    </font>
    <font>
      <b/>
      <sz val="14"/>
      <color rgb="FF7030A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E8BAE9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2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0" tint="0.59996337778862885"/>
        <bgColor indexed="64"/>
      </patternFill>
    </fill>
    <fill>
      <patternFill patternType="solid">
        <fgColor theme="9" tint="0.7999816888943144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/>
      <right/>
      <top style="thin">
        <color rgb="FFFFFFFF"/>
      </top>
      <bottom/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8" fillId="13" borderId="0" xfId="5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0" fontId="8" fillId="10" borderId="20" xfId="0" applyFont="1" applyFill="1" applyBorder="1" applyAlignment="1">
      <alignment horizontal="center" vertical="center"/>
    </xf>
    <xf numFmtId="0" fontId="7" fillId="8" borderId="20" xfId="5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10" fillId="2" borderId="4" xfId="1" applyFont="1" applyBorder="1" applyAlignment="1" applyProtection="1">
      <alignment horizontal="center" vertical="center"/>
      <protection locked="0"/>
    </xf>
    <xf numFmtId="0" fontId="10" fillId="2" borderId="47" xfId="1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8" fillId="0" borderId="57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0" fillId="0" borderId="16" xfId="0" applyBorder="1" applyProtection="1">
      <alignment vertical="center"/>
    </xf>
    <xf numFmtId="0" fontId="8" fillId="0" borderId="28" xfId="0" applyFont="1" applyBorder="1" applyAlignment="1" applyProtection="1">
      <alignment horizontal="center" vertical="center"/>
    </xf>
    <xf numFmtId="0" fontId="10" fillId="2" borderId="4" xfId="1" applyFont="1" applyBorder="1" applyAlignment="1" applyProtection="1">
      <alignment horizontal="center" vertical="center"/>
    </xf>
    <xf numFmtId="0" fontId="10" fillId="2" borderId="47" xfId="1" applyFont="1" applyBorder="1" applyAlignment="1" applyProtection="1">
      <alignment horizontal="center" vertical="center"/>
    </xf>
    <xf numFmtId="0" fontId="8" fillId="0" borderId="32" xfId="0" applyFont="1" applyBorder="1" applyAlignment="1" applyProtection="1">
      <alignment horizontal="center" vertical="center"/>
    </xf>
    <xf numFmtId="0" fontId="7" fillId="10" borderId="39" xfId="0" applyFont="1" applyFill="1" applyBorder="1" applyAlignment="1" applyProtection="1">
      <alignment horizontal="center" vertical="center"/>
    </xf>
    <xf numFmtId="0" fontId="7" fillId="10" borderId="42" xfId="0" applyFont="1" applyFill="1" applyBorder="1" applyAlignment="1" applyProtection="1">
      <alignment horizontal="center" vertical="center"/>
    </xf>
    <xf numFmtId="0" fontId="8" fillId="0" borderId="51" xfId="0" applyFont="1" applyBorder="1" applyAlignment="1" applyProtection="1">
      <alignment horizontal="center" vertical="center"/>
    </xf>
    <xf numFmtId="0" fontId="8" fillId="0" borderId="52" xfId="0" applyFont="1" applyBorder="1" applyAlignment="1" applyProtection="1">
      <alignment horizontal="center" vertical="center"/>
    </xf>
    <xf numFmtId="0" fontId="7" fillId="9" borderId="43" xfId="6" applyFont="1" applyFill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/>
    </xf>
    <xf numFmtId="0" fontId="7" fillId="9" borderId="40" xfId="6" applyFont="1" applyFill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8" fillId="0" borderId="25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8" fillId="19" borderId="12" xfId="2" applyFont="1" applyFill="1" applyBorder="1" applyAlignment="1" applyProtection="1">
      <alignment horizontal="center" vertical="center"/>
    </xf>
    <xf numFmtId="0" fontId="8" fillId="19" borderId="1" xfId="2" applyFont="1" applyFill="1" applyBorder="1" applyAlignment="1" applyProtection="1">
      <alignment horizontal="center" vertical="center"/>
    </xf>
    <xf numFmtId="0" fontId="8" fillId="19" borderId="26" xfId="2" applyFont="1" applyFill="1" applyBorder="1" applyAlignment="1" applyProtection="1">
      <alignment horizontal="center" vertical="center"/>
    </xf>
    <xf numFmtId="0" fontId="8" fillId="19" borderId="13" xfId="2" applyFont="1" applyFill="1" applyBorder="1" applyAlignment="1" applyProtection="1">
      <alignment horizontal="center" vertical="center"/>
    </xf>
    <xf numFmtId="0" fontId="8" fillId="18" borderId="12" xfId="0" applyFont="1" applyFill="1" applyBorder="1" applyAlignment="1" applyProtection="1">
      <alignment horizontal="center" vertical="center"/>
    </xf>
    <xf numFmtId="0" fontId="8" fillId="18" borderId="1" xfId="0" applyFont="1" applyFill="1" applyBorder="1" applyAlignment="1" applyProtection="1">
      <alignment horizontal="center" vertical="center"/>
    </xf>
    <xf numFmtId="0" fontId="8" fillId="18" borderId="26" xfId="0" applyFont="1" applyFill="1" applyBorder="1" applyAlignment="1" applyProtection="1">
      <alignment horizontal="center" vertical="center"/>
    </xf>
    <xf numFmtId="0" fontId="8" fillId="18" borderId="13" xfId="0" applyFont="1" applyFill="1" applyBorder="1" applyAlignment="1" applyProtection="1">
      <alignment horizontal="center" vertical="center"/>
    </xf>
    <xf numFmtId="0" fontId="8" fillId="15" borderId="12" xfId="0" applyFont="1" applyFill="1" applyBorder="1" applyAlignment="1" applyProtection="1">
      <alignment horizontal="center" vertical="center"/>
    </xf>
    <xf numFmtId="0" fontId="8" fillId="15" borderId="1" xfId="0" applyFont="1" applyFill="1" applyBorder="1" applyAlignment="1" applyProtection="1">
      <alignment horizontal="center" vertical="center"/>
    </xf>
    <xf numFmtId="0" fontId="8" fillId="15" borderId="26" xfId="0" applyFont="1" applyFill="1" applyBorder="1" applyAlignment="1" applyProtection="1">
      <alignment horizontal="center" vertical="center"/>
    </xf>
    <xf numFmtId="0" fontId="8" fillId="15" borderId="13" xfId="1" applyFont="1" applyFill="1" applyBorder="1" applyAlignment="1" applyProtection="1">
      <alignment horizontal="center" vertical="center"/>
    </xf>
    <xf numFmtId="0" fontId="8" fillId="14" borderId="12" xfId="0" applyFont="1" applyFill="1" applyBorder="1" applyAlignment="1" applyProtection="1">
      <alignment horizontal="center" vertical="center"/>
    </xf>
    <xf numFmtId="0" fontId="8" fillId="14" borderId="1" xfId="0" applyFont="1" applyFill="1" applyBorder="1" applyAlignment="1" applyProtection="1">
      <alignment horizontal="center" vertical="center"/>
    </xf>
    <xf numFmtId="0" fontId="8" fillId="14" borderId="26" xfId="0" applyFont="1" applyFill="1" applyBorder="1" applyAlignment="1" applyProtection="1">
      <alignment horizontal="center" vertical="center"/>
    </xf>
    <xf numFmtId="0" fontId="8" fillId="14" borderId="13" xfId="1" applyFont="1" applyFill="1" applyBorder="1" applyAlignment="1" applyProtection="1">
      <alignment horizontal="center" vertical="center"/>
    </xf>
    <xf numFmtId="0" fontId="8" fillId="17" borderId="12" xfId="1" applyFont="1" applyFill="1" applyBorder="1" applyAlignment="1" applyProtection="1">
      <alignment horizontal="center" vertical="center"/>
    </xf>
    <xf numFmtId="0" fontId="8" fillId="17" borderId="1" xfId="1" applyFont="1" applyFill="1" applyBorder="1" applyAlignment="1" applyProtection="1">
      <alignment horizontal="center" vertical="center"/>
    </xf>
    <xf numFmtId="0" fontId="8" fillId="17" borderId="26" xfId="1" applyFont="1" applyFill="1" applyBorder="1" applyAlignment="1" applyProtection="1">
      <alignment horizontal="center" vertical="center"/>
    </xf>
    <xf numFmtId="0" fontId="8" fillId="17" borderId="13" xfId="1" applyFont="1" applyFill="1" applyBorder="1" applyAlignment="1" applyProtection="1">
      <alignment horizontal="center" vertical="center"/>
    </xf>
    <xf numFmtId="0" fontId="8" fillId="16" borderId="14" xfId="0" applyFont="1" applyFill="1" applyBorder="1" applyAlignment="1" applyProtection="1">
      <alignment horizontal="center" vertical="center"/>
    </xf>
    <xf numFmtId="0" fontId="8" fillId="16" borderId="8" xfId="0" applyFont="1" applyFill="1" applyBorder="1" applyAlignment="1" applyProtection="1">
      <alignment horizontal="center" vertical="center"/>
    </xf>
    <xf numFmtId="0" fontId="8" fillId="16" borderId="27" xfId="0" applyFont="1" applyFill="1" applyBorder="1" applyAlignment="1" applyProtection="1">
      <alignment horizontal="center" vertical="center"/>
    </xf>
    <xf numFmtId="0" fontId="8" fillId="16" borderId="15" xfId="0" applyFont="1" applyFill="1" applyBorder="1" applyAlignment="1" applyProtection="1">
      <alignment horizontal="center" vertical="center"/>
    </xf>
    <xf numFmtId="0" fontId="7" fillId="9" borderId="41" xfId="6" applyFont="1" applyFill="1" applyBorder="1" applyAlignment="1" applyProtection="1">
      <alignment horizontal="center" vertical="center"/>
    </xf>
    <xf numFmtId="0" fontId="8" fillId="19" borderId="10" xfId="2" applyFont="1" applyFill="1" applyBorder="1" applyAlignment="1" applyProtection="1">
      <alignment horizontal="center" vertical="center"/>
    </xf>
    <xf numFmtId="0" fontId="8" fillId="14" borderId="11" xfId="0" applyFont="1" applyFill="1" applyBorder="1" applyAlignment="1" applyProtection="1">
      <alignment horizontal="center" vertical="center"/>
    </xf>
    <xf numFmtId="0" fontId="7" fillId="11" borderId="39" xfId="3" applyFont="1" applyFill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8" fillId="14" borderId="13" xfId="0" applyFont="1" applyFill="1" applyBorder="1" applyAlignment="1" applyProtection="1">
      <alignment horizontal="center" vertical="center"/>
    </xf>
    <xf numFmtId="0" fontId="7" fillId="11" borderId="40" xfId="3" applyFont="1" applyFill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8" fillId="19" borderId="8" xfId="2" applyFont="1" applyFill="1" applyBorder="1" applyAlignment="1" applyProtection="1">
      <alignment horizontal="center" vertical="center"/>
    </xf>
    <xf numFmtId="0" fontId="8" fillId="14" borderId="15" xfId="0" applyFont="1" applyFill="1" applyBorder="1" applyAlignment="1" applyProtection="1">
      <alignment horizontal="center" vertical="center"/>
    </xf>
    <xf numFmtId="0" fontId="8" fillId="0" borderId="21" xfId="0" applyFont="1" applyBorder="1" applyAlignment="1" applyProtection="1">
      <alignment horizontal="center" vertical="center"/>
    </xf>
    <xf numFmtId="0" fontId="8" fillId="19" borderId="22" xfId="2" applyFont="1" applyFill="1" applyBorder="1" applyAlignment="1" applyProtection="1">
      <alignment horizontal="center" vertical="center"/>
    </xf>
    <xf numFmtId="0" fontId="8" fillId="15" borderId="22" xfId="0" applyFont="1" applyFill="1" applyBorder="1" applyAlignment="1" applyProtection="1">
      <alignment horizontal="center" vertical="center"/>
    </xf>
    <xf numFmtId="0" fontId="8" fillId="14" borderId="22" xfId="0" applyFont="1" applyFill="1" applyBorder="1" applyAlignment="1" applyProtection="1">
      <alignment horizontal="center" vertical="center"/>
    </xf>
    <xf numFmtId="0" fontId="8" fillId="17" borderId="23" xfId="0" applyFont="1" applyFill="1" applyBorder="1" applyAlignment="1" applyProtection="1">
      <alignment horizontal="center" vertical="center"/>
    </xf>
    <xf numFmtId="0" fontId="7" fillId="11" borderId="42" xfId="3" applyFont="1" applyFill="1" applyBorder="1" applyAlignment="1" applyProtection="1">
      <alignment horizontal="center" vertical="center"/>
    </xf>
    <xf numFmtId="0" fontId="7" fillId="12" borderId="39" xfId="5" applyFont="1" applyFill="1" applyBorder="1" applyAlignment="1" applyProtection="1">
      <alignment horizontal="center" vertical="center"/>
    </xf>
    <xf numFmtId="0" fontId="7" fillId="12" borderId="40" xfId="5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12" borderId="43" xfId="5" applyFont="1" applyFill="1" applyBorder="1" applyAlignment="1" applyProtection="1">
      <alignment horizontal="center" vertical="center"/>
    </xf>
    <xf numFmtId="0" fontId="7" fillId="12" borderId="41" xfId="5" applyFont="1" applyFill="1" applyBorder="1" applyAlignment="1" applyProtection="1">
      <alignment horizontal="center" vertical="center"/>
    </xf>
    <xf numFmtId="0" fontId="8" fillId="10" borderId="20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0" fontId="8" fillId="0" borderId="57" xfId="0" applyFont="1" applyBorder="1" applyAlignment="1" applyProtection="1">
      <alignment horizontal="center" vertical="center"/>
    </xf>
    <xf numFmtId="0" fontId="7" fillId="0" borderId="58" xfId="0" applyFont="1" applyBorder="1" applyAlignment="1" applyProtection="1">
      <alignment horizontal="center" vertical="center"/>
    </xf>
    <xf numFmtId="0" fontId="7" fillId="0" borderId="59" xfId="0" applyFont="1" applyBorder="1" applyAlignment="1" applyProtection="1">
      <alignment horizontal="center" vertical="center"/>
    </xf>
    <xf numFmtId="0" fontId="7" fillId="0" borderId="60" xfId="0" applyFont="1" applyBorder="1" applyAlignment="1" applyProtection="1">
      <alignment horizontal="center" vertical="center"/>
    </xf>
    <xf numFmtId="0" fontId="7" fillId="0" borderId="61" xfId="0" applyFont="1" applyBorder="1" applyAlignment="1" applyProtection="1">
      <alignment horizontal="center" vertical="center"/>
    </xf>
    <xf numFmtId="0" fontId="7" fillId="0" borderId="62" xfId="0" applyFont="1" applyBorder="1" applyAlignment="1" applyProtection="1">
      <alignment horizontal="center" vertical="center"/>
    </xf>
    <xf numFmtId="0" fontId="7" fillId="0" borderId="63" xfId="0" applyFont="1" applyBorder="1" applyAlignment="1" applyProtection="1">
      <alignment horizontal="center" vertical="center"/>
    </xf>
    <xf numFmtId="176" fontId="15" fillId="0" borderId="58" xfId="0" applyNumberFormat="1" applyFont="1" applyBorder="1" applyAlignment="1" applyProtection="1">
      <alignment horizontal="center" vertical="center"/>
    </xf>
    <xf numFmtId="176" fontId="15" fillId="0" borderId="45" xfId="0" applyNumberFormat="1" applyFont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0" borderId="29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0" fontId="7" fillId="10" borderId="34" xfId="0" applyFont="1" applyFill="1" applyBorder="1" applyAlignment="1" applyProtection="1">
      <alignment horizontal="center" vertical="center"/>
      <protection locked="0"/>
    </xf>
    <xf numFmtId="0" fontId="7" fillId="10" borderId="10" xfId="0" applyFont="1" applyFill="1" applyBorder="1" applyAlignment="1" applyProtection="1">
      <alignment horizontal="center" vertical="center"/>
      <protection locked="0"/>
    </xf>
    <xf numFmtId="0" fontId="7" fillId="10" borderId="25" xfId="0" applyFont="1" applyFill="1" applyBorder="1" applyAlignment="1" applyProtection="1">
      <alignment horizontal="center" vertical="center"/>
      <protection locked="0"/>
    </xf>
    <xf numFmtId="0" fontId="7" fillId="10" borderId="37" xfId="0" applyFont="1" applyFill="1" applyBorder="1" applyAlignment="1" applyProtection="1">
      <alignment horizontal="center" vertical="center"/>
      <protection locked="0"/>
    </xf>
    <xf numFmtId="0" fontId="7" fillId="10" borderId="8" xfId="0" applyFont="1" applyFill="1" applyBorder="1" applyAlignment="1" applyProtection="1">
      <alignment horizontal="center" vertical="center"/>
      <protection locked="0"/>
    </xf>
    <xf numFmtId="0" fontId="7" fillId="10" borderId="27" xfId="0" applyFont="1" applyFill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8" fillId="0" borderId="38" xfId="0" applyFont="1" applyFill="1" applyBorder="1" applyAlignment="1" applyProtection="1">
      <alignment horizontal="center" vertical="center"/>
      <protection locked="0"/>
    </xf>
    <xf numFmtId="0" fontId="8" fillId="0" borderId="30" xfId="0" applyFont="1" applyFill="1" applyBorder="1" applyAlignment="1" applyProtection="1">
      <alignment horizontal="center" vertical="center"/>
      <protection locked="0"/>
    </xf>
    <xf numFmtId="0" fontId="8" fillId="0" borderId="31" xfId="0" applyFont="1" applyFill="1" applyBorder="1" applyAlignment="1" applyProtection="1">
      <alignment horizontal="center" vertical="center"/>
      <protection locked="0"/>
    </xf>
    <xf numFmtId="0" fontId="8" fillId="0" borderId="35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26" xfId="0" applyFont="1" applyFill="1" applyBorder="1" applyAlignment="1" applyProtection="1">
      <alignment horizontal="center" vertical="center"/>
      <protection locked="0"/>
    </xf>
    <xf numFmtId="0" fontId="8" fillId="0" borderId="36" xfId="0" applyFont="1" applyFill="1" applyBorder="1" applyAlignment="1" applyProtection="1">
      <alignment horizontal="center" vertical="center"/>
      <protection locked="0"/>
    </xf>
    <xf numFmtId="0" fontId="8" fillId="0" borderId="24" xfId="0" applyFont="1" applyFill="1" applyBorder="1" applyAlignment="1" applyProtection="1">
      <alignment horizontal="center" vertical="center"/>
      <protection locked="0"/>
    </xf>
    <xf numFmtId="0" fontId="8" fillId="0" borderId="44" xfId="0" applyFont="1" applyFill="1" applyBorder="1" applyAlignment="1" applyProtection="1">
      <alignment horizontal="center" vertical="center"/>
      <protection locked="0"/>
    </xf>
    <xf numFmtId="0" fontId="8" fillId="0" borderId="34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25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37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27" xfId="0" applyFont="1" applyFill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left" vertical="center"/>
      <protection locked="0"/>
    </xf>
    <xf numFmtId="0" fontId="8" fillId="0" borderId="34" xfId="2" applyFont="1" applyFill="1" applyBorder="1" applyAlignment="1" applyProtection="1">
      <alignment horizontal="center" vertical="center"/>
      <protection locked="0"/>
    </xf>
    <xf numFmtId="0" fontId="8" fillId="0" borderId="10" xfId="2" applyFont="1" applyFill="1" applyBorder="1" applyAlignment="1" applyProtection="1">
      <alignment horizontal="center" vertical="center"/>
      <protection locked="0"/>
    </xf>
    <xf numFmtId="0" fontId="8" fillId="0" borderId="25" xfId="2" applyFont="1" applyFill="1" applyBorder="1" applyAlignment="1" applyProtection="1">
      <alignment horizontal="center" vertical="center"/>
      <protection locked="0"/>
    </xf>
    <xf numFmtId="0" fontId="8" fillId="0" borderId="35" xfId="2" applyFont="1" applyFill="1" applyBorder="1" applyAlignment="1" applyProtection="1">
      <alignment horizontal="center" vertical="center"/>
      <protection locked="0"/>
    </xf>
    <xf numFmtId="0" fontId="8" fillId="0" borderId="1" xfId="2" applyFont="1" applyFill="1" applyBorder="1" applyAlignment="1" applyProtection="1">
      <alignment horizontal="center" vertical="center"/>
      <protection locked="0"/>
    </xf>
    <xf numFmtId="0" fontId="8" fillId="0" borderId="26" xfId="2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8" fillId="0" borderId="38" xfId="2" applyFont="1" applyFill="1" applyBorder="1" applyAlignment="1" applyProtection="1">
      <alignment horizontal="center" vertical="center"/>
      <protection locked="0"/>
    </xf>
    <xf numFmtId="0" fontId="8" fillId="0" borderId="30" xfId="2" applyFont="1" applyFill="1" applyBorder="1" applyAlignment="1" applyProtection="1">
      <alignment horizontal="center" vertical="center"/>
      <protection locked="0"/>
    </xf>
    <xf numFmtId="0" fontId="8" fillId="0" borderId="31" xfId="2" applyFont="1" applyFill="1" applyBorder="1" applyAlignment="1" applyProtection="1">
      <alignment horizontal="center" vertical="center"/>
      <protection locked="0"/>
    </xf>
    <xf numFmtId="0" fontId="8" fillId="0" borderId="46" xfId="0" applyFont="1" applyBorder="1" applyAlignment="1" applyProtection="1">
      <alignment horizontal="center"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0" borderId="36" xfId="2" applyFont="1" applyFill="1" applyBorder="1" applyAlignment="1" applyProtection="1">
      <alignment horizontal="center" vertical="center"/>
      <protection locked="0"/>
    </xf>
    <xf numFmtId="0" fontId="8" fillId="0" borderId="24" xfId="2" applyFont="1" applyFill="1" applyBorder="1" applyAlignment="1" applyProtection="1">
      <alignment horizontal="center" vertical="center"/>
      <protection locked="0"/>
    </xf>
    <xf numFmtId="0" fontId="8" fillId="0" borderId="44" xfId="2" applyFont="1" applyFill="1" applyBorder="1" applyAlignment="1" applyProtection="1">
      <alignment horizontal="center" vertical="center"/>
      <protection locked="0"/>
    </xf>
    <xf numFmtId="178" fontId="8" fillId="0" borderId="10" xfId="2" applyNumberFormat="1" applyFont="1" applyFill="1" applyBorder="1" applyAlignment="1" applyProtection="1">
      <alignment horizontal="center" vertical="center"/>
      <protection locked="0"/>
    </xf>
    <xf numFmtId="0" fontId="7" fillId="20" borderId="68" xfId="5" applyFont="1" applyFill="1" applyBorder="1" applyAlignment="1" applyProtection="1">
      <alignment horizontal="center" vertical="center"/>
    </xf>
    <xf numFmtId="0" fontId="7" fillId="20" borderId="69" xfId="5" applyFont="1" applyFill="1" applyBorder="1" applyAlignment="1" applyProtection="1">
      <alignment horizontal="center" vertical="center"/>
    </xf>
    <xf numFmtId="0" fontId="7" fillId="20" borderId="70" xfId="5" applyFont="1" applyFill="1" applyBorder="1" applyAlignment="1" applyProtection="1">
      <alignment horizontal="center" vertical="center"/>
    </xf>
    <xf numFmtId="0" fontId="7" fillId="20" borderId="71" xfId="5" applyFont="1" applyFill="1" applyBorder="1" applyAlignment="1" applyProtection="1">
      <alignment horizontal="center" vertical="center"/>
    </xf>
    <xf numFmtId="0" fontId="7" fillId="20" borderId="72" xfId="5" applyFont="1" applyFill="1" applyBorder="1" applyAlignment="1" applyProtection="1">
      <alignment horizontal="center" vertical="center"/>
    </xf>
    <xf numFmtId="0" fontId="7" fillId="20" borderId="73" xfId="5" applyFont="1" applyFill="1" applyBorder="1" applyAlignment="1" applyProtection="1">
      <alignment horizontal="center" vertical="center"/>
    </xf>
    <xf numFmtId="178" fontId="8" fillId="0" borderId="9" xfId="2" applyNumberFormat="1" applyFont="1" applyFill="1" applyBorder="1" applyAlignment="1" applyProtection="1">
      <alignment horizontal="center" vertical="center"/>
      <protection locked="0"/>
    </xf>
    <xf numFmtId="178" fontId="8" fillId="0" borderId="11" xfId="2" applyNumberFormat="1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0" fontId="7" fillId="13" borderId="64" xfId="5" applyFont="1" applyFill="1" applyBorder="1" applyAlignment="1" applyProtection="1">
      <alignment horizontal="center" vertical="center" wrapText="1"/>
    </xf>
    <xf numFmtId="0" fontId="7" fillId="13" borderId="65" xfId="5" applyFont="1" applyFill="1" applyBorder="1" applyAlignment="1" applyProtection="1">
      <alignment horizontal="center" vertical="center"/>
    </xf>
    <xf numFmtId="0" fontId="7" fillId="13" borderId="66" xfId="5" applyFont="1" applyFill="1" applyBorder="1" applyAlignment="1" applyProtection="1">
      <alignment horizontal="center" vertical="center" wrapText="1"/>
    </xf>
    <xf numFmtId="0" fontId="7" fillId="13" borderId="67" xfId="5" applyFont="1" applyFill="1" applyBorder="1" applyAlignment="1" applyProtection="1">
      <alignment horizontal="center" vertical="center"/>
    </xf>
    <xf numFmtId="0" fontId="7" fillId="10" borderId="53" xfId="0" applyFont="1" applyFill="1" applyBorder="1" applyAlignment="1" applyProtection="1">
      <alignment horizontal="center" vertical="center"/>
    </xf>
    <xf numFmtId="0" fontId="7" fillId="10" borderId="54" xfId="0" applyFont="1" applyFill="1" applyBorder="1" applyAlignment="1" applyProtection="1">
      <alignment horizontal="center" vertical="center"/>
    </xf>
    <xf numFmtId="0" fontId="7" fillId="8" borderId="55" xfId="5" applyFont="1" applyFill="1" applyBorder="1" applyAlignment="1" applyProtection="1">
      <alignment horizontal="center" vertical="center" wrapText="1"/>
    </xf>
    <xf numFmtId="0" fontId="7" fillId="8" borderId="56" xfId="5" applyFont="1" applyFill="1" applyBorder="1" applyAlignment="1" applyProtection="1">
      <alignment horizontal="center" vertical="center"/>
    </xf>
    <xf numFmtId="0" fontId="7" fillId="8" borderId="53" xfId="5" applyFont="1" applyFill="1" applyBorder="1" applyAlignment="1" applyProtection="1">
      <alignment horizontal="center" vertical="center" wrapText="1"/>
    </xf>
    <xf numFmtId="0" fontId="7" fillId="8" borderId="54" xfId="5" applyFont="1" applyFill="1" applyBorder="1" applyAlignment="1" applyProtection="1">
      <alignment horizontal="center" vertical="center"/>
    </xf>
    <xf numFmtId="0" fontId="7" fillId="8" borderId="55" xfId="5" applyFont="1" applyFill="1" applyBorder="1" applyAlignment="1" applyProtection="1">
      <alignment horizontal="center" vertical="center"/>
    </xf>
    <xf numFmtId="0" fontId="7" fillId="8" borderId="53" xfId="5" applyFont="1" applyFill="1" applyBorder="1" applyAlignment="1" applyProtection="1">
      <alignment horizontal="center" vertical="center"/>
    </xf>
    <xf numFmtId="0" fontId="12" fillId="0" borderId="47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177" fontId="9" fillId="6" borderId="48" xfId="4" applyNumberFormat="1" applyFont="1" applyBorder="1" applyAlignment="1" applyProtection="1">
      <alignment horizontal="center" vertical="center"/>
    </xf>
    <xf numFmtId="0" fontId="14" fillId="0" borderId="48" xfId="0" applyFont="1" applyBorder="1" applyAlignment="1" applyProtection="1">
      <alignment horizontal="center" vertical="center" wrapText="1"/>
      <protection locked="0"/>
    </xf>
    <xf numFmtId="0" fontId="13" fillId="6" borderId="49" xfId="4" applyFont="1" applyBorder="1" applyAlignment="1" applyProtection="1">
      <alignment horizontal="center" vertical="center"/>
    </xf>
    <xf numFmtId="0" fontId="13" fillId="6" borderId="50" xfId="4" applyFont="1" applyBorder="1" applyAlignment="1" applyProtection="1">
      <alignment horizontal="center" vertical="center"/>
    </xf>
    <xf numFmtId="0" fontId="14" fillId="0" borderId="48" xfId="0" applyFont="1" applyBorder="1" applyAlignment="1" applyProtection="1">
      <alignment horizontal="center" vertical="center"/>
      <protection locked="0"/>
    </xf>
  </cellXfs>
  <cellStyles count="7">
    <cellStyle name="40% - 강조색1" xfId="4" builtinId="31"/>
    <cellStyle name="40% - 강조색5" xfId="5" builtinId="47"/>
    <cellStyle name="강조색1" xfId="3" builtinId="29"/>
    <cellStyle name="나쁨" xfId="2" builtinId="27"/>
    <cellStyle name="보통 2" xfId="6" xr:uid="{00000000-0005-0000-0000-000004000000}"/>
    <cellStyle name="좋음" xfId="1" builtinId="26"/>
    <cellStyle name="표준" xfId="0" builtinId="0"/>
  </cellStyles>
  <dxfs count="486"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FF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사용자 지정 2">
      <a:dk1>
        <a:srgbClr val="000000"/>
      </a:dk1>
      <a:lt1>
        <a:srgbClr val="FF0000"/>
      </a:lt1>
      <a:dk2>
        <a:srgbClr val="FFC000"/>
      </a:dk2>
      <a:lt2>
        <a:srgbClr val="FFFF00"/>
      </a:lt2>
      <a:accent1>
        <a:srgbClr val="92D050"/>
      </a:accent1>
      <a:accent2>
        <a:srgbClr val="00B050"/>
      </a:accent2>
      <a:accent3>
        <a:srgbClr val="00B0F0"/>
      </a:accent3>
      <a:accent4>
        <a:srgbClr val="0070C0"/>
      </a:accent4>
      <a:accent5>
        <a:srgbClr val="002060"/>
      </a:accent5>
      <a:accent6>
        <a:srgbClr val="7030A0"/>
      </a:accent6>
      <a:hlink>
        <a:srgbClr val="002060"/>
      </a:hlink>
      <a:folHlink>
        <a:srgbClr val="7030A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264"/>
  <sheetViews>
    <sheetView tabSelected="1" zoomScale="85" zoomScaleNormal="85" workbookViewId="0"/>
  </sheetViews>
  <sheetFormatPr defaultRowHeight="17.399999999999999" x14ac:dyDescent="0.4"/>
  <cols>
    <col min="1" max="1" width="3.09765625" style="93" customWidth="1"/>
    <col min="2" max="23" width="8.69921875" style="93" customWidth="1"/>
    <col min="24" max="24" width="3.09765625" style="93" customWidth="1"/>
    <col min="25" max="25" width="7.09765625" style="93" bestFit="1" customWidth="1"/>
    <col min="26" max="26" width="9.09765625" style="93" bestFit="1" customWidth="1"/>
    <col min="27" max="27" width="7.09765625" style="93" bestFit="1" customWidth="1"/>
    <col min="28" max="29" width="9.09765625" style="93" bestFit="1" customWidth="1"/>
    <col min="30" max="30" width="9.09765625" style="93" customWidth="1"/>
    <col min="31" max="31" width="8.09765625" style="93" bestFit="1" customWidth="1"/>
    <col min="32" max="32" width="3.09765625" style="93" customWidth="1"/>
    <col min="33" max="16384" width="8.796875" style="93"/>
  </cols>
  <sheetData>
    <row r="1" spans="1:75" ht="18" thickBot="1" x14ac:dyDescent="0.45">
      <c r="A1" s="90"/>
      <c r="B1" s="91"/>
      <c r="C1" s="91"/>
      <c r="D1" s="91"/>
      <c r="E1" s="91"/>
      <c r="F1" s="91"/>
      <c r="G1" s="90"/>
      <c r="H1" s="91"/>
      <c r="I1" s="91"/>
      <c r="J1" s="91"/>
      <c r="K1" s="91"/>
      <c r="L1" s="90"/>
      <c r="M1" s="91"/>
      <c r="N1" s="91"/>
      <c r="O1" s="91"/>
      <c r="P1" s="91"/>
      <c r="Q1" s="90"/>
      <c r="R1" s="91"/>
      <c r="S1" s="91"/>
      <c r="T1" s="91"/>
      <c r="U1" s="91"/>
      <c r="V1" s="91"/>
      <c r="W1" s="92"/>
      <c r="X1" s="10"/>
      <c r="Y1" s="10"/>
      <c r="Z1" s="10"/>
      <c r="AA1" s="10"/>
      <c r="AB1" s="10"/>
      <c r="AC1" s="10"/>
      <c r="AD1" s="10"/>
      <c r="AE1" s="10"/>
      <c r="AF1" s="90"/>
      <c r="AG1" s="10"/>
      <c r="AH1" s="90"/>
      <c r="AI1" s="10"/>
      <c r="AJ1" s="90"/>
      <c r="AK1" s="10"/>
    </row>
    <row r="2" spans="1:75" ht="28.2" customHeight="1" thickBot="1" x14ac:dyDescent="0.45">
      <c r="A2" s="90"/>
      <c r="B2" s="170" t="s">
        <v>83</v>
      </c>
      <c r="C2" s="171"/>
      <c r="D2" s="171"/>
      <c r="E2" s="172"/>
      <c r="F2" s="8">
        <v>180</v>
      </c>
      <c r="G2" s="90"/>
      <c r="H2" s="166" t="s">
        <v>84</v>
      </c>
      <c r="I2" s="166"/>
      <c r="J2" s="166"/>
      <c r="K2" s="9">
        <v>210</v>
      </c>
      <c r="L2" s="90"/>
      <c r="M2" s="167" t="s">
        <v>57</v>
      </c>
      <c r="N2" s="168"/>
      <c r="O2" s="169"/>
      <c r="P2" s="175">
        <f>SUM(C34:V34,C65:V65)</f>
        <v>0</v>
      </c>
      <c r="Q2" s="90"/>
      <c r="R2" s="174" t="s">
        <v>58</v>
      </c>
      <c r="S2" s="174"/>
      <c r="T2" s="174"/>
      <c r="U2" s="173">
        <f>IF(수식!$B$18&gt;'8500표 (잠김o)'!U3,수식!B18&amp;"점령",SUM(수식!$C$29:$V$30))</f>
        <v>0</v>
      </c>
      <c r="V2" s="173"/>
      <c r="W2" s="173"/>
      <c r="X2" s="94"/>
      <c r="Y2" s="10"/>
      <c r="Z2" s="10"/>
      <c r="AA2" s="10"/>
      <c r="AB2" s="10"/>
      <c r="AC2" s="10"/>
      <c r="AD2" s="10"/>
      <c r="AE2" s="10"/>
      <c r="AF2" s="90"/>
      <c r="AG2" s="10"/>
      <c r="AH2" s="90"/>
      <c r="AI2" s="10"/>
      <c r="AJ2" s="90"/>
      <c r="AK2" s="10"/>
    </row>
    <row r="3" spans="1:75" ht="28.2" customHeight="1" thickBot="1" x14ac:dyDescent="0.45">
      <c r="A3" s="90"/>
      <c r="B3" s="170" t="s">
        <v>55</v>
      </c>
      <c r="C3" s="171"/>
      <c r="D3" s="171"/>
      <c r="E3" s="172"/>
      <c r="F3" s="16">
        <f>SUM(수식!$C$11:$V$12)</f>
        <v>0</v>
      </c>
      <c r="G3" s="90"/>
      <c r="H3" s="166" t="s">
        <v>56</v>
      </c>
      <c r="I3" s="166"/>
      <c r="J3" s="166"/>
      <c r="K3" s="17">
        <f>SUM(수식!$C$14:$V$15)</f>
        <v>0</v>
      </c>
      <c r="L3" s="90"/>
      <c r="M3" s="167" t="s">
        <v>117</v>
      </c>
      <c r="N3" s="168"/>
      <c r="O3" s="169"/>
      <c r="P3" s="176"/>
      <c r="Q3" s="90"/>
      <c r="R3" s="177" t="s">
        <v>112</v>
      </c>
      <c r="S3" s="177"/>
      <c r="T3" s="177"/>
      <c r="U3" s="173">
        <f>VLOOKUP(M3,수식!$Y$2:$Z$21,2,FALSE)</f>
        <v>9</v>
      </c>
      <c r="V3" s="173"/>
      <c r="W3" s="173"/>
      <c r="X3" s="94"/>
      <c r="Y3" s="13"/>
      <c r="Z3" s="13"/>
      <c r="AA3" s="13"/>
      <c r="AB3" s="13"/>
      <c r="AC3" s="13"/>
      <c r="AD3" s="13"/>
      <c r="AE3" s="13"/>
      <c r="AF3" s="90"/>
      <c r="AG3" s="10"/>
      <c r="AH3" s="90"/>
      <c r="AI3" s="10"/>
      <c r="AJ3" s="90"/>
      <c r="AK3" s="10"/>
    </row>
    <row r="4" spans="1:75" ht="18" thickBot="1" x14ac:dyDescent="0.45">
      <c r="A4" s="90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90"/>
      <c r="AG4" s="10"/>
      <c r="AH4" s="90"/>
      <c r="AI4" s="10"/>
      <c r="AJ4" s="90"/>
      <c r="AK4" s="10"/>
    </row>
    <row r="5" spans="1:75" ht="18" thickBot="1" x14ac:dyDescent="0.45">
      <c r="A5" s="90"/>
      <c r="B5" s="19" t="s">
        <v>85</v>
      </c>
      <c r="C5" s="95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  <c r="W5" s="19" t="s">
        <v>85</v>
      </c>
      <c r="X5" s="94"/>
      <c r="Y5" s="13"/>
      <c r="Z5" s="13"/>
      <c r="AA5" s="13"/>
      <c r="AB5" s="13"/>
      <c r="AC5" s="13"/>
      <c r="AD5" s="13"/>
      <c r="AE5" s="13"/>
      <c r="AF5" s="90"/>
      <c r="AG5" s="10"/>
      <c r="AH5" s="90"/>
      <c r="AI5" s="10"/>
      <c r="AJ5" s="90"/>
      <c r="AK5" s="10"/>
    </row>
    <row r="6" spans="1:75" ht="18" thickBot="1" x14ac:dyDescent="0.45">
      <c r="A6" s="90"/>
      <c r="B6" s="20" t="s">
        <v>88</v>
      </c>
      <c r="C6" s="98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00"/>
      <c r="W6" s="20" t="s">
        <v>88</v>
      </c>
      <c r="X6" s="101"/>
      <c r="Y6" s="21" t="s">
        <v>85</v>
      </c>
      <c r="Z6" s="21" t="s">
        <v>86</v>
      </c>
      <c r="AA6" s="21" t="s">
        <v>87</v>
      </c>
      <c r="AB6" s="22"/>
      <c r="AC6" s="18"/>
      <c r="AD6" s="18"/>
      <c r="AE6" s="18"/>
      <c r="AF6" s="90"/>
      <c r="AG6" s="10"/>
      <c r="AH6" s="90"/>
      <c r="AI6" s="10"/>
      <c r="AJ6" s="90"/>
      <c r="AK6" s="10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</row>
    <row r="7" spans="1:75" ht="18" thickBot="1" x14ac:dyDescent="0.45">
      <c r="A7" s="90"/>
      <c r="B7" s="23" t="s">
        <v>3</v>
      </c>
      <c r="C7" s="103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5"/>
      <c r="W7" s="23" t="s">
        <v>3</v>
      </c>
      <c r="X7" s="94"/>
      <c r="Y7" s="24"/>
      <c r="Z7" s="24"/>
      <c r="AA7" s="24"/>
      <c r="AB7" s="18"/>
      <c r="AC7" s="18"/>
      <c r="AD7" s="18"/>
      <c r="AE7" s="18"/>
      <c r="AF7" s="90"/>
      <c r="AG7" s="10"/>
      <c r="AH7" s="90"/>
      <c r="AI7" s="10"/>
      <c r="AJ7" s="90"/>
      <c r="AK7" s="10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</row>
    <row r="8" spans="1:75" x14ac:dyDescent="0.4">
      <c r="A8" s="90"/>
      <c r="B8" s="25" t="s">
        <v>7</v>
      </c>
      <c r="C8" s="106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8"/>
      <c r="W8" s="25" t="s">
        <v>7</v>
      </c>
      <c r="X8" s="13"/>
      <c r="Y8" s="26" t="s">
        <v>0</v>
      </c>
      <c r="Z8" s="27" t="s">
        <v>25</v>
      </c>
      <c r="AA8" s="27" t="s">
        <v>26</v>
      </c>
      <c r="AB8" s="27" t="s">
        <v>1</v>
      </c>
      <c r="AC8" s="27" t="s">
        <v>2</v>
      </c>
      <c r="AD8" s="28" t="s">
        <v>27</v>
      </c>
      <c r="AE8" s="29" t="s">
        <v>77</v>
      </c>
      <c r="AF8" s="90"/>
      <c r="AG8" s="10"/>
      <c r="AH8" s="90"/>
      <c r="AI8" s="10"/>
      <c r="AJ8" s="90"/>
      <c r="AK8" s="10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102"/>
      <c r="BR8" s="102"/>
      <c r="BS8" s="102"/>
      <c r="BT8" s="102"/>
      <c r="BU8" s="102"/>
    </row>
    <row r="9" spans="1:75" x14ac:dyDescent="0.4">
      <c r="A9" s="90"/>
      <c r="B9" s="25" t="s">
        <v>10</v>
      </c>
      <c r="C9" s="106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8"/>
      <c r="W9" s="25" t="s">
        <v>10</v>
      </c>
      <c r="X9" s="94"/>
      <c r="Y9" s="30" t="s">
        <v>4</v>
      </c>
      <c r="Z9" s="31">
        <v>0</v>
      </c>
      <c r="AA9" s="31" t="s">
        <v>29</v>
      </c>
      <c r="AB9" s="31" t="s">
        <v>5</v>
      </c>
      <c r="AC9" s="31" t="s">
        <v>6</v>
      </c>
      <c r="AD9" s="32" t="s">
        <v>78</v>
      </c>
      <c r="AE9" s="33" t="s">
        <v>80</v>
      </c>
      <c r="AF9" s="90"/>
      <c r="AG9" s="10"/>
      <c r="AH9" s="90"/>
      <c r="AI9" s="10"/>
      <c r="AJ9" s="90"/>
      <c r="AK9" s="10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102"/>
      <c r="BR9" s="102"/>
      <c r="BS9" s="102"/>
      <c r="BT9" s="102"/>
      <c r="BU9" s="102"/>
    </row>
    <row r="10" spans="1:75" x14ac:dyDescent="0.4">
      <c r="A10" s="90"/>
      <c r="B10" s="25" t="s">
        <v>13</v>
      </c>
      <c r="C10" s="106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8"/>
      <c r="W10" s="25" t="s">
        <v>13</v>
      </c>
      <c r="X10" s="13"/>
      <c r="Y10" s="34">
        <v>0</v>
      </c>
      <c r="Z10" s="35" t="s">
        <v>50</v>
      </c>
      <c r="AA10" s="35" t="s">
        <v>31</v>
      </c>
      <c r="AB10" s="35" t="s">
        <v>8</v>
      </c>
      <c r="AC10" s="35" t="s">
        <v>9</v>
      </c>
      <c r="AD10" s="36" t="s">
        <v>34</v>
      </c>
      <c r="AE10" s="37" t="s">
        <v>81</v>
      </c>
      <c r="AF10" s="90"/>
      <c r="AG10" s="10"/>
      <c r="AH10" s="90"/>
      <c r="AI10" s="10"/>
      <c r="AJ10" s="90"/>
      <c r="AK10" s="10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102"/>
      <c r="BR10" s="102"/>
      <c r="BS10" s="102"/>
      <c r="BT10" s="102"/>
      <c r="BU10" s="102"/>
    </row>
    <row r="11" spans="1:75" x14ac:dyDescent="0.4">
      <c r="A11" s="90"/>
      <c r="B11" s="25" t="s">
        <v>16</v>
      </c>
      <c r="C11" s="106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8"/>
      <c r="W11" s="25" t="s">
        <v>16</v>
      </c>
      <c r="X11" s="94"/>
      <c r="Y11" s="38">
        <v>3</v>
      </c>
      <c r="Z11" s="39" t="s">
        <v>51</v>
      </c>
      <c r="AA11" s="39" t="s">
        <v>33</v>
      </c>
      <c r="AB11" s="39" t="s">
        <v>11</v>
      </c>
      <c r="AC11" s="39" t="s">
        <v>12</v>
      </c>
      <c r="AD11" s="40" t="s">
        <v>74</v>
      </c>
      <c r="AE11" s="41" t="s">
        <v>82</v>
      </c>
      <c r="AF11" s="90"/>
      <c r="AG11" s="10"/>
      <c r="AH11" s="90"/>
      <c r="AI11" s="10"/>
      <c r="AJ11" s="90"/>
      <c r="AK11" s="10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102"/>
      <c r="BS11" s="102"/>
      <c r="BT11" s="102"/>
      <c r="BU11" s="102"/>
    </row>
    <row r="12" spans="1:75" x14ac:dyDescent="0.4">
      <c r="A12" s="90"/>
      <c r="B12" s="25" t="s">
        <v>19</v>
      </c>
      <c r="C12" s="106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8"/>
      <c r="W12" s="25" t="s">
        <v>19</v>
      </c>
      <c r="X12" s="13"/>
      <c r="Y12" s="42">
        <v>6</v>
      </c>
      <c r="Z12" s="43" t="s">
        <v>52</v>
      </c>
      <c r="AA12" s="43" t="s">
        <v>35</v>
      </c>
      <c r="AB12" s="43" t="s">
        <v>14</v>
      </c>
      <c r="AC12" s="43" t="s">
        <v>15</v>
      </c>
      <c r="AD12" s="44" t="s">
        <v>66</v>
      </c>
      <c r="AE12" s="45">
        <v>7</v>
      </c>
      <c r="AF12" s="90"/>
      <c r="AG12" s="10"/>
      <c r="AH12" s="90"/>
      <c r="AI12" s="10"/>
      <c r="AJ12" s="90"/>
      <c r="AK12" s="10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102"/>
      <c r="BS12" s="102"/>
      <c r="BT12" s="102"/>
      <c r="BU12" s="102"/>
      <c r="BV12" s="102"/>
    </row>
    <row r="13" spans="1:75" x14ac:dyDescent="0.4">
      <c r="A13" s="90"/>
      <c r="B13" s="25" t="s">
        <v>23</v>
      </c>
      <c r="C13" s="106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8"/>
      <c r="W13" s="25" t="s">
        <v>23</v>
      </c>
      <c r="X13" s="94"/>
      <c r="Y13" s="46">
        <v>9</v>
      </c>
      <c r="Z13" s="47" t="s">
        <v>53</v>
      </c>
      <c r="AA13" s="47" t="s">
        <v>37</v>
      </c>
      <c r="AB13" s="47" t="s">
        <v>17</v>
      </c>
      <c r="AC13" s="47" t="s">
        <v>18</v>
      </c>
      <c r="AD13" s="48" t="s">
        <v>65</v>
      </c>
      <c r="AE13" s="49">
        <v>8</v>
      </c>
      <c r="AF13" s="90"/>
      <c r="AG13" s="10"/>
      <c r="AH13" s="90"/>
      <c r="AI13" s="10"/>
      <c r="AJ13" s="90"/>
      <c r="AK13" s="10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102"/>
      <c r="BS13" s="102"/>
      <c r="BT13" s="102"/>
      <c r="BU13" s="102"/>
      <c r="BV13" s="102"/>
      <c r="BW13" s="102"/>
    </row>
    <row r="14" spans="1:75" ht="18" thickBot="1" x14ac:dyDescent="0.45">
      <c r="A14" s="90"/>
      <c r="B14" s="25" t="s">
        <v>24</v>
      </c>
      <c r="C14" s="106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8"/>
      <c r="W14" s="25" t="s">
        <v>24</v>
      </c>
      <c r="X14" s="13"/>
      <c r="Y14" s="50" t="s">
        <v>20</v>
      </c>
      <c r="Z14" s="51" t="s">
        <v>49</v>
      </c>
      <c r="AA14" s="51" t="s">
        <v>39</v>
      </c>
      <c r="AB14" s="51" t="s">
        <v>21</v>
      </c>
      <c r="AC14" s="51" t="s">
        <v>22</v>
      </c>
      <c r="AD14" s="52" t="s">
        <v>79</v>
      </c>
      <c r="AE14" s="53" t="s">
        <v>116</v>
      </c>
      <c r="AF14" s="90"/>
      <c r="AG14" s="10"/>
      <c r="AH14" s="90"/>
      <c r="AI14" s="10"/>
      <c r="AJ14" s="90"/>
      <c r="AK14" s="10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2"/>
      <c r="BK14" s="102"/>
      <c r="BL14" s="102"/>
      <c r="BM14" s="102"/>
      <c r="BN14" s="102"/>
      <c r="BO14" s="102"/>
      <c r="BP14" s="102"/>
      <c r="BQ14" s="102"/>
      <c r="BR14" s="102"/>
      <c r="BS14" s="102"/>
      <c r="BT14" s="102"/>
      <c r="BU14" s="102"/>
      <c r="BV14" s="102"/>
      <c r="BW14" s="102"/>
    </row>
    <row r="15" spans="1:75" ht="18" thickBot="1" x14ac:dyDescent="0.45">
      <c r="A15" s="90"/>
      <c r="B15" s="25" t="s">
        <v>28</v>
      </c>
      <c r="C15" s="106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8"/>
      <c r="W15" s="25" t="s">
        <v>28</v>
      </c>
      <c r="X15" s="94"/>
      <c r="Y15" s="15"/>
      <c r="Z15" s="15"/>
      <c r="AA15" s="15"/>
      <c r="AB15" s="15"/>
      <c r="AC15" s="15"/>
      <c r="AD15" s="15"/>
      <c r="AE15" s="15"/>
      <c r="AF15" s="90"/>
      <c r="AG15" s="10"/>
      <c r="AH15" s="90"/>
      <c r="AI15" s="10"/>
      <c r="AJ15" s="90"/>
      <c r="AK15" s="10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</row>
    <row r="16" spans="1:75" ht="18" thickBot="1" x14ac:dyDescent="0.45">
      <c r="A16" s="90"/>
      <c r="B16" s="54" t="s">
        <v>30</v>
      </c>
      <c r="C16" s="109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1"/>
      <c r="W16" s="54" t="s">
        <v>30</v>
      </c>
      <c r="X16" s="13"/>
      <c r="Y16" s="26" t="s">
        <v>23</v>
      </c>
      <c r="Z16" s="55" t="s">
        <v>4</v>
      </c>
      <c r="AA16" s="56" t="s">
        <v>42</v>
      </c>
      <c r="AB16" s="15"/>
      <c r="AC16" s="15"/>
      <c r="AD16" s="15"/>
      <c r="AE16" s="15"/>
      <c r="AF16" s="90"/>
      <c r="AG16" s="10"/>
      <c r="AH16" s="90"/>
      <c r="AI16" s="10"/>
      <c r="AJ16" s="90"/>
      <c r="AK16" s="10"/>
    </row>
    <row r="17" spans="1:48" x14ac:dyDescent="0.4">
      <c r="A17" s="90"/>
      <c r="B17" s="57" t="s">
        <v>32</v>
      </c>
      <c r="C17" s="112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4"/>
      <c r="W17" s="57" t="s">
        <v>32</v>
      </c>
      <c r="X17" s="94"/>
      <c r="Y17" s="58" t="s">
        <v>68</v>
      </c>
      <c r="Z17" s="31" t="s">
        <v>4</v>
      </c>
      <c r="AA17" s="59" t="s">
        <v>42</v>
      </c>
      <c r="AB17" s="15"/>
      <c r="AC17" s="15"/>
      <c r="AD17" s="15"/>
      <c r="AE17" s="15"/>
      <c r="AF17" s="90"/>
      <c r="AG17" s="10"/>
      <c r="AH17" s="90"/>
      <c r="AI17" s="10"/>
      <c r="AJ17" s="90"/>
      <c r="AK17" s="10"/>
    </row>
    <row r="18" spans="1:48" ht="18" thickBot="1" x14ac:dyDescent="0.45">
      <c r="A18" s="90"/>
      <c r="B18" s="60" t="s">
        <v>75</v>
      </c>
      <c r="C18" s="106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8"/>
      <c r="W18" s="60" t="s">
        <v>75</v>
      </c>
      <c r="X18" s="13"/>
      <c r="Y18" s="61" t="s">
        <v>70</v>
      </c>
      <c r="Z18" s="62" t="s">
        <v>45</v>
      </c>
      <c r="AA18" s="63" t="s">
        <v>46</v>
      </c>
      <c r="AB18" s="15"/>
      <c r="AC18" s="15"/>
      <c r="AD18" s="15"/>
      <c r="AE18" s="15"/>
      <c r="AF18" s="90"/>
      <c r="AG18" s="10"/>
      <c r="AH18" s="90"/>
      <c r="AI18" s="10"/>
      <c r="AJ18" s="90"/>
      <c r="AK18" s="10"/>
    </row>
    <row r="19" spans="1:48" ht="18" thickBot="1" x14ac:dyDescent="0.45">
      <c r="A19" s="90"/>
      <c r="B19" s="60" t="s">
        <v>76</v>
      </c>
      <c r="C19" s="106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8"/>
      <c r="W19" s="60" t="s">
        <v>76</v>
      </c>
      <c r="X19" s="94"/>
      <c r="Y19" s="15"/>
      <c r="Z19" s="15"/>
      <c r="AA19" s="15"/>
      <c r="AB19" s="15"/>
      <c r="AC19" s="15"/>
      <c r="AD19" s="15"/>
      <c r="AE19" s="15"/>
      <c r="AF19" s="90"/>
      <c r="AG19" s="10"/>
      <c r="AH19" s="90"/>
      <c r="AI19" s="10"/>
      <c r="AJ19" s="90"/>
      <c r="AK19" s="10"/>
    </row>
    <row r="20" spans="1:48" ht="18" thickBot="1" x14ac:dyDescent="0.45">
      <c r="A20" s="90"/>
      <c r="B20" s="60" t="s">
        <v>36</v>
      </c>
      <c r="C20" s="106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8"/>
      <c r="W20" s="60" t="s">
        <v>36</v>
      </c>
      <c r="X20" s="13"/>
      <c r="Y20" s="64" t="s">
        <v>44</v>
      </c>
      <c r="Z20" s="65" t="s">
        <v>45</v>
      </c>
      <c r="AA20" s="66" t="s">
        <v>73</v>
      </c>
      <c r="AB20" s="67" t="s">
        <v>71</v>
      </c>
      <c r="AC20" s="68" t="s">
        <v>72</v>
      </c>
      <c r="AD20" s="15"/>
      <c r="AE20" s="15"/>
      <c r="AF20" s="90"/>
      <c r="AG20" s="10"/>
      <c r="AH20" s="90"/>
      <c r="AI20" s="10"/>
      <c r="AJ20" s="90"/>
      <c r="AK20" s="10"/>
    </row>
    <row r="21" spans="1:48" x14ac:dyDescent="0.4">
      <c r="A21" s="90"/>
      <c r="B21" s="60" t="s">
        <v>38</v>
      </c>
      <c r="C21" s="106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8"/>
      <c r="W21" s="60" t="s">
        <v>38</v>
      </c>
      <c r="X21" s="94"/>
      <c r="Y21" s="10"/>
      <c r="Z21" s="10"/>
      <c r="AA21" s="10"/>
      <c r="AB21" s="10"/>
      <c r="AC21" s="10"/>
      <c r="AD21" s="10"/>
      <c r="AE21" s="10"/>
      <c r="AF21" s="90"/>
      <c r="AG21" s="10"/>
      <c r="AH21" s="90"/>
      <c r="AI21" s="10"/>
      <c r="AJ21" s="90"/>
      <c r="AK21" s="10"/>
    </row>
    <row r="22" spans="1:48" x14ac:dyDescent="0.4">
      <c r="A22" s="90"/>
      <c r="B22" s="60" t="s">
        <v>40</v>
      </c>
      <c r="C22" s="106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8"/>
      <c r="W22" s="60" t="s">
        <v>40</v>
      </c>
      <c r="X22" s="13"/>
      <c r="Y22" s="10"/>
      <c r="Z22" s="10"/>
      <c r="AA22" s="10"/>
      <c r="AB22" s="10"/>
      <c r="AC22" s="10"/>
      <c r="AD22" s="10"/>
      <c r="AE22" s="10"/>
      <c r="AF22" s="90"/>
      <c r="AG22" s="10"/>
      <c r="AH22" s="90"/>
      <c r="AI22" s="10"/>
      <c r="AJ22" s="90"/>
      <c r="AK22" s="10"/>
    </row>
    <row r="23" spans="1:48" x14ac:dyDescent="0.4">
      <c r="A23" s="90"/>
      <c r="B23" s="60" t="s">
        <v>41</v>
      </c>
      <c r="C23" s="106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8"/>
      <c r="W23" s="60" t="s">
        <v>41</v>
      </c>
      <c r="X23" s="94"/>
      <c r="Y23" s="10"/>
      <c r="Z23" s="10"/>
      <c r="AA23" s="10"/>
      <c r="AB23" s="10"/>
      <c r="AC23" s="10"/>
      <c r="AD23" s="10"/>
      <c r="AE23" s="10"/>
      <c r="AF23" s="90"/>
      <c r="AG23" s="10"/>
      <c r="AH23" s="90"/>
      <c r="AI23" s="10"/>
      <c r="AJ23" s="90"/>
      <c r="AK23" s="10"/>
    </row>
    <row r="24" spans="1:48" x14ac:dyDescent="0.4">
      <c r="A24" s="90"/>
      <c r="B24" s="60" t="s">
        <v>43</v>
      </c>
      <c r="C24" s="106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8"/>
      <c r="W24" s="60" t="s">
        <v>43</v>
      </c>
      <c r="X24" s="10"/>
      <c r="Y24" s="10"/>
      <c r="Z24" s="10"/>
      <c r="AA24" s="10"/>
      <c r="AB24" s="10"/>
      <c r="AC24" s="10"/>
      <c r="AD24" s="10"/>
      <c r="AE24" s="10"/>
      <c r="AF24" s="90"/>
      <c r="AG24" s="10"/>
      <c r="AH24" s="90"/>
      <c r="AI24" s="10"/>
      <c r="AJ24" s="90"/>
      <c r="AK24" s="10"/>
      <c r="AL24" s="115"/>
      <c r="AM24" s="115"/>
      <c r="AN24" s="115"/>
      <c r="AO24" s="115"/>
      <c r="AP24" s="115"/>
      <c r="AR24" s="115"/>
    </row>
    <row r="25" spans="1:48" ht="18" thickBot="1" x14ac:dyDescent="0.45">
      <c r="A25" s="90"/>
      <c r="B25" s="69" t="s">
        <v>47</v>
      </c>
      <c r="C25" s="116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8"/>
      <c r="W25" s="69" t="s">
        <v>47</v>
      </c>
      <c r="X25" s="10"/>
      <c r="Y25" s="10"/>
      <c r="Z25" s="10"/>
      <c r="AA25" s="10"/>
      <c r="AB25" s="10"/>
      <c r="AC25" s="10"/>
      <c r="AD25" s="10"/>
      <c r="AE25" s="10"/>
      <c r="AF25" s="90"/>
      <c r="AG25" s="10"/>
      <c r="AH25" s="90"/>
      <c r="AI25" s="10"/>
      <c r="AJ25" s="90"/>
      <c r="AK25" s="10"/>
    </row>
    <row r="26" spans="1:48" x14ac:dyDescent="0.4">
      <c r="A26" s="119"/>
      <c r="B26" s="70" t="s">
        <v>48</v>
      </c>
      <c r="C26" s="120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2"/>
      <c r="W26" s="70" t="s">
        <v>48</v>
      </c>
      <c r="X26" s="10"/>
      <c r="Y26" s="10"/>
      <c r="Z26" s="10"/>
      <c r="AA26" s="10"/>
      <c r="AB26" s="10"/>
      <c r="AC26" s="10"/>
      <c r="AD26" s="10"/>
      <c r="AE26" s="10"/>
      <c r="AF26" s="90"/>
      <c r="AG26" s="10"/>
      <c r="AH26" s="90"/>
      <c r="AI26" s="10"/>
      <c r="AJ26" s="90"/>
      <c r="AK26" s="10"/>
    </row>
    <row r="27" spans="1:48" x14ac:dyDescent="0.4">
      <c r="A27" s="119"/>
      <c r="B27" s="71" t="s">
        <v>44</v>
      </c>
      <c r="C27" s="123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5"/>
      <c r="W27" s="71" t="s">
        <v>44</v>
      </c>
      <c r="X27" s="10"/>
      <c r="Y27" s="10"/>
      <c r="Z27" s="10"/>
      <c r="AA27" s="10"/>
      <c r="AB27" s="10"/>
      <c r="AC27" s="10"/>
      <c r="AD27" s="10"/>
      <c r="AE27" s="10"/>
      <c r="AF27" s="90"/>
      <c r="AG27" s="10"/>
      <c r="AH27" s="90"/>
      <c r="AI27" s="10"/>
      <c r="AJ27" s="90"/>
      <c r="AK27" s="10"/>
    </row>
    <row r="28" spans="1:48" x14ac:dyDescent="0.4">
      <c r="A28" s="119"/>
      <c r="B28" s="71" t="s">
        <v>68</v>
      </c>
      <c r="C28" s="123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5"/>
      <c r="W28" s="71" t="s">
        <v>68</v>
      </c>
      <c r="X28" s="10"/>
      <c r="Y28" s="10"/>
      <c r="Z28" s="10"/>
      <c r="AA28" s="10"/>
      <c r="AB28" s="10"/>
      <c r="AC28" s="10"/>
      <c r="AD28" s="10"/>
      <c r="AE28" s="10"/>
      <c r="AF28" s="90"/>
      <c r="AG28" s="10"/>
      <c r="AH28" s="90"/>
      <c r="AI28" s="10"/>
      <c r="AJ28" s="90"/>
      <c r="AK28" s="10"/>
    </row>
    <row r="29" spans="1:48" ht="18" thickBot="1" x14ac:dyDescent="0.45">
      <c r="A29" s="119"/>
      <c r="B29" s="74" t="s">
        <v>27</v>
      </c>
      <c r="C29" s="136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8"/>
      <c r="W29" s="74" t="s">
        <v>27</v>
      </c>
      <c r="X29" s="10"/>
      <c r="Y29" s="10"/>
      <c r="Z29" s="10"/>
      <c r="AA29" s="10"/>
      <c r="AB29" s="10"/>
      <c r="AC29" s="10"/>
      <c r="AD29" s="10"/>
      <c r="AE29" s="10"/>
      <c r="AF29" s="90"/>
      <c r="AG29" s="10"/>
      <c r="AH29" s="90"/>
      <c r="AI29" s="10"/>
      <c r="AJ29" s="90"/>
      <c r="AK29" s="10"/>
    </row>
    <row r="30" spans="1:48" x14ac:dyDescent="0.4">
      <c r="A30" s="119"/>
      <c r="B30" s="140" t="s">
        <v>77</v>
      </c>
      <c r="C30" s="146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47"/>
      <c r="W30" s="143" t="s">
        <v>77</v>
      </c>
      <c r="X30" s="10"/>
      <c r="Y30" s="10"/>
      <c r="Z30" s="10"/>
      <c r="AA30" s="10"/>
      <c r="AB30" s="10"/>
      <c r="AC30" s="10"/>
      <c r="AD30" s="10"/>
      <c r="AE30" s="10"/>
      <c r="AF30" s="90"/>
      <c r="AG30" s="10"/>
      <c r="AH30" s="90"/>
      <c r="AI30" s="10"/>
      <c r="AJ30" s="90"/>
      <c r="AK30" s="10"/>
    </row>
    <row r="31" spans="1:48" x14ac:dyDescent="0.4">
      <c r="A31" s="119"/>
      <c r="B31" s="141" t="s">
        <v>25</v>
      </c>
      <c r="C31" s="1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49"/>
      <c r="W31" s="144" t="s">
        <v>25</v>
      </c>
      <c r="X31" s="10"/>
      <c r="Y31" s="10"/>
      <c r="Z31" s="10"/>
      <c r="AA31" s="10"/>
      <c r="AB31" s="10"/>
      <c r="AC31" s="10"/>
      <c r="AD31" s="10"/>
      <c r="AE31" s="10"/>
      <c r="AF31" s="90"/>
      <c r="AG31" s="10"/>
      <c r="AH31" s="90"/>
      <c r="AI31" s="10"/>
      <c r="AJ31" s="90"/>
      <c r="AK31" s="10"/>
      <c r="AR31" s="126"/>
      <c r="AS31" s="126"/>
      <c r="AT31" s="126"/>
      <c r="AU31" s="126"/>
      <c r="AV31" s="126"/>
    </row>
    <row r="32" spans="1:48" x14ac:dyDescent="0.4">
      <c r="A32" s="119"/>
      <c r="B32" s="141" t="s">
        <v>26</v>
      </c>
      <c r="C32" s="148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49"/>
      <c r="W32" s="144" t="s">
        <v>26</v>
      </c>
      <c r="X32" s="10"/>
      <c r="Y32" s="10"/>
      <c r="Z32" s="10"/>
      <c r="AA32" s="10"/>
      <c r="AB32" s="10"/>
      <c r="AC32" s="10"/>
      <c r="AD32" s="10"/>
      <c r="AE32" s="10"/>
      <c r="AF32" s="90"/>
      <c r="AG32" s="10"/>
      <c r="AH32" s="90"/>
      <c r="AI32" s="10"/>
      <c r="AJ32" s="90"/>
      <c r="AK32" s="10"/>
    </row>
    <row r="33" spans="1:48" x14ac:dyDescent="0.4">
      <c r="A33" s="119"/>
      <c r="B33" s="141" t="s">
        <v>1</v>
      </c>
      <c r="C33" s="150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51"/>
      <c r="W33" s="144" t="s">
        <v>1</v>
      </c>
      <c r="X33" s="10"/>
      <c r="Y33" s="10"/>
      <c r="Z33" s="10"/>
      <c r="AA33" s="10"/>
      <c r="AB33" s="10"/>
      <c r="AC33" s="10"/>
      <c r="AD33" s="10"/>
      <c r="AE33" s="10"/>
      <c r="AF33" s="90"/>
      <c r="AG33" s="10"/>
      <c r="AH33" s="90"/>
      <c r="AI33" s="10"/>
      <c r="AJ33" s="90"/>
      <c r="AK33" s="10"/>
    </row>
    <row r="34" spans="1:48" ht="18" thickBot="1" x14ac:dyDescent="0.45">
      <c r="A34" s="119"/>
      <c r="B34" s="142" t="s">
        <v>2</v>
      </c>
      <c r="C34" s="152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53"/>
      <c r="W34" s="145" t="s">
        <v>2</v>
      </c>
      <c r="X34" s="10"/>
      <c r="Y34" s="10"/>
      <c r="Z34" s="10"/>
      <c r="AA34" s="10"/>
      <c r="AB34" s="10"/>
      <c r="AC34" s="10"/>
      <c r="AD34" s="10"/>
      <c r="AE34" s="10"/>
      <c r="AF34" s="90"/>
      <c r="AG34" s="10"/>
      <c r="AH34" s="90"/>
      <c r="AI34" s="10"/>
      <c r="AJ34" s="90"/>
      <c r="AK34" s="10"/>
    </row>
    <row r="35" spans="1:48" ht="18" thickBot="1" x14ac:dyDescent="0.45">
      <c r="A35" s="128"/>
      <c r="B35" s="14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14"/>
      <c r="X35" s="10"/>
      <c r="Y35" s="10"/>
      <c r="Z35" s="10"/>
      <c r="AA35" s="10"/>
      <c r="AB35" s="10"/>
      <c r="AC35" s="10"/>
      <c r="AD35" s="10"/>
      <c r="AE35" s="10"/>
      <c r="AF35" s="90"/>
      <c r="AG35" s="10"/>
      <c r="AH35" s="90"/>
      <c r="AI35" s="10"/>
      <c r="AJ35" s="90"/>
      <c r="AK35" s="10"/>
    </row>
    <row r="36" spans="1:48" x14ac:dyDescent="0.4">
      <c r="A36" s="129"/>
      <c r="B36" s="19" t="s">
        <v>85</v>
      </c>
      <c r="C36" s="95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/>
      <c r="W36" s="19" t="s">
        <v>85</v>
      </c>
      <c r="X36" s="10"/>
      <c r="Y36" s="10"/>
      <c r="Z36" s="10"/>
      <c r="AA36" s="10"/>
      <c r="AB36" s="10"/>
      <c r="AC36" s="10"/>
      <c r="AD36" s="10"/>
      <c r="AE36" s="10"/>
      <c r="AF36" s="90"/>
      <c r="AG36" s="10"/>
      <c r="AH36" s="90"/>
      <c r="AI36" s="10"/>
      <c r="AJ36" s="90"/>
      <c r="AK36" s="10"/>
    </row>
    <row r="37" spans="1:48" ht="18" thickBot="1" x14ac:dyDescent="0.45">
      <c r="A37" s="119"/>
      <c r="B37" s="20" t="s">
        <v>88</v>
      </c>
      <c r="C37" s="98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100"/>
      <c r="W37" s="20" t="s">
        <v>88</v>
      </c>
      <c r="X37" s="10"/>
      <c r="Y37" s="10"/>
      <c r="Z37" s="10"/>
      <c r="AA37" s="10"/>
      <c r="AB37" s="10"/>
      <c r="AC37" s="10"/>
      <c r="AD37" s="10"/>
      <c r="AE37" s="10"/>
      <c r="AF37" s="90"/>
      <c r="AG37" s="10"/>
      <c r="AH37" s="90"/>
      <c r="AI37" s="10"/>
      <c r="AJ37" s="90"/>
      <c r="AK37" s="10"/>
    </row>
    <row r="38" spans="1:48" x14ac:dyDescent="0.4">
      <c r="A38" s="119"/>
      <c r="B38" s="23" t="s">
        <v>3</v>
      </c>
      <c r="C38" s="103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5"/>
      <c r="W38" s="23" t="s">
        <v>3</v>
      </c>
      <c r="X38" s="10"/>
      <c r="Y38" s="10"/>
      <c r="Z38" s="10"/>
      <c r="AA38" s="10"/>
      <c r="AB38" s="10"/>
      <c r="AC38" s="10"/>
      <c r="AD38" s="10"/>
      <c r="AE38" s="10"/>
      <c r="AF38" s="90"/>
      <c r="AG38" s="10"/>
      <c r="AH38" s="90"/>
      <c r="AI38" s="10"/>
      <c r="AJ38" s="90"/>
      <c r="AK38" s="10"/>
    </row>
    <row r="39" spans="1:48" x14ac:dyDescent="0.4">
      <c r="A39" s="119"/>
      <c r="B39" s="25" t="s">
        <v>7</v>
      </c>
      <c r="C39" s="106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8"/>
      <c r="W39" s="25" t="s">
        <v>7</v>
      </c>
      <c r="X39" s="10"/>
      <c r="Y39" s="10"/>
      <c r="Z39" s="10"/>
      <c r="AA39" s="10"/>
      <c r="AB39" s="10"/>
      <c r="AC39" s="10"/>
      <c r="AD39" s="10"/>
      <c r="AE39" s="10"/>
      <c r="AF39" s="90"/>
      <c r="AG39" s="10"/>
      <c r="AH39" s="90"/>
      <c r="AI39" s="10"/>
      <c r="AJ39" s="90"/>
      <c r="AK39" s="10"/>
    </row>
    <row r="40" spans="1:48" x14ac:dyDescent="0.4">
      <c r="A40" s="119"/>
      <c r="B40" s="25" t="s">
        <v>10</v>
      </c>
      <c r="C40" s="106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8"/>
      <c r="W40" s="25" t="s">
        <v>10</v>
      </c>
      <c r="X40" s="10"/>
      <c r="Y40" s="10"/>
      <c r="Z40" s="10"/>
      <c r="AA40" s="10"/>
      <c r="AB40" s="10"/>
      <c r="AC40" s="10"/>
      <c r="AD40" s="10"/>
      <c r="AE40" s="10"/>
      <c r="AF40" s="90"/>
      <c r="AG40" s="10"/>
      <c r="AH40" s="90"/>
      <c r="AI40" s="10"/>
      <c r="AJ40" s="90"/>
      <c r="AK40" s="10"/>
      <c r="AQ40" s="126"/>
      <c r="AR40" s="126"/>
      <c r="AS40" s="126"/>
      <c r="AT40" s="126"/>
      <c r="AU40" s="126"/>
      <c r="AV40" s="126"/>
    </row>
    <row r="41" spans="1:48" x14ac:dyDescent="0.4">
      <c r="A41" s="119"/>
      <c r="B41" s="25" t="s">
        <v>13</v>
      </c>
      <c r="C41" s="106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8"/>
      <c r="W41" s="25" t="s">
        <v>13</v>
      </c>
      <c r="X41" s="10"/>
      <c r="Y41" s="10"/>
      <c r="Z41" s="10"/>
      <c r="AA41" s="10"/>
      <c r="AB41" s="10"/>
      <c r="AC41" s="10"/>
      <c r="AD41" s="10"/>
      <c r="AE41" s="10"/>
      <c r="AF41" s="90"/>
      <c r="AG41" s="10"/>
      <c r="AH41" s="90"/>
      <c r="AI41" s="10"/>
      <c r="AJ41" s="90"/>
      <c r="AK41" s="10"/>
      <c r="AQ41" s="126"/>
      <c r="AR41" s="126"/>
      <c r="AS41" s="126"/>
      <c r="AT41" s="126"/>
      <c r="AU41" s="126"/>
      <c r="AV41" s="126"/>
    </row>
    <row r="42" spans="1:48" x14ac:dyDescent="0.4">
      <c r="A42" s="119"/>
      <c r="B42" s="25" t="s">
        <v>16</v>
      </c>
      <c r="C42" s="106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8"/>
      <c r="W42" s="25" t="s">
        <v>16</v>
      </c>
      <c r="X42" s="10"/>
      <c r="Y42" s="10"/>
      <c r="Z42" s="10"/>
      <c r="AA42" s="10"/>
      <c r="AB42" s="10"/>
      <c r="AC42" s="10"/>
      <c r="AD42" s="10"/>
      <c r="AE42" s="10"/>
      <c r="AF42" s="90"/>
      <c r="AG42" s="10"/>
      <c r="AH42" s="90"/>
      <c r="AI42" s="10"/>
      <c r="AJ42" s="90"/>
      <c r="AK42" s="10"/>
      <c r="AS42" s="126"/>
      <c r="AT42" s="126"/>
      <c r="AU42" s="126"/>
      <c r="AV42" s="126"/>
    </row>
    <row r="43" spans="1:48" x14ac:dyDescent="0.4">
      <c r="A43" s="119"/>
      <c r="B43" s="25" t="s">
        <v>19</v>
      </c>
      <c r="C43" s="106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8"/>
      <c r="W43" s="25" t="s">
        <v>19</v>
      </c>
      <c r="X43" s="10"/>
      <c r="Y43" s="10"/>
      <c r="Z43" s="10"/>
      <c r="AA43" s="10"/>
      <c r="AB43" s="10"/>
      <c r="AC43" s="10"/>
      <c r="AD43" s="10"/>
      <c r="AE43" s="10"/>
      <c r="AF43" s="90"/>
      <c r="AG43" s="10"/>
      <c r="AH43" s="90"/>
      <c r="AI43" s="10"/>
      <c r="AJ43" s="90"/>
      <c r="AK43" s="10"/>
      <c r="AQ43" s="126"/>
      <c r="AR43" s="126"/>
      <c r="AS43" s="126"/>
      <c r="AT43" s="126"/>
      <c r="AU43" s="126"/>
      <c r="AV43" s="126"/>
    </row>
    <row r="44" spans="1:48" x14ac:dyDescent="0.4">
      <c r="A44" s="119"/>
      <c r="B44" s="25" t="s">
        <v>23</v>
      </c>
      <c r="C44" s="106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8"/>
      <c r="W44" s="25" t="s">
        <v>23</v>
      </c>
      <c r="X44" s="10"/>
      <c r="Y44" s="10"/>
      <c r="Z44" s="10"/>
      <c r="AA44" s="10"/>
      <c r="AB44" s="10"/>
      <c r="AC44" s="10"/>
      <c r="AD44" s="10"/>
      <c r="AE44" s="10"/>
      <c r="AF44" s="90"/>
      <c r="AG44" s="10"/>
      <c r="AH44" s="90"/>
      <c r="AI44" s="10"/>
      <c r="AJ44" s="90"/>
      <c r="AK44" s="10"/>
    </row>
    <row r="45" spans="1:48" x14ac:dyDescent="0.4">
      <c r="A45" s="119"/>
      <c r="B45" s="25" t="s">
        <v>24</v>
      </c>
      <c r="C45" s="106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8"/>
      <c r="W45" s="25" t="s">
        <v>24</v>
      </c>
      <c r="X45" s="10"/>
      <c r="Y45" s="10"/>
      <c r="Z45" s="10"/>
      <c r="AA45" s="10"/>
      <c r="AB45" s="10"/>
      <c r="AC45" s="10"/>
      <c r="AD45" s="10"/>
      <c r="AE45" s="10"/>
      <c r="AF45" s="90"/>
      <c r="AG45" s="10"/>
      <c r="AH45" s="90"/>
      <c r="AI45" s="10"/>
      <c r="AJ45" s="90"/>
      <c r="AK45" s="10"/>
    </row>
    <row r="46" spans="1:48" x14ac:dyDescent="0.4">
      <c r="A46" s="119"/>
      <c r="B46" s="25" t="s">
        <v>28</v>
      </c>
      <c r="C46" s="106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8"/>
      <c r="W46" s="25" t="s">
        <v>28</v>
      </c>
      <c r="X46" s="10"/>
      <c r="Y46" s="10"/>
      <c r="Z46" s="10"/>
      <c r="AA46" s="10"/>
      <c r="AB46" s="10"/>
      <c r="AC46" s="10"/>
      <c r="AD46" s="10"/>
      <c r="AE46" s="10"/>
      <c r="AF46" s="90"/>
      <c r="AG46" s="10"/>
      <c r="AH46" s="90"/>
      <c r="AI46" s="10"/>
      <c r="AJ46" s="90"/>
      <c r="AK46" s="10"/>
    </row>
    <row r="47" spans="1:48" ht="18" thickBot="1" x14ac:dyDescent="0.45">
      <c r="A47" s="119"/>
      <c r="B47" s="54" t="s">
        <v>30</v>
      </c>
      <c r="C47" s="109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1"/>
      <c r="W47" s="54" t="s">
        <v>30</v>
      </c>
      <c r="X47" s="10"/>
      <c r="Y47" s="10"/>
      <c r="Z47" s="10"/>
      <c r="AA47" s="10"/>
      <c r="AB47" s="10"/>
      <c r="AC47" s="10"/>
      <c r="AD47" s="10"/>
      <c r="AE47" s="10"/>
      <c r="AF47" s="90"/>
      <c r="AG47" s="10"/>
      <c r="AH47" s="90"/>
      <c r="AI47" s="10"/>
      <c r="AJ47" s="90"/>
      <c r="AK47" s="10"/>
    </row>
    <row r="48" spans="1:48" x14ac:dyDescent="0.4">
      <c r="A48" s="119"/>
      <c r="B48" s="57" t="s">
        <v>32</v>
      </c>
      <c r="C48" s="112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4"/>
      <c r="W48" s="57" t="s">
        <v>32</v>
      </c>
      <c r="X48" s="10"/>
      <c r="Y48" s="10"/>
      <c r="Z48" s="10"/>
      <c r="AA48" s="10"/>
      <c r="AB48" s="10"/>
      <c r="AC48" s="10"/>
      <c r="AD48" s="10"/>
      <c r="AE48" s="10"/>
      <c r="AF48" s="90"/>
      <c r="AG48" s="10"/>
      <c r="AH48" s="90"/>
      <c r="AI48" s="10"/>
      <c r="AJ48" s="90"/>
      <c r="AK48" s="10"/>
    </row>
    <row r="49" spans="1:49" x14ac:dyDescent="0.4">
      <c r="A49" s="119"/>
      <c r="B49" s="60" t="s">
        <v>75</v>
      </c>
      <c r="C49" s="106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8"/>
      <c r="W49" s="60" t="s">
        <v>75</v>
      </c>
      <c r="X49" s="10"/>
      <c r="Y49" s="10"/>
      <c r="Z49" s="10"/>
      <c r="AA49" s="10"/>
      <c r="AB49" s="10"/>
      <c r="AC49" s="10"/>
      <c r="AD49" s="10"/>
      <c r="AE49" s="10"/>
      <c r="AF49" s="90"/>
      <c r="AG49" s="10"/>
      <c r="AH49" s="90"/>
      <c r="AI49" s="10"/>
      <c r="AJ49" s="90"/>
      <c r="AK49" s="10"/>
    </row>
    <row r="50" spans="1:49" x14ac:dyDescent="0.4">
      <c r="A50" s="119"/>
      <c r="B50" s="60" t="s">
        <v>76</v>
      </c>
      <c r="C50" s="106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8"/>
      <c r="W50" s="60" t="s">
        <v>76</v>
      </c>
      <c r="X50" s="10"/>
      <c r="Y50" s="10"/>
      <c r="Z50" s="10"/>
      <c r="AA50" s="10"/>
      <c r="AB50" s="10"/>
      <c r="AC50" s="10"/>
      <c r="AD50" s="10"/>
      <c r="AE50" s="10"/>
      <c r="AF50" s="90"/>
      <c r="AG50" s="10"/>
      <c r="AH50" s="90"/>
      <c r="AI50" s="10"/>
      <c r="AJ50" s="90"/>
      <c r="AK50" s="10"/>
    </row>
    <row r="51" spans="1:49" x14ac:dyDescent="0.4">
      <c r="A51" s="119"/>
      <c r="B51" s="60" t="s">
        <v>36</v>
      </c>
      <c r="C51" s="106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8"/>
      <c r="W51" s="60" t="s">
        <v>36</v>
      </c>
      <c r="X51" s="10"/>
      <c r="Y51" s="10"/>
      <c r="Z51" s="10"/>
      <c r="AA51" s="10"/>
      <c r="AB51" s="10"/>
      <c r="AC51" s="10"/>
      <c r="AD51" s="10"/>
      <c r="AE51" s="10"/>
      <c r="AF51" s="90"/>
      <c r="AG51" s="10"/>
      <c r="AH51" s="90"/>
      <c r="AI51" s="10"/>
      <c r="AJ51" s="90"/>
      <c r="AK51" s="10"/>
    </row>
    <row r="52" spans="1:49" x14ac:dyDescent="0.4">
      <c r="A52" s="119"/>
      <c r="B52" s="60" t="s">
        <v>38</v>
      </c>
      <c r="C52" s="106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8"/>
      <c r="W52" s="60" t="s">
        <v>38</v>
      </c>
      <c r="X52" s="10"/>
      <c r="Y52" s="10"/>
      <c r="Z52" s="10"/>
      <c r="AA52" s="10"/>
      <c r="AB52" s="10"/>
      <c r="AC52" s="10"/>
      <c r="AD52" s="10"/>
      <c r="AE52" s="10"/>
      <c r="AF52" s="90"/>
      <c r="AG52" s="10"/>
      <c r="AH52" s="90"/>
      <c r="AI52" s="10"/>
      <c r="AJ52" s="90"/>
      <c r="AK52" s="10"/>
    </row>
    <row r="53" spans="1:49" x14ac:dyDescent="0.4">
      <c r="A53" s="119"/>
      <c r="B53" s="60" t="s">
        <v>40</v>
      </c>
      <c r="C53" s="106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8"/>
      <c r="W53" s="60" t="s">
        <v>40</v>
      </c>
      <c r="X53" s="10"/>
      <c r="Y53" s="10"/>
      <c r="Z53" s="10"/>
      <c r="AA53" s="10"/>
      <c r="AB53" s="10"/>
      <c r="AC53" s="10"/>
      <c r="AD53" s="10"/>
      <c r="AE53" s="10"/>
      <c r="AF53" s="90"/>
      <c r="AG53" s="10"/>
      <c r="AH53" s="90"/>
      <c r="AI53" s="10"/>
      <c r="AJ53" s="90"/>
      <c r="AK53" s="10"/>
    </row>
    <row r="54" spans="1:49" x14ac:dyDescent="0.4">
      <c r="A54" s="119"/>
      <c r="B54" s="60" t="s">
        <v>41</v>
      </c>
      <c r="C54" s="106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8"/>
      <c r="W54" s="60" t="s">
        <v>41</v>
      </c>
      <c r="X54" s="10"/>
      <c r="Y54" s="10"/>
      <c r="Z54" s="10"/>
      <c r="AA54" s="10"/>
      <c r="AB54" s="10"/>
      <c r="AC54" s="10"/>
      <c r="AD54" s="10"/>
      <c r="AE54" s="10"/>
      <c r="AF54" s="90"/>
      <c r="AG54" s="10"/>
      <c r="AH54" s="90"/>
      <c r="AI54" s="10"/>
      <c r="AJ54" s="90"/>
      <c r="AK54" s="10"/>
    </row>
    <row r="55" spans="1:49" x14ac:dyDescent="0.4">
      <c r="A55" s="119"/>
      <c r="B55" s="60" t="s">
        <v>43</v>
      </c>
      <c r="C55" s="106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8"/>
      <c r="W55" s="60" t="s">
        <v>43</v>
      </c>
      <c r="X55" s="10"/>
      <c r="Y55" s="10"/>
      <c r="Z55" s="10"/>
      <c r="AA55" s="10"/>
      <c r="AB55" s="10"/>
      <c r="AC55" s="10"/>
      <c r="AD55" s="10"/>
      <c r="AE55" s="10"/>
      <c r="AF55" s="90"/>
      <c r="AG55" s="10"/>
      <c r="AH55" s="90"/>
      <c r="AI55" s="10"/>
      <c r="AJ55" s="90"/>
      <c r="AK55" s="10"/>
    </row>
    <row r="56" spans="1:49" ht="18" thickBot="1" x14ac:dyDescent="0.45">
      <c r="A56" s="119"/>
      <c r="B56" s="69" t="s">
        <v>47</v>
      </c>
      <c r="C56" s="116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8"/>
      <c r="W56" s="69" t="s">
        <v>47</v>
      </c>
      <c r="X56" s="10"/>
      <c r="Y56" s="10"/>
      <c r="Z56" s="10"/>
      <c r="AA56" s="10"/>
      <c r="AB56" s="10"/>
      <c r="AC56" s="10"/>
      <c r="AD56" s="10"/>
      <c r="AE56" s="10"/>
      <c r="AF56" s="90"/>
      <c r="AG56" s="10"/>
      <c r="AH56" s="90"/>
      <c r="AI56" s="10"/>
      <c r="AJ56" s="90"/>
      <c r="AK56" s="10"/>
      <c r="AL56" s="126"/>
      <c r="AM56" s="126"/>
      <c r="AN56" s="126"/>
      <c r="AO56" s="126"/>
      <c r="AP56" s="126"/>
      <c r="AQ56" s="126"/>
      <c r="AR56" s="126"/>
      <c r="AS56" s="126"/>
      <c r="AT56" s="126"/>
      <c r="AU56" s="126"/>
      <c r="AV56" s="126"/>
      <c r="AW56" s="126"/>
    </row>
    <row r="57" spans="1:49" x14ac:dyDescent="0.4">
      <c r="A57" s="119"/>
      <c r="B57" s="73" t="s">
        <v>48</v>
      </c>
      <c r="C57" s="130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2"/>
      <c r="W57" s="73" t="s">
        <v>70</v>
      </c>
      <c r="X57" s="10"/>
      <c r="Y57" s="10"/>
      <c r="Z57" s="10"/>
      <c r="AA57" s="10"/>
      <c r="AB57" s="10"/>
      <c r="AC57" s="10"/>
      <c r="AD57" s="10"/>
      <c r="AE57" s="10"/>
      <c r="AF57" s="90"/>
      <c r="AG57" s="10"/>
      <c r="AH57" s="90"/>
      <c r="AI57" s="10"/>
      <c r="AJ57" s="90"/>
      <c r="AK57" s="10"/>
      <c r="AL57" s="126"/>
      <c r="AM57" s="126"/>
      <c r="AN57" s="126"/>
      <c r="AO57" s="126"/>
      <c r="AP57" s="126"/>
      <c r="AQ57" s="126"/>
      <c r="AR57" s="126"/>
      <c r="AS57" s="126"/>
      <c r="AT57" s="126"/>
      <c r="AU57" s="126"/>
      <c r="AV57" s="126"/>
      <c r="AW57" s="126"/>
    </row>
    <row r="58" spans="1:49" x14ac:dyDescent="0.4">
      <c r="A58" s="119"/>
      <c r="B58" s="71" t="s">
        <v>44</v>
      </c>
      <c r="C58" s="123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5"/>
      <c r="W58" s="71" t="s">
        <v>44</v>
      </c>
      <c r="X58" s="10"/>
      <c r="Y58" s="10"/>
      <c r="Z58" s="10"/>
      <c r="AA58" s="10"/>
      <c r="AB58" s="10"/>
      <c r="AC58" s="10"/>
      <c r="AD58" s="10"/>
      <c r="AE58" s="10"/>
      <c r="AF58" s="90"/>
      <c r="AG58" s="10"/>
      <c r="AH58" s="90"/>
      <c r="AI58" s="10"/>
      <c r="AJ58" s="90"/>
      <c r="AK58" s="10"/>
      <c r="AL58" s="126"/>
      <c r="AM58" s="126"/>
      <c r="AN58" s="126"/>
      <c r="AO58" s="126"/>
      <c r="AP58" s="126"/>
      <c r="AQ58" s="126"/>
      <c r="AR58" s="126"/>
      <c r="AS58" s="126"/>
      <c r="AT58" s="126"/>
      <c r="AU58" s="126"/>
      <c r="AV58" s="126"/>
      <c r="AW58" s="126"/>
    </row>
    <row r="59" spans="1:49" x14ac:dyDescent="0.4">
      <c r="A59" s="119"/>
      <c r="B59" s="71" t="s">
        <v>68</v>
      </c>
      <c r="C59" s="123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5"/>
      <c r="W59" s="71" t="s">
        <v>68</v>
      </c>
      <c r="X59" s="10"/>
      <c r="Y59" s="10"/>
      <c r="Z59" s="10"/>
      <c r="AA59" s="10"/>
      <c r="AB59" s="10"/>
      <c r="AC59" s="10"/>
      <c r="AD59" s="10"/>
      <c r="AE59" s="10"/>
      <c r="AF59" s="90"/>
      <c r="AG59" s="10"/>
      <c r="AH59" s="90"/>
      <c r="AI59" s="10"/>
      <c r="AJ59" s="90"/>
      <c r="AK59" s="10"/>
      <c r="AL59" s="126"/>
      <c r="AM59" s="126"/>
      <c r="AN59" s="126"/>
      <c r="AO59" s="126"/>
      <c r="AP59" s="126"/>
      <c r="AQ59" s="126"/>
      <c r="AR59" s="126"/>
      <c r="AS59" s="126"/>
      <c r="AT59" s="126"/>
      <c r="AU59" s="126"/>
      <c r="AV59" s="126"/>
      <c r="AW59" s="126"/>
    </row>
    <row r="60" spans="1:49" ht="18" thickBot="1" x14ac:dyDescent="0.45">
      <c r="A60" s="119"/>
      <c r="B60" s="74" t="s">
        <v>27</v>
      </c>
      <c r="C60" s="136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8"/>
      <c r="W60" s="74" t="s">
        <v>27</v>
      </c>
      <c r="X60" s="10"/>
      <c r="Y60" s="10"/>
      <c r="Z60" s="10"/>
      <c r="AA60" s="10"/>
      <c r="AB60" s="10"/>
      <c r="AC60" s="10"/>
      <c r="AD60" s="10"/>
      <c r="AE60" s="10"/>
      <c r="AF60" s="90"/>
      <c r="AG60" s="10"/>
      <c r="AH60" s="90"/>
      <c r="AI60" s="10"/>
      <c r="AJ60" s="90"/>
      <c r="AK60" s="10"/>
      <c r="AL60" s="126"/>
      <c r="AM60" s="126"/>
      <c r="AN60" s="126"/>
      <c r="AO60" s="126"/>
      <c r="AP60" s="126"/>
      <c r="AQ60" s="126"/>
      <c r="AR60" s="126"/>
      <c r="AS60" s="126"/>
      <c r="AT60" s="126"/>
      <c r="AU60" s="126"/>
      <c r="AV60" s="126"/>
      <c r="AW60" s="126"/>
    </row>
    <row r="61" spans="1:49" x14ac:dyDescent="0.4">
      <c r="A61" s="119"/>
      <c r="B61" s="140" t="s">
        <v>77</v>
      </c>
      <c r="C61" s="146"/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47"/>
      <c r="W61" s="143" t="s">
        <v>77</v>
      </c>
      <c r="X61" s="10"/>
      <c r="Y61" s="10"/>
      <c r="Z61" s="10"/>
      <c r="AA61" s="10"/>
      <c r="AB61" s="10"/>
      <c r="AC61" s="10"/>
      <c r="AD61" s="10"/>
      <c r="AE61" s="10"/>
      <c r="AF61" s="90"/>
      <c r="AG61" s="10"/>
      <c r="AH61" s="90"/>
      <c r="AI61" s="10"/>
      <c r="AJ61" s="90"/>
      <c r="AK61" s="10"/>
      <c r="AL61" s="126"/>
      <c r="AM61" s="126"/>
      <c r="AN61" s="126"/>
      <c r="AO61" s="126"/>
      <c r="AP61" s="126"/>
      <c r="AQ61" s="126"/>
      <c r="AR61" s="126"/>
      <c r="AS61" s="126"/>
      <c r="AT61" s="126"/>
      <c r="AU61" s="126"/>
      <c r="AV61" s="126"/>
      <c r="AW61" s="126"/>
    </row>
    <row r="62" spans="1:49" x14ac:dyDescent="0.4">
      <c r="A62" s="119"/>
      <c r="B62" s="141" t="s">
        <v>25</v>
      </c>
      <c r="C62" s="148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49"/>
      <c r="W62" s="144" t="s">
        <v>25</v>
      </c>
      <c r="X62" s="10"/>
      <c r="Y62" s="10"/>
      <c r="Z62" s="10"/>
      <c r="AA62" s="10"/>
      <c r="AB62" s="10"/>
      <c r="AC62" s="10"/>
      <c r="AD62" s="10"/>
      <c r="AE62" s="10"/>
      <c r="AF62" s="90"/>
      <c r="AG62" s="10"/>
      <c r="AH62" s="90"/>
      <c r="AI62" s="10"/>
      <c r="AJ62" s="90"/>
      <c r="AK62" s="10"/>
      <c r="AL62" s="126"/>
      <c r="AM62" s="126"/>
      <c r="AN62" s="126"/>
      <c r="AO62" s="126"/>
      <c r="AP62" s="126"/>
      <c r="AQ62" s="126"/>
      <c r="AR62" s="126"/>
      <c r="AS62" s="126"/>
      <c r="AT62" s="126"/>
      <c r="AU62" s="126"/>
      <c r="AV62" s="126"/>
      <c r="AW62" s="126"/>
    </row>
    <row r="63" spans="1:49" x14ac:dyDescent="0.4">
      <c r="A63" s="119"/>
      <c r="B63" s="141" t="s">
        <v>26</v>
      </c>
      <c r="C63" s="148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49"/>
      <c r="W63" s="144" t="s">
        <v>26</v>
      </c>
      <c r="X63" s="10"/>
      <c r="Y63" s="10"/>
      <c r="Z63" s="10"/>
      <c r="AA63" s="10"/>
      <c r="AB63" s="10"/>
      <c r="AC63" s="10"/>
      <c r="AD63" s="10"/>
      <c r="AE63" s="10"/>
      <c r="AF63" s="90"/>
      <c r="AG63" s="10"/>
      <c r="AH63" s="90"/>
      <c r="AI63" s="10"/>
      <c r="AJ63" s="90"/>
      <c r="AK63" s="10"/>
      <c r="AL63" s="126"/>
      <c r="AM63" s="126"/>
      <c r="AN63" s="126"/>
      <c r="AO63" s="126"/>
      <c r="AP63" s="126"/>
      <c r="AQ63" s="126"/>
      <c r="AR63" s="126"/>
      <c r="AS63" s="126"/>
      <c r="AT63" s="126"/>
      <c r="AU63" s="126"/>
      <c r="AV63" s="126"/>
      <c r="AW63" s="126"/>
    </row>
    <row r="64" spans="1:49" x14ac:dyDescent="0.4">
      <c r="A64" s="119"/>
      <c r="B64" s="141" t="s">
        <v>1</v>
      </c>
      <c r="C64" s="150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51"/>
      <c r="W64" s="144" t="s">
        <v>1</v>
      </c>
      <c r="X64" s="10"/>
      <c r="Y64" s="10"/>
      <c r="Z64" s="10"/>
      <c r="AA64" s="10"/>
      <c r="AB64" s="10"/>
      <c r="AC64" s="10"/>
      <c r="AD64" s="10"/>
      <c r="AE64" s="10"/>
      <c r="AF64" s="90"/>
      <c r="AG64" s="10"/>
      <c r="AH64" s="90"/>
      <c r="AI64" s="10"/>
      <c r="AJ64" s="90"/>
      <c r="AK64" s="10"/>
      <c r="AL64" s="126"/>
      <c r="AM64" s="126"/>
      <c r="AN64" s="126"/>
      <c r="AO64" s="126"/>
      <c r="AP64" s="126"/>
      <c r="AQ64" s="126"/>
      <c r="AR64" s="126"/>
      <c r="AS64" s="126"/>
      <c r="AT64" s="126"/>
      <c r="AU64" s="126"/>
      <c r="AV64" s="126"/>
      <c r="AW64" s="126"/>
    </row>
    <row r="65" spans="1:51" ht="18" thickBot="1" x14ac:dyDescent="0.45">
      <c r="A65" s="90"/>
      <c r="B65" s="142" t="s">
        <v>2</v>
      </c>
      <c r="C65" s="152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53"/>
      <c r="W65" s="145" t="s">
        <v>2</v>
      </c>
      <c r="X65" s="10"/>
      <c r="Y65" s="10"/>
      <c r="Z65" s="10"/>
      <c r="AA65" s="10"/>
      <c r="AB65" s="10"/>
      <c r="AC65" s="10"/>
      <c r="AD65" s="10"/>
      <c r="AE65" s="10"/>
      <c r="AF65" s="90"/>
      <c r="AG65" s="10"/>
      <c r="AH65" s="90"/>
      <c r="AI65" s="10"/>
      <c r="AJ65" s="90"/>
      <c r="AK65" s="10"/>
      <c r="AL65" s="126"/>
      <c r="AM65" s="126"/>
      <c r="AN65" s="126"/>
      <c r="AO65" s="126"/>
      <c r="AP65" s="126"/>
      <c r="AQ65" s="126"/>
      <c r="AR65" s="126"/>
      <c r="AS65" s="126"/>
      <c r="AT65" s="126"/>
      <c r="AU65" s="126"/>
      <c r="AV65" s="126"/>
      <c r="AW65" s="126"/>
    </row>
    <row r="66" spans="1:51" ht="18" thickBot="1" x14ac:dyDescent="0.45">
      <c r="A66" s="133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90"/>
      <c r="AG66" s="10"/>
      <c r="AH66" s="90"/>
      <c r="AI66" s="10"/>
      <c r="AJ66" s="90"/>
      <c r="AK66" s="10"/>
      <c r="AL66" s="126"/>
      <c r="AM66" s="126"/>
      <c r="AN66" s="126"/>
      <c r="AO66" s="126"/>
      <c r="AP66" s="126"/>
      <c r="AQ66" s="126"/>
      <c r="AR66" s="126"/>
      <c r="AS66" s="126"/>
      <c r="AT66" s="126"/>
      <c r="AU66" s="126"/>
      <c r="AV66" s="126"/>
      <c r="AW66" s="126"/>
    </row>
    <row r="67" spans="1:51" ht="18" thickBot="1" x14ac:dyDescent="0.45">
      <c r="A67" s="133"/>
      <c r="B67" s="158" t="s">
        <v>88</v>
      </c>
      <c r="C67" s="75">
        <f>C6</f>
        <v>0</v>
      </c>
      <c r="D67" s="75">
        <f t="shared" ref="D67:V67" si="0">D6</f>
        <v>0</v>
      </c>
      <c r="E67" s="75">
        <f t="shared" si="0"/>
        <v>0</v>
      </c>
      <c r="F67" s="75">
        <f t="shared" si="0"/>
        <v>0</v>
      </c>
      <c r="G67" s="75">
        <f t="shared" si="0"/>
        <v>0</v>
      </c>
      <c r="H67" s="75">
        <f t="shared" si="0"/>
        <v>0</v>
      </c>
      <c r="I67" s="75">
        <f t="shared" si="0"/>
        <v>0</v>
      </c>
      <c r="J67" s="75">
        <f t="shared" si="0"/>
        <v>0</v>
      </c>
      <c r="K67" s="75">
        <f t="shared" si="0"/>
        <v>0</v>
      </c>
      <c r="L67" s="75">
        <f t="shared" si="0"/>
        <v>0</v>
      </c>
      <c r="M67" s="75">
        <f t="shared" si="0"/>
        <v>0</v>
      </c>
      <c r="N67" s="75">
        <f t="shared" si="0"/>
        <v>0</v>
      </c>
      <c r="O67" s="75">
        <f t="shared" si="0"/>
        <v>0</v>
      </c>
      <c r="P67" s="75">
        <f t="shared" si="0"/>
        <v>0</v>
      </c>
      <c r="Q67" s="75">
        <f t="shared" si="0"/>
        <v>0</v>
      </c>
      <c r="R67" s="75">
        <f t="shared" si="0"/>
        <v>0</v>
      </c>
      <c r="S67" s="75">
        <f t="shared" si="0"/>
        <v>0</v>
      </c>
      <c r="T67" s="75">
        <f t="shared" si="0"/>
        <v>0</v>
      </c>
      <c r="U67" s="75">
        <f t="shared" si="0"/>
        <v>0</v>
      </c>
      <c r="V67" s="75">
        <f t="shared" si="0"/>
        <v>0</v>
      </c>
      <c r="W67" s="158" t="s">
        <v>88</v>
      </c>
      <c r="X67" s="10"/>
      <c r="Y67" s="10"/>
      <c r="Z67" s="10"/>
      <c r="AA67" s="10"/>
      <c r="AB67" s="10"/>
      <c r="AC67" s="10"/>
      <c r="AD67" s="10"/>
      <c r="AE67" s="10"/>
      <c r="AF67" s="90"/>
      <c r="AG67" s="10"/>
      <c r="AH67" s="90"/>
      <c r="AI67" s="10"/>
      <c r="AJ67" s="90"/>
      <c r="AK67" s="10"/>
      <c r="AL67" s="126"/>
      <c r="AM67" s="126"/>
      <c r="AN67" s="126"/>
      <c r="AO67" s="126"/>
      <c r="AP67" s="126"/>
      <c r="AQ67" s="126"/>
      <c r="AR67" s="126"/>
      <c r="AS67" s="126"/>
      <c r="AT67" s="126"/>
      <c r="AU67" s="126"/>
      <c r="AV67" s="126"/>
      <c r="AW67" s="126"/>
    </row>
    <row r="68" spans="1:51" ht="18" thickBot="1" x14ac:dyDescent="0.45">
      <c r="A68" s="133"/>
      <c r="B68" s="159"/>
      <c r="C68" s="75">
        <f>C37</f>
        <v>0</v>
      </c>
      <c r="D68" s="75">
        <f t="shared" ref="D68:V68" si="1">D37</f>
        <v>0</v>
      </c>
      <c r="E68" s="75">
        <f t="shared" si="1"/>
        <v>0</v>
      </c>
      <c r="F68" s="75">
        <f t="shared" si="1"/>
        <v>0</v>
      </c>
      <c r="G68" s="75">
        <f t="shared" si="1"/>
        <v>0</v>
      </c>
      <c r="H68" s="75">
        <f t="shared" si="1"/>
        <v>0</v>
      </c>
      <c r="I68" s="75">
        <f t="shared" si="1"/>
        <v>0</v>
      </c>
      <c r="J68" s="75">
        <f t="shared" si="1"/>
        <v>0</v>
      </c>
      <c r="K68" s="75">
        <f t="shared" si="1"/>
        <v>0</v>
      </c>
      <c r="L68" s="75">
        <f t="shared" si="1"/>
        <v>0</v>
      </c>
      <c r="M68" s="75">
        <f t="shared" si="1"/>
        <v>0</v>
      </c>
      <c r="N68" s="75">
        <f t="shared" si="1"/>
        <v>0</v>
      </c>
      <c r="O68" s="75">
        <f t="shared" si="1"/>
        <v>0</v>
      </c>
      <c r="P68" s="75">
        <f t="shared" si="1"/>
        <v>0</v>
      </c>
      <c r="Q68" s="75">
        <f t="shared" si="1"/>
        <v>0</v>
      </c>
      <c r="R68" s="75">
        <f t="shared" si="1"/>
        <v>0</v>
      </c>
      <c r="S68" s="75">
        <f t="shared" si="1"/>
        <v>0</v>
      </c>
      <c r="T68" s="75">
        <f t="shared" si="1"/>
        <v>0</v>
      </c>
      <c r="U68" s="75">
        <f t="shared" si="1"/>
        <v>0</v>
      </c>
      <c r="V68" s="75">
        <f t="shared" si="1"/>
        <v>0</v>
      </c>
      <c r="W68" s="159"/>
      <c r="X68" s="10"/>
      <c r="Y68" s="10"/>
      <c r="Z68" s="10"/>
      <c r="AA68" s="10"/>
      <c r="AB68" s="10"/>
      <c r="AC68" s="10"/>
      <c r="AD68" s="10"/>
      <c r="AE68" s="10"/>
      <c r="AF68" s="90"/>
      <c r="AG68" s="10"/>
      <c r="AH68" s="90"/>
      <c r="AI68" s="10"/>
      <c r="AJ68" s="90"/>
      <c r="AK68" s="10"/>
      <c r="AL68" s="126"/>
      <c r="AM68" s="126"/>
      <c r="AN68" s="126"/>
      <c r="AO68" s="126"/>
      <c r="AP68" s="126"/>
      <c r="AQ68" s="126"/>
      <c r="AR68" s="126"/>
      <c r="AS68" s="126"/>
      <c r="AT68" s="126"/>
      <c r="AU68" s="126"/>
      <c r="AV68" s="126"/>
      <c r="AW68" s="126"/>
    </row>
    <row r="69" spans="1:51" ht="18" thickBot="1" x14ac:dyDescent="0.45">
      <c r="A69" s="134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0"/>
      <c r="Y69" s="10"/>
      <c r="Z69" s="10"/>
      <c r="AA69" s="10"/>
      <c r="AB69" s="10"/>
      <c r="AC69" s="10"/>
      <c r="AD69" s="10"/>
      <c r="AE69" s="10"/>
      <c r="AF69" s="90"/>
      <c r="AG69" s="10"/>
      <c r="AH69" s="90"/>
      <c r="AI69" s="10"/>
      <c r="AJ69" s="90"/>
      <c r="AK69" s="10"/>
      <c r="AL69" s="126"/>
      <c r="AM69" s="126"/>
      <c r="AN69" s="126"/>
      <c r="AO69" s="126"/>
      <c r="AP69" s="126"/>
      <c r="AQ69" s="126"/>
      <c r="AR69" s="126"/>
      <c r="AS69" s="126"/>
      <c r="AT69" s="126"/>
      <c r="AU69" s="126"/>
      <c r="AV69" s="126"/>
      <c r="AW69" s="126"/>
      <c r="AX69" s="126"/>
      <c r="AY69" s="126"/>
    </row>
    <row r="70" spans="1:51" x14ac:dyDescent="0.4">
      <c r="A70" s="133"/>
      <c r="B70" s="160" t="s">
        <v>54</v>
      </c>
      <c r="C70" s="76">
        <f>'8500표 (잠김o)'!C33</f>
        <v>0</v>
      </c>
      <c r="D70" s="77">
        <f>'8500표 (잠김o)'!D33</f>
        <v>0</v>
      </c>
      <c r="E70" s="77">
        <f>'8500표 (잠김o)'!E33</f>
        <v>0</v>
      </c>
      <c r="F70" s="77">
        <f>'8500표 (잠김o)'!F33</f>
        <v>0</v>
      </c>
      <c r="G70" s="77">
        <f>'8500표 (잠김o)'!G33</f>
        <v>0</v>
      </c>
      <c r="H70" s="77">
        <f>'8500표 (잠김o)'!H33</f>
        <v>0</v>
      </c>
      <c r="I70" s="77">
        <f>'8500표 (잠김o)'!I33</f>
        <v>0</v>
      </c>
      <c r="J70" s="77">
        <f>'8500표 (잠김o)'!J33</f>
        <v>0</v>
      </c>
      <c r="K70" s="77">
        <f>'8500표 (잠김o)'!K33</f>
        <v>0</v>
      </c>
      <c r="L70" s="77">
        <f>'8500표 (잠김o)'!L33</f>
        <v>0</v>
      </c>
      <c r="M70" s="77">
        <f>'8500표 (잠김o)'!M33</f>
        <v>0</v>
      </c>
      <c r="N70" s="77">
        <f>'8500표 (잠김o)'!N33</f>
        <v>0</v>
      </c>
      <c r="O70" s="77">
        <f>'8500표 (잠김o)'!O33</f>
        <v>0</v>
      </c>
      <c r="P70" s="77">
        <f>'8500표 (잠김o)'!P33</f>
        <v>0</v>
      </c>
      <c r="Q70" s="77">
        <f>'8500표 (잠김o)'!Q33</f>
        <v>0</v>
      </c>
      <c r="R70" s="77">
        <f>'8500표 (잠김o)'!R33</f>
        <v>0</v>
      </c>
      <c r="S70" s="77">
        <f>'8500표 (잠김o)'!S33</f>
        <v>0</v>
      </c>
      <c r="T70" s="77">
        <f>'8500표 (잠김o)'!T33</f>
        <v>0</v>
      </c>
      <c r="U70" s="77">
        <f>'8500표 (잠김o)'!U33</f>
        <v>0</v>
      </c>
      <c r="V70" s="78">
        <f>'8500표 (잠김o)'!V33</f>
        <v>0</v>
      </c>
      <c r="W70" s="162" t="s">
        <v>54</v>
      </c>
      <c r="X70" s="94"/>
      <c r="Y70" s="10"/>
      <c r="Z70" s="10"/>
      <c r="AA70" s="10"/>
      <c r="AB70" s="10"/>
      <c r="AC70" s="10"/>
      <c r="AD70" s="10"/>
      <c r="AE70" s="10"/>
      <c r="AF70" s="90"/>
      <c r="AG70" s="10"/>
      <c r="AH70" s="90"/>
      <c r="AI70" s="10"/>
      <c r="AJ70" s="90"/>
      <c r="AK70" s="10"/>
      <c r="AL70" s="126"/>
      <c r="AM70" s="126"/>
      <c r="AN70" s="126"/>
      <c r="AO70" s="126"/>
      <c r="AP70" s="126"/>
      <c r="AQ70" s="126"/>
      <c r="AR70" s="126"/>
      <c r="AS70" s="126"/>
      <c r="AT70" s="126"/>
      <c r="AU70" s="126"/>
      <c r="AV70" s="126"/>
      <c r="AW70" s="126"/>
      <c r="AX70" s="126"/>
      <c r="AY70" s="126"/>
    </row>
    <row r="71" spans="1:51" ht="18" thickBot="1" x14ac:dyDescent="0.45">
      <c r="A71" s="133"/>
      <c r="B71" s="161"/>
      <c r="C71" s="79">
        <f>C64</f>
        <v>0</v>
      </c>
      <c r="D71" s="72">
        <f t="shared" ref="D71:V71" si="2">D64</f>
        <v>0</v>
      </c>
      <c r="E71" s="72">
        <f t="shared" si="2"/>
        <v>0</v>
      </c>
      <c r="F71" s="72">
        <f t="shared" si="2"/>
        <v>0</v>
      </c>
      <c r="G71" s="72">
        <f t="shared" si="2"/>
        <v>0</v>
      </c>
      <c r="H71" s="72">
        <f t="shared" si="2"/>
        <v>0</v>
      </c>
      <c r="I71" s="72">
        <f t="shared" si="2"/>
        <v>0</v>
      </c>
      <c r="J71" s="72">
        <f t="shared" si="2"/>
        <v>0</v>
      </c>
      <c r="K71" s="72">
        <f t="shared" si="2"/>
        <v>0</v>
      </c>
      <c r="L71" s="72">
        <f t="shared" si="2"/>
        <v>0</v>
      </c>
      <c r="M71" s="72">
        <f t="shared" si="2"/>
        <v>0</v>
      </c>
      <c r="N71" s="72">
        <f t="shared" si="2"/>
        <v>0</v>
      </c>
      <c r="O71" s="72">
        <f t="shared" si="2"/>
        <v>0</v>
      </c>
      <c r="P71" s="72">
        <f t="shared" si="2"/>
        <v>0</v>
      </c>
      <c r="Q71" s="72">
        <f t="shared" si="2"/>
        <v>0</v>
      </c>
      <c r="R71" s="72">
        <f t="shared" si="2"/>
        <v>0</v>
      </c>
      <c r="S71" s="72">
        <f t="shared" si="2"/>
        <v>0</v>
      </c>
      <c r="T71" s="72">
        <f t="shared" si="2"/>
        <v>0</v>
      </c>
      <c r="U71" s="72">
        <f t="shared" si="2"/>
        <v>0</v>
      </c>
      <c r="V71" s="80">
        <f t="shared" si="2"/>
        <v>0</v>
      </c>
      <c r="W71" s="163"/>
      <c r="X71" s="94"/>
      <c r="Y71" s="10"/>
      <c r="Z71" s="10"/>
      <c r="AA71" s="10"/>
      <c r="AB71" s="10"/>
      <c r="AC71" s="10"/>
      <c r="AD71" s="10"/>
      <c r="AE71" s="10"/>
      <c r="AF71" s="90"/>
      <c r="AG71" s="10"/>
      <c r="AH71" s="90"/>
      <c r="AI71" s="10"/>
      <c r="AJ71" s="90"/>
      <c r="AK71" s="10"/>
      <c r="AL71" s="126"/>
      <c r="AM71" s="126"/>
      <c r="AN71" s="126"/>
      <c r="AO71" s="126"/>
      <c r="AP71" s="126"/>
      <c r="AQ71" s="126"/>
      <c r="AR71" s="126"/>
      <c r="AS71" s="126"/>
      <c r="AT71" s="126"/>
      <c r="AU71" s="126"/>
      <c r="AV71" s="126"/>
      <c r="AW71" s="126"/>
      <c r="AX71" s="126"/>
      <c r="AY71" s="126"/>
    </row>
    <row r="72" spans="1:51" ht="18" thickBot="1" x14ac:dyDescent="0.45">
      <c r="A72" s="133"/>
      <c r="B72" s="15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15"/>
      <c r="X72" s="10"/>
      <c r="Y72" s="10"/>
      <c r="Z72" s="10"/>
      <c r="AA72" s="10"/>
      <c r="AB72" s="10"/>
      <c r="AC72" s="10"/>
      <c r="AD72" s="10"/>
      <c r="AE72" s="10"/>
      <c r="AF72" s="90"/>
      <c r="AG72" s="10"/>
      <c r="AH72" s="90"/>
      <c r="AI72" s="10"/>
      <c r="AJ72" s="90"/>
      <c r="AK72" s="10"/>
      <c r="AQ72" s="126"/>
      <c r="AR72" s="126"/>
      <c r="AS72" s="126"/>
      <c r="AT72" s="126"/>
      <c r="AU72" s="126"/>
      <c r="AV72" s="126"/>
      <c r="AW72" s="126"/>
      <c r="AX72" s="126"/>
      <c r="AY72" s="126"/>
    </row>
    <row r="73" spans="1:51" x14ac:dyDescent="0.4">
      <c r="A73" s="134"/>
      <c r="B73" s="164" t="s">
        <v>110</v>
      </c>
      <c r="C73" s="76">
        <f>C34</f>
        <v>0</v>
      </c>
      <c r="D73" s="77">
        <f t="shared" ref="D73:V73" si="3">D34</f>
        <v>0</v>
      </c>
      <c r="E73" s="77">
        <f t="shared" si="3"/>
        <v>0</v>
      </c>
      <c r="F73" s="77">
        <f t="shared" si="3"/>
        <v>0</v>
      </c>
      <c r="G73" s="77">
        <f t="shared" si="3"/>
        <v>0</v>
      </c>
      <c r="H73" s="77">
        <f t="shared" si="3"/>
        <v>0</v>
      </c>
      <c r="I73" s="77">
        <f t="shared" si="3"/>
        <v>0</v>
      </c>
      <c r="J73" s="77">
        <f t="shared" si="3"/>
        <v>0</v>
      </c>
      <c r="K73" s="77">
        <f t="shared" si="3"/>
        <v>0</v>
      </c>
      <c r="L73" s="77">
        <f t="shared" si="3"/>
        <v>0</v>
      </c>
      <c r="M73" s="77">
        <f t="shared" si="3"/>
        <v>0</v>
      </c>
      <c r="N73" s="77">
        <f t="shared" si="3"/>
        <v>0</v>
      </c>
      <c r="O73" s="77">
        <f t="shared" si="3"/>
        <v>0</v>
      </c>
      <c r="P73" s="77">
        <f t="shared" si="3"/>
        <v>0</v>
      </c>
      <c r="Q73" s="77">
        <f t="shared" si="3"/>
        <v>0</v>
      </c>
      <c r="R73" s="77">
        <f t="shared" si="3"/>
        <v>0</v>
      </c>
      <c r="S73" s="77">
        <f t="shared" si="3"/>
        <v>0</v>
      </c>
      <c r="T73" s="77">
        <f t="shared" si="3"/>
        <v>0</v>
      </c>
      <c r="U73" s="77">
        <f t="shared" si="3"/>
        <v>0</v>
      </c>
      <c r="V73" s="78">
        <f t="shared" si="3"/>
        <v>0</v>
      </c>
      <c r="W73" s="165" t="s">
        <v>110</v>
      </c>
      <c r="X73" s="94"/>
      <c r="Y73" s="10"/>
      <c r="Z73" s="10"/>
      <c r="AA73" s="10"/>
      <c r="AB73" s="10"/>
      <c r="AC73" s="10"/>
      <c r="AD73" s="10"/>
      <c r="AE73" s="10"/>
      <c r="AF73" s="90"/>
      <c r="AG73" s="10"/>
      <c r="AH73" s="90"/>
      <c r="AI73" s="10"/>
      <c r="AJ73" s="90"/>
      <c r="AK73" s="10"/>
      <c r="AN73" s="126"/>
      <c r="AO73" s="126"/>
      <c r="AP73" s="126"/>
      <c r="AQ73" s="126"/>
      <c r="AR73" s="126"/>
      <c r="AS73" s="126"/>
      <c r="AT73" s="126"/>
      <c r="AU73" s="126"/>
      <c r="AV73" s="126"/>
      <c r="AW73" s="126"/>
      <c r="AX73" s="126"/>
      <c r="AY73" s="126"/>
    </row>
    <row r="74" spans="1:51" ht="18" thickBot="1" x14ac:dyDescent="0.45">
      <c r="A74" s="133"/>
      <c r="B74" s="161"/>
      <c r="C74" s="79">
        <f>C65</f>
        <v>0</v>
      </c>
      <c r="D74" s="72">
        <f t="shared" ref="D74:V74" si="4">D65</f>
        <v>0</v>
      </c>
      <c r="E74" s="72">
        <f t="shared" si="4"/>
        <v>0</v>
      </c>
      <c r="F74" s="72">
        <f t="shared" si="4"/>
        <v>0</v>
      </c>
      <c r="G74" s="72">
        <f t="shared" si="4"/>
        <v>0</v>
      </c>
      <c r="H74" s="72">
        <f t="shared" si="4"/>
        <v>0</v>
      </c>
      <c r="I74" s="72">
        <f t="shared" si="4"/>
        <v>0</v>
      </c>
      <c r="J74" s="72">
        <f t="shared" si="4"/>
        <v>0</v>
      </c>
      <c r="K74" s="72">
        <f t="shared" si="4"/>
        <v>0</v>
      </c>
      <c r="L74" s="72">
        <f t="shared" si="4"/>
        <v>0</v>
      </c>
      <c r="M74" s="72">
        <f t="shared" si="4"/>
        <v>0</v>
      </c>
      <c r="N74" s="72">
        <f t="shared" si="4"/>
        <v>0</v>
      </c>
      <c r="O74" s="72">
        <f t="shared" si="4"/>
        <v>0</v>
      </c>
      <c r="P74" s="72">
        <f t="shared" si="4"/>
        <v>0</v>
      </c>
      <c r="Q74" s="72">
        <f t="shared" si="4"/>
        <v>0</v>
      </c>
      <c r="R74" s="72">
        <f t="shared" si="4"/>
        <v>0</v>
      </c>
      <c r="S74" s="72">
        <f t="shared" si="4"/>
        <v>0</v>
      </c>
      <c r="T74" s="72">
        <f t="shared" si="4"/>
        <v>0</v>
      </c>
      <c r="U74" s="72">
        <f t="shared" si="4"/>
        <v>0</v>
      </c>
      <c r="V74" s="80">
        <f t="shared" si="4"/>
        <v>0</v>
      </c>
      <c r="W74" s="163"/>
      <c r="X74" s="94"/>
      <c r="Y74" s="10"/>
      <c r="Z74" s="10"/>
      <c r="AA74" s="10"/>
      <c r="AB74" s="10"/>
      <c r="AC74" s="10"/>
      <c r="AD74" s="10"/>
      <c r="AE74" s="10"/>
      <c r="AF74" s="90"/>
      <c r="AG74" s="10"/>
      <c r="AH74" s="90"/>
      <c r="AI74" s="10"/>
      <c r="AJ74" s="90"/>
      <c r="AK74" s="10"/>
      <c r="AN74" s="126"/>
      <c r="AO74" s="126"/>
      <c r="AP74" s="126"/>
      <c r="AQ74" s="126"/>
      <c r="AR74" s="126"/>
      <c r="AS74" s="126"/>
      <c r="AT74" s="126"/>
      <c r="AU74" s="126"/>
      <c r="AV74" s="126"/>
      <c r="AW74" s="126"/>
      <c r="AX74" s="126"/>
      <c r="AY74" s="126"/>
    </row>
    <row r="75" spans="1:51" ht="18" thickBot="1" x14ac:dyDescent="0.45">
      <c r="A75" s="133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0"/>
      <c r="Y75" s="10"/>
      <c r="Z75" s="10"/>
      <c r="AA75" s="10"/>
      <c r="AB75" s="10"/>
      <c r="AC75" s="10"/>
      <c r="AD75" s="10"/>
      <c r="AE75" s="10"/>
      <c r="AF75" s="90"/>
      <c r="AG75" s="10"/>
      <c r="AH75" s="90"/>
      <c r="AI75" s="10"/>
      <c r="AJ75" s="90"/>
      <c r="AK75" s="10"/>
      <c r="AN75" s="126"/>
      <c r="AO75" s="126"/>
      <c r="AP75" s="126"/>
      <c r="AQ75" s="126"/>
      <c r="AR75" s="126"/>
      <c r="AS75" s="126"/>
      <c r="AT75" s="126"/>
      <c r="AU75" s="126"/>
      <c r="AV75" s="126"/>
      <c r="AW75" s="126"/>
      <c r="AX75" s="126"/>
      <c r="AY75" s="126"/>
    </row>
    <row r="76" spans="1:51" x14ac:dyDescent="0.4">
      <c r="A76" s="133"/>
      <c r="B76" s="154" t="s">
        <v>111</v>
      </c>
      <c r="C76" s="82" t="e">
        <f>RANK(수식!C26,수식!$C$26:$V$27)</f>
        <v>#N/A</v>
      </c>
      <c r="D76" s="83" t="e">
        <f>RANK(수식!D26,수식!$C$26:$V$27)</f>
        <v>#N/A</v>
      </c>
      <c r="E76" s="83" t="e">
        <f>RANK(수식!E26,수식!$C$26:$V$27)</f>
        <v>#N/A</v>
      </c>
      <c r="F76" s="83" t="e">
        <f>RANK(수식!F26,수식!$C$26:$V$27)</f>
        <v>#N/A</v>
      </c>
      <c r="G76" s="83" t="e">
        <f>RANK(수식!G26,수식!$C$26:$V$27)</f>
        <v>#N/A</v>
      </c>
      <c r="H76" s="83" t="e">
        <f>RANK(수식!H26,수식!$C$26:$V$27)</f>
        <v>#N/A</v>
      </c>
      <c r="I76" s="83" t="e">
        <f>RANK(수식!I26,수식!$C$26:$V$27)</f>
        <v>#N/A</v>
      </c>
      <c r="J76" s="83" t="e">
        <f>RANK(수식!J26,수식!$C$26:$V$27)</f>
        <v>#N/A</v>
      </c>
      <c r="K76" s="83" t="e">
        <f>RANK(수식!K26,수식!$C$26:$V$27)</f>
        <v>#N/A</v>
      </c>
      <c r="L76" s="83" t="e">
        <f>RANK(수식!L26,수식!$C$26:$V$27)</f>
        <v>#N/A</v>
      </c>
      <c r="M76" s="83" t="e">
        <f>RANK(수식!M26,수식!$C$26:$V$27)</f>
        <v>#N/A</v>
      </c>
      <c r="N76" s="83" t="e">
        <f>RANK(수식!N26,수식!$C$26:$V$27)</f>
        <v>#N/A</v>
      </c>
      <c r="O76" s="83" t="e">
        <f>RANK(수식!O26,수식!$C$26:$V$27)</f>
        <v>#N/A</v>
      </c>
      <c r="P76" s="83" t="e">
        <f>RANK(수식!P26,수식!$C$26:$V$27)</f>
        <v>#N/A</v>
      </c>
      <c r="Q76" s="83" t="e">
        <f>RANK(수식!Q26,수식!$C$26:$V$27)</f>
        <v>#N/A</v>
      </c>
      <c r="R76" s="83" t="e">
        <f>RANK(수식!R26,수식!$C$26:$V$27)</f>
        <v>#N/A</v>
      </c>
      <c r="S76" s="83" t="e">
        <f>RANK(수식!S26,수식!$C$26:$V$27)</f>
        <v>#N/A</v>
      </c>
      <c r="T76" s="83" t="e">
        <f>RANK(수식!T26,수식!$C$26:$V$27)</f>
        <v>#N/A</v>
      </c>
      <c r="U76" s="83" t="e">
        <f>RANK(수식!U26,수식!$C$26:$V$27)</f>
        <v>#N/A</v>
      </c>
      <c r="V76" s="84" t="e">
        <f>RANK(수식!V26,수식!$C$26:$V$27)</f>
        <v>#N/A</v>
      </c>
      <c r="W76" s="156" t="s">
        <v>111</v>
      </c>
      <c r="X76" s="94"/>
      <c r="Y76" s="10"/>
      <c r="Z76" s="10"/>
      <c r="AA76" s="10"/>
      <c r="AB76" s="10"/>
      <c r="AC76" s="10"/>
      <c r="AD76" s="10"/>
      <c r="AE76" s="10"/>
      <c r="AF76" s="90"/>
      <c r="AG76" s="10"/>
      <c r="AH76" s="90"/>
      <c r="AI76" s="10"/>
      <c r="AJ76" s="90"/>
      <c r="AK76" s="10"/>
      <c r="AN76" s="126"/>
      <c r="AO76" s="126"/>
      <c r="AP76" s="126"/>
      <c r="AQ76" s="126"/>
      <c r="AR76" s="126"/>
      <c r="AS76" s="126"/>
      <c r="AT76" s="126"/>
      <c r="AU76" s="126"/>
      <c r="AV76" s="126"/>
      <c r="AW76" s="126"/>
      <c r="AX76" s="126"/>
      <c r="AY76" s="126"/>
    </row>
    <row r="77" spans="1:51" ht="18" thickBot="1" x14ac:dyDescent="0.45">
      <c r="A77" s="134"/>
      <c r="B77" s="155"/>
      <c r="C77" s="85" t="e">
        <f>RANK(수식!C27,수식!$C$26:$V$27)</f>
        <v>#N/A</v>
      </c>
      <c r="D77" s="86" t="e">
        <f>RANK(수식!D27,수식!$C$26:$V$27)</f>
        <v>#N/A</v>
      </c>
      <c r="E77" s="86" t="e">
        <f>RANK(수식!E27,수식!$C$26:$V$27)</f>
        <v>#N/A</v>
      </c>
      <c r="F77" s="86" t="e">
        <f>RANK(수식!F27,수식!$C$26:$V$27)</f>
        <v>#N/A</v>
      </c>
      <c r="G77" s="86" t="e">
        <f>RANK(수식!G27,수식!$C$26:$V$27)</f>
        <v>#N/A</v>
      </c>
      <c r="H77" s="86" t="e">
        <f>RANK(수식!H27,수식!$C$26:$V$27)</f>
        <v>#N/A</v>
      </c>
      <c r="I77" s="86" t="e">
        <f>RANK(수식!I27,수식!$C$26:$V$27)</f>
        <v>#N/A</v>
      </c>
      <c r="J77" s="86" t="e">
        <f>RANK(수식!J27,수식!$C$26:$V$27)</f>
        <v>#N/A</v>
      </c>
      <c r="K77" s="86" t="e">
        <f>RANK(수식!K27,수식!$C$26:$V$27)</f>
        <v>#N/A</v>
      </c>
      <c r="L77" s="86" t="e">
        <f>RANK(수식!L27,수식!$C$26:$V$27)</f>
        <v>#N/A</v>
      </c>
      <c r="M77" s="86" t="e">
        <f>RANK(수식!M27,수식!$C$26:$V$27)</f>
        <v>#N/A</v>
      </c>
      <c r="N77" s="86" t="e">
        <f>RANK(수식!N27,수식!$C$26:$V$27)</f>
        <v>#N/A</v>
      </c>
      <c r="O77" s="86" t="e">
        <f>RANK(수식!O27,수식!$C$26:$V$27)</f>
        <v>#N/A</v>
      </c>
      <c r="P77" s="86" t="e">
        <f>RANK(수식!P27,수식!$C$26:$V$27)</f>
        <v>#N/A</v>
      </c>
      <c r="Q77" s="86" t="e">
        <f>RANK(수식!Q27,수식!$C$26:$V$27)</f>
        <v>#N/A</v>
      </c>
      <c r="R77" s="86" t="e">
        <f>RANK(수식!R27,수식!$C$26:$V$27)</f>
        <v>#N/A</v>
      </c>
      <c r="S77" s="86" t="e">
        <f>RANK(수식!S27,수식!$C$26:$V$27)</f>
        <v>#N/A</v>
      </c>
      <c r="T77" s="86" t="e">
        <f>RANK(수식!T27,수식!$C$26:$V$27)</f>
        <v>#N/A</v>
      </c>
      <c r="U77" s="86" t="e">
        <f>RANK(수식!U27,수식!$C$26:$V$27)</f>
        <v>#N/A</v>
      </c>
      <c r="V77" s="87" t="e">
        <f>RANK(수식!V27,수식!$C$26:$V$27)</f>
        <v>#N/A</v>
      </c>
      <c r="W77" s="157"/>
      <c r="X77" s="94"/>
      <c r="Y77" s="10"/>
      <c r="Z77" s="10"/>
      <c r="AA77" s="10"/>
      <c r="AB77" s="10"/>
      <c r="AC77" s="10"/>
      <c r="AD77" s="10"/>
      <c r="AE77" s="10"/>
      <c r="AF77" s="90"/>
      <c r="AG77" s="10"/>
      <c r="AH77" s="90"/>
      <c r="AI77" s="10"/>
      <c r="AJ77" s="90"/>
      <c r="AK77" s="10"/>
      <c r="AN77" s="126"/>
      <c r="AO77" s="126"/>
      <c r="AP77" s="126"/>
      <c r="AQ77" s="126"/>
      <c r="AR77" s="126"/>
      <c r="AS77" s="126"/>
      <c r="AT77" s="126"/>
      <c r="AU77" s="126"/>
      <c r="AV77" s="126"/>
      <c r="AW77" s="126"/>
      <c r="AX77" s="126"/>
      <c r="AY77" s="126"/>
    </row>
    <row r="78" spans="1:51" ht="18" thickBot="1" x14ac:dyDescent="0.45">
      <c r="A78" s="133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10"/>
      <c r="Y78" s="10"/>
      <c r="Z78" s="10"/>
      <c r="AA78" s="10"/>
      <c r="AB78" s="10"/>
      <c r="AC78" s="10"/>
      <c r="AD78" s="10"/>
      <c r="AE78" s="10"/>
      <c r="AF78" s="90"/>
      <c r="AG78" s="10"/>
      <c r="AH78" s="90"/>
      <c r="AI78" s="10"/>
      <c r="AJ78" s="90"/>
      <c r="AK78" s="10"/>
      <c r="AP78" s="126"/>
      <c r="AQ78" s="126"/>
      <c r="AR78" s="126"/>
      <c r="AS78" s="126"/>
      <c r="AT78" s="126"/>
      <c r="AU78" s="126"/>
      <c r="AV78" s="126"/>
      <c r="AW78" s="126"/>
      <c r="AX78" s="126"/>
      <c r="AY78" s="126"/>
    </row>
    <row r="79" spans="1:51" ht="18" thickBot="1" x14ac:dyDescent="0.45">
      <c r="A79" s="133"/>
      <c r="B79" s="154" t="s">
        <v>67</v>
      </c>
      <c r="C79" s="88" t="e">
        <f>수식!C26</f>
        <v>#N/A</v>
      </c>
      <c r="D79" s="88" t="e">
        <f>수식!D26</f>
        <v>#N/A</v>
      </c>
      <c r="E79" s="88" t="e">
        <f>수식!E26</f>
        <v>#N/A</v>
      </c>
      <c r="F79" s="88" t="e">
        <f>수식!F26</f>
        <v>#N/A</v>
      </c>
      <c r="G79" s="88" t="e">
        <f>수식!G26</f>
        <v>#N/A</v>
      </c>
      <c r="H79" s="88" t="e">
        <f>수식!H26</f>
        <v>#N/A</v>
      </c>
      <c r="I79" s="88" t="e">
        <f>수식!I26</f>
        <v>#N/A</v>
      </c>
      <c r="J79" s="88" t="e">
        <f>수식!J26</f>
        <v>#N/A</v>
      </c>
      <c r="K79" s="88" t="e">
        <f>수식!K26</f>
        <v>#N/A</v>
      </c>
      <c r="L79" s="88" t="e">
        <f>수식!L26</f>
        <v>#N/A</v>
      </c>
      <c r="M79" s="88" t="e">
        <f>수식!M26</f>
        <v>#N/A</v>
      </c>
      <c r="N79" s="88" t="e">
        <f>수식!N26</f>
        <v>#N/A</v>
      </c>
      <c r="O79" s="88" t="e">
        <f>수식!O26</f>
        <v>#N/A</v>
      </c>
      <c r="P79" s="88" t="e">
        <f>수식!P26</f>
        <v>#N/A</v>
      </c>
      <c r="Q79" s="88" t="e">
        <f>수식!Q26</f>
        <v>#N/A</v>
      </c>
      <c r="R79" s="88" t="e">
        <f>수식!R26</f>
        <v>#N/A</v>
      </c>
      <c r="S79" s="88" t="e">
        <f>수식!S26</f>
        <v>#N/A</v>
      </c>
      <c r="T79" s="88" t="e">
        <f>수식!T26</f>
        <v>#N/A</v>
      </c>
      <c r="U79" s="88" t="e">
        <f>수식!U26</f>
        <v>#N/A</v>
      </c>
      <c r="V79" s="88" t="e">
        <f>수식!V26</f>
        <v>#N/A</v>
      </c>
      <c r="W79" s="156" t="s">
        <v>67</v>
      </c>
      <c r="X79" s="10"/>
      <c r="Y79" s="10"/>
      <c r="Z79" s="10"/>
      <c r="AA79" s="10"/>
      <c r="AB79" s="10"/>
      <c r="AC79" s="10"/>
      <c r="AD79" s="10"/>
      <c r="AE79" s="10"/>
      <c r="AF79" s="90"/>
      <c r="AG79" s="10"/>
      <c r="AH79" s="90"/>
      <c r="AI79" s="10"/>
      <c r="AJ79" s="90"/>
      <c r="AK79" s="10"/>
      <c r="AP79" s="126"/>
      <c r="AQ79" s="126"/>
      <c r="AR79" s="126"/>
      <c r="AS79" s="126"/>
      <c r="AT79" s="126"/>
      <c r="AU79" s="126"/>
      <c r="AV79" s="126"/>
      <c r="AW79" s="126"/>
      <c r="AX79" s="126"/>
      <c r="AY79" s="126"/>
    </row>
    <row r="80" spans="1:51" ht="18" thickBot="1" x14ac:dyDescent="0.45">
      <c r="A80" s="133"/>
      <c r="B80" s="155"/>
      <c r="C80" s="89" t="e">
        <f>수식!C27</f>
        <v>#N/A</v>
      </c>
      <c r="D80" s="89" t="e">
        <f>수식!D27</f>
        <v>#N/A</v>
      </c>
      <c r="E80" s="89" t="e">
        <f>수식!E27</f>
        <v>#N/A</v>
      </c>
      <c r="F80" s="89" t="e">
        <f>수식!F27</f>
        <v>#N/A</v>
      </c>
      <c r="G80" s="89" t="e">
        <f>수식!G27</f>
        <v>#N/A</v>
      </c>
      <c r="H80" s="89" t="e">
        <f>수식!H27</f>
        <v>#N/A</v>
      </c>
      <c r="I80" s="89" t="e">
        <f>수식!I27</f>
        <v>#N/A</v>
      </c>
      <c r="J80" s="89" t="e">
        <f>수식!J27</f>
        <v>#N/A</v>
      </c>
      <c r="K80" s="89" t="e">
        <f>수식!K27</f>
        <v>#N/A</v>
      </c>
      <c r="L80" s="89" t="e">
        <f>수식!L27</f>
        <v>#N/A</v>
      </c>
      <c r="M80" s="89" t="e">
        <f>수식!M27</f>
        <v>#N/A</v>
      </c>
      <c r="N80" s="89" t="e">
        <f>수식!N27</f>
        <v>#N/A</v>
      </c>
      <c r="O80" s="89" t="e">
        <f>수식!O27</f>
        <v>#N/A</v>
      </c>
      <c r="P80" s="89" t="e">
        <f>수식!P27</f>
        <v>#N/A</v>
      </c>
      <c r="Q80" s="89" t="e">
        <f>수식!Q27</f>
        <v>#N/A</v>
      </c>
      <c r="R80" s="89" t="e">
        <f>수식!R27</f>
        <v>#N/A</v>
      </c>
      <c r="S80" s="89" t="e">
        <f>수식!S27</f>
        <v>#N/A</v>
      </c>
      <c r="T80" s="89" t="e">
        <f>수식!T27</f>
        <v>#N/A</v>
      </c>
      <c r="U80" s="89" t="e">
        <f>수식!U27</f>
        <v>#N/A</v>
      </c>
      <c r="V80" s="89" t="e">
        <f>수식!V27</f>
        <v>#N/A</v>
      </c>
      <c r="W80" s="157"/>
      <c r="X80" s="10"/>
      <c r="Y80" s="10"/>
      <c r="Z80" s="10"/>
      <c r="AA80" s="10"/>
      <c r="AB80" s="10"/>
      <c r="AC80" s="10"/>
      <c r="AD80" s="10"/>
      <c r="AE80" s="10"/>
      <c r="AF80" s="90"/>
      <c r="AG80" s="10"/>
      <c r="AH80" s="90"/>
      <c r="AI80" s="10"/>
      <c r="AJ80" s="90"/>
      <c r="AK80" s="10"/>
      <c r="AP80" s="126"/>
      <c r="AQ80" s="126"/>
      <c r="AR80" s="126"/>
      <c r="AS80" s="126"/>
      <c r="AT80" s="126"/>
      <c r="AU80" s="126"/>
      <c r="AV80" s="126"/>
      <c r="AW80" s="126"/>
      <c r="AX80" s="126"/>
      <c r="AY80" s="126"/>
    </row>
    <row r="81" spans="1:51" x14ac:dyDescent="0.4">
      <c r="A81" s="134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0"/>
      <c r="Y81" s="10"/>
      <c r="Z81" s="10"/>
      <c r="AA81" s="10"/>
      <c r="AB81" s="10"/>
      <c r="AC81" s="10"/>
      <c r="AD81" s="10"/>
      <c r="AE81" s="10"/>
      <c r="AF81" s="90"/>
      <c r="AG81" s="10"/>
      <c r="AH81" s="90"/>
      <c r="AI81" s="10"/>
      <c r="AJ81" s="90"/>
      <c r="AK81" s="10"/>
      <c r="AP81" s="126"/>
      <c r="AQ81" s="126"/>
      <c r="AR81" s="126"/>
      <c r="AS81" s="126"/>
      <c r="AT81" s="126"/>
      <c r="AU81" s="126"/>
      <c r="AV81" s="126"/>
      <c r="AW81" s="126"/>
      <c r="AX81" s="126"/>
      <c r="AY81" s="126"/>
    </row>
    <row r="82" spans="1:51" ht="18" thickBot="1" x14ac:dyDescent="0.45">
      <c r="A82" s="133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90"/>
      <c r="AG82" s="10"/>
      <c r="AH82" s="90"/>
      <c r="AI82" s="10"/>
      <c r="AJ82" s="90"/>
      <c r="AK82" s="10"/>
      <c r="AP82" s="126"/>
      <c r="AQ82" s="126"/>
      <c r="AR82" s="126"/>
      <c r="AS82" s="126"/>
      <c r="AT82" s="126"/>
      <c r="AU82" s="126"/>
      <c r="AV82" s="126"/>
      <c r="AW82" s="126"/>
      <c r="AX82" s="126"/>
      <c r="AY82" s="126"/>
    </row>
    <row r="83" spans="1:51" x14ac:dyDescent="0.4">
      <c r="A83" s="133"/>
      <c r="B83" s="19" t="s">
        <v>85</v>
      </c>
      <c r="C83" s="95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7"/>
      <c r="W83" s="19" t="s">
        <v>85</v>
      </c>
      <c r="X83" s="10"/>
      <c r="Y83" s="10"/>
      <c r="Z83" s="10"/>
      <c r="AA83" s="10"/>
      <c r="AB83" s="10"/>
      <c r="AC83" s="10"/>
      <c r="AD83" s="10"/>
      <c r="AE83" s="10"/>
      <c r="AF83" s="90"/>
      <c r="AG83" s="10"/>
      <c r="AH83" s="90"/>
      <c r="AI83" s="10"/>
      <c r="AJ83" s="90"/>
      <c r="AK83" s="10"/>
      <c r="AP83" s="126"/>
      <c r="AQ83" s="126"/>
      <c r="AR83" s="126"/>
      <c r="AS83" s="126"/>
      <c r="AT83" s="126"/>
      <c r="AU83" s="126"/>
      <c r="AV83" s="126"/>
      <c r="AW83" s="126"/>
      <c r="AX83" s="126"/>
      <c r="AY83" s="126"/>
    </row>
    <row r="84" spans="1:51" ht="18" thickBot="1" x14ac:dyDescent="0.45">
      <c r="A84" s="133"/>
      <c r="B84" s="20" t="s">
        <v>88</v>
      </c>
      <c r="C84" s="98"/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100"/>
      <c r="W84" s="20" t="s">
        <v>88</v>
      </c>
      <c r="X84" s="10"/>
      <c r="Y84" s="10"/>
      <c r="Z84" s="10"/>
      <c r="AA84" s="10"/>
      <c r="AB84" s="10"/>
      <c r="AC84" s="10"/>
      <c r="AD84" s="10"/>
      <c r="AE84" s="10"/>
      <c r="AF84" s="90"/>
      <c r="AG84" s="10"/>
      <c r="AH84" s="90"/>
      <c r="AI84" s="10"/>
      <c r="AJ84" s="90"/>
      <c r="AK84" s="10"/>
      <c r="AP84" s="126"/>
      <c r="AQ84" s="126"/>
      <c r="AR84" s="126"/>
      <c r="AS84" s="126"/>
      <c r="AT84" s="126"/>
      <c r="AU84" s="126"/>
      <c r="AV84" s="126"/>
      <c r="AW84" s="126"/>
      <c r="AX84" s="126"/>
      <c r="AY84" s="126"/>
    </row>
    <row r="85" spans="1:51" x14ac:dyDescent="0.4">
      <c r="A85" s="133"/>
      <c r="B85" s="23" t="s">
        <v>3</v>
      </c>
      <c r="C85" s="103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5"/>
      <c r="W85" s="23" t="s">
        <v>3</v>
      </c>
      <c r="X85" s="10"/>
      <c r="Y85" s="10"/>
      <c r="Z85" s="10"/>
      <c r="AA85" s="10"/>
      <c r="AB85" s="10"/>
      <c r="AC85" s="10"/>
      <c r="AD85" s="10"/>
      <c r="AE85" s="10"/>
      <c r="AF85" s="90"/>
      <c r="AG85" s="10"/>
      <c r="AH85" s="90"/>
      <c r="AI85" s="10"/>
      <c r="AJ85" s="90"/>
      <c r="AK85" s="10"/>
      <c r="AP85" s="126"/>
      <c r="AQ85" s="126"/>
      <c r="AR85" s="126"/>
      <c r="AS85" s="126"/>
      <c r="AT85" s="126"/>
      <c r="AU85" s="126"/>
      <c r="AV85" s="126"/>
      <c r="AW85" s="126"/>
      <c r="AX85" s="126"/>
      <c r="AY85" s="126"/>
    </row>
    <row r="86" spans="1:51" x14ac:dyDescent="0.4">
      <c r="A86" s="133"/>
      <c r="B86" s="25" t="s">
        <v>7</v>
      </c>
      <c r="C86" s="106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8"/>
      <c r="W86" s="25" t="s">
        <v>7</v>
      </c>
      <c r="X86" s="10"/>
      <c r="Y86" s="10"/>
      <c r="Z86" s="10"/>
      <c r="AA86" s="10"/>
      <c r="AB86" s="10"/>
      <c r="AC86" s="10"/>
      <c r="AD86" s="10"/>
      <c r="AE86" s="10"/>
      <c r="AF86" s="90"/>
      <c r="AG86" s="10"/>
      <c r="AH86" s="90"/>
      <c r="AI86" s="10"/>
      <c r="AJ86" s="90"/>
      <c r="AK86" s="10"/>
      <c r="AP86" s="126"/>
      <c r="AQ86" s="126"/>
      <c r="AR86" s="126"/>
      <c r="AS86" s="126"/>
      <c r="AT86" s="126"/>
      <c r="AU86" s="126"/>
      <c r="AV86" s="126"/>
      <c r="AW86" s="126"/>
      <c r="AX86" s="126"/>
      <c r="AY86" s="126"/>
    </row>
    <row r="87" spans="1:51" x14ac:dyDescent="0.4">
      <c r="A87" s="133"/>
      <c r="B87" s="25" t="s">
        <v>10</v>
      </c>
      <c r="C87" s="106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8"/>
      <c r="W87" s="25" t="s">
        <v>10</v>
      </c>
      <c r="X87" s="10"/>
      <c r="Y87" s="10"/>
      <c r="Z87" s="10"/>
      <c r="AA87" s="10"/>
      <c r="AB87" s="10"/>
      <c r="AC87" s="10"/>
      <c r="AD87" s="10"/>
      <c r="AE87" s="10"/>
      <c r="AF87" s="90"/>
      <c r="AG87" s="10"/>
      <c r="AH87" s="90"/>
      <c r="AI87" s="10"/>
      <c r="AJ87" s="90"/>
      <c r="AK87" s="10"/>
      <c r="AP87" s="126"/>
      <c r="AQ87" s="126"/>
      <c r="AR87" s="126"/>
      <c r="AS87" s="126"/>
      <c r="AT87" s="126"/>
      <c r="AU87" s="126"/>
      <c r="AV87" s="126"/>
      <c r="AW87" s="126"/>
      <c r="AX87" s="126"/>
      <c r="AY87" s="126"/>
    </row>
    <row r="88" spans="1:51" x14ac:dyDescent="0.4">
      <c r="A88" s="133"/>
      <c r="B88" s="25" t="s">
        <v>13</v>
      </c>
      <c r="C88" s="106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8"/>
      <c r="W88" s="25" t="s">
        <v>13</v>
      </c>
      <c r="X88" s="10"/>
      <c r="Y88" s="10"/>
      <c r="Z88" s="10"/>
      <c r="AA88" s="10"/>
      <c r="AB88" s="10"/>
      <c r="AC88" s="10"/>
      <c r="AD88" s="10"/>
      <c r="AE88" s="10"/>
      <c r="AF88" s="90"/>
      <c r="AG88" s="10"/>
      <c r="AH88" s="90"/>
      <c r="AI88" s="10"/>
      <c r="AJ88" s="90"/>
      <c r="AK88" s="10"/>
      <c r="AP88" s="126"/>
      <c r="AQ88" s="126"/>
      <c r="AR88" s="126"/>
      <c r="AS88" s="126"/>
      <c r="AT88" s="126"/>
      <c r="AU88" s="126"/>
      <c r="AV88" s="126"/>
      <c r="AW88" s="126"/>
      <c r="AX88" s="126"/>
      <c r="AY88" s="126"/>
    </row>
    <row r="89" spans="1:51" x14ac:dyDescent="0.4">
      <c r="A89" s="133"/>
      <c r="B89" s="25" t="s">
        <v>16</v>
      </c>
      <c r="C89" s="106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8"/>
      <c r="W89" s="25" t="s">
        <v>16</v>
      </c>
      <c r="X89" s="10"/>
      <c r="Y89" s="10"/>
      <c r="Z89" s="10"/>
      <c r="AA89" s="10"/>
      <c r="AB89" s="10"/>
      <c r="AC89" s="10"/>
      <c r="AD89" s="10"/>
      <c r="AE89" s="10"/>
      <c r="AF89" s="90"/>
      <c r="AG89" s="10"/>
      <c r="AH89" s="90"/>
      <c r="AI89" s="10"/>
      <c r="AJ89" s="90"/>
      <c r="AK89" s="10"/>
      <c r="AP89" s="126"/>
      <c r="AQ89" s="126"/>
      <c r="AR89" s="126"/>
      <c r="AS89" s="126"/>
      <c r="AT89" s="126"/>
      <c r="AU89" s="126"/>
      <c r="AV89" s="126"/>
      <c r="AW89" s="126"/>
      <c r="AX89" s="126"/>
      <c r="AY89" s="126"/>
    </row>
    <row r="90" spans="1:51" x14ac:dyDescent="0.4">
      <c r="A90" s="133"/>
      <c r="B90" s="25" t="s">
        <v>19</v>
      </c>
      <c r="C90" s="106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8"/>
      <c r="W90" s="25" t="s">
        <v>19</v>
      </c>
      <c r="X90" s="10"/>
      <c r="Y90" s="10"/>
      <c r="Z90" s="10"/>
      <c r="AA90" s="10"/>
      <c r="AB90" s="10"/>
      <c r="AC90" s="10"/>
      <c r="AD90" s="10"/>
      <c r="AE90" s="10"/>
      <c r="AF90" s="90"/>
      <c r="AG90" s="10"/>
      <c r="AH90" s="90"/>
      <c r="AI90" s="10"/>
      <c r="AJ90" s="90"/>
      <c r="AK90" s="10"/>
      <c r="AP90" s="126"/>
      <c r="AQ90" s="126"/>
      <c r="AR90" s="126"/>
      <c r="AS90" s="126"/>
      <c r="AT90" s="126"/>
      <c r="AU90" s="126"/>
      <c r="AV90" s="126"/>
      <c r="AW90" s="126"/>
      <c r="AX90" s="126"/>
      <c r="AY90" s="126"/>
    </row>
    <row r="91" spans="1:51" x14ac:dyDescent="0.4">
      <c r="A91" s="133"/>
      <c r="B91" s="25" t="s">
        <v>23</v>
      </c>
      <c r="C91" s="106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8"/>
      <c r="W91" s="25" t="s">
        <v>23</v>
      </c>
      <c r="X91" s="10"/>
      <c r="Y91" s="10"/>
      <c r="Z91" s="10"/>
      <c r="AA91" s="10"/>
      <c r="AB91" s="10"/>
      <c r="AC91" s="10"/>
      <c r="AD91" s="10"/>
      <c r="AE91" s="10"/>
      <c r="AF91" s="90"/>
      <c r="AG91" s="10"/>
      <c r="AH91" s="90"/>
      <c r="AI91" s="10"/>
      <c r="AJ91" s="90"/>
      <c r="AK91" s="10"/>
      <c r="AP91" s="126"/>
      <c r="AQ91" s="126"/>
      <c r="AR91" s="126"/>
      <c r="AS91" s="126"/>
      <c r="AT91" s="126"/>
      <c r="AU91" s="126"/>
      <c r="AV91" s="126"/>
      <c r="AW91" s="126"/>
      <c r="AX91" s="126"/>
      <c r="AY91" s="126"/>
    </row>
    <row r="92" spans="1:51" x14ac:dyDescent="0.4">
      <c r="A92" s="133"/>
      <c r="B92" s="25" t="s">
        <v>24</v>
      </c>
      <c r="C92" s="106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8"/>
      <c r="W92" s="25" t="s">
        <v>24</v>
      </c>
      <c r="X92" s="10"/>
      <c r="Y92" s="10"/>
      <c r="Z92" s="10"/>
      <c r="AA92" s="10"/>
      <c r="AB92" s="10"/>
      <c r="AC92" s="10"/>
      <c r="AD92" s="10"/>
      <c r="AE92" s="10"/>
      <c r="AF92" s="90"/>
      <c r="AG92" s="10"/>
      <c r="AH92" s="90"/>
      <c r="AI92" s="10"/>
      <c r="AJ92" s="90"/>
      <c r="AK92" s="10"/>
      <c r="AP92" s="126"/>
      <c r="AQ92" s="126"/>
      <c r="AR92" s="126"/>
      <c r="AS92" s="126"/>
      <c r="AT92" s="126"/>
      <c r="AU92" s="126"/>
      <c r="AV92" s="126"/>
      <c r="AW92" s="126"/>
      <c r="AX92" s="126"/>
      <c r="AY92" s="126"/>
    </row>
    <row r="93" spans="1:51" x14ac:dyDescent="0.4">
      <c r="A93" s="133"/>
      <c r="B93" s="25" t="s">
        <v>28</v>
      </c>
      <c r="C93" s="106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8"/>
      <c r="W93" s="25" t="s">
        <v>28</v>
      </c>
      <c r="X93" s="10"/>
      <c r="Y93" s="10"/>
      <c r="Z93" s="10"/>
      <c r="AA93" s="10"/>
      <c r="AB93" s="10"/>
      <c r="AC93" s="10"/>
      <c r="AD93" s="10"/>
      <c r="AE93" s="10"/>
      <c r="AF93" s="90"/>
      <c r="AG93" s="10"/>
      <c r="AH93" s="90"/>
      <c r="AI93" s="10"/>
      <c r="AJ93" s="90"/>
      <c r="AK93" s="10"/>
      <c r="AP93" s="126"/>
      <c r="AQ93" s="126"/>
      <c r="AR93" s="126"/>
      <c r="AS93" s="126"/>
      <c r="AT93" s="126"/>
      <c r="AU93" s="126"/>
      <c r="AV93" s="126"/>
      <c r="AW93" s="126"/>
      <c r="AX93" s="126"/>
      <c r="AY93" s="126"/>
    </row>
    <row r="94" spans="1:51" ht="18" thickBot="1" x14ac:dyDescent="0.45">
      <c r="A94" s="133"/>
      <c r="B94" s="54" t="s">
        <v>30</v>
      </c>
      <c r="C94" s="109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1"/>
      <c r="W94" s="54" t="s">
        <v>30</v>
      </c>
      <c r="X94" s="10"/>
      <c r="Y94" s="10"/>
      <c r="Z94" s="10"/>
      <c r="AA94" s="10"/>
      <c r="AB94" s="10"/>
      <c r="AC94" s="10"/>
      <c r="AD94" s="10"/>
      <c r="AE94" s="10"/>
      <c r="AF94" s="90"/>
      <c r="AG94" s="10"/>
      <c r="AH94" s="90"/>
      <c r="AI94" s="10"/>
      <c r="AJ94" s="90"/>
      <c r="AK94" s="10"/>
    </row>
    <row r="95" spans="1:51" x14ac:dyDescent="0.4">
      <c r="A95" s="133"/>
      <c r="B95" s="57" t="s">
        <v>32</v>
      </c>
      <c r="C95" s="112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4"/>
      <c r="W95" s="57" t="s">
        <v>32</v>
      </c>
      <c r="X95" s="10"/>
      <c r="Y95" s="10"/>
      <c r="Z95" s="10"/>
      <c r="AA95" s="10"/>
      <c r="AB95" s="10"/>
      <c r="AC95" s="10"/>
      <c r="AD95" s="10"/>
      <c r="AE95" s="10"/>
      <c r="AF95" s="90"/>
      <c r="AG95" s="10"/>
      <c r="AH95" s="90"/>
      <c r="AI95" s="10"/>
      <c r="AJ95" s="90"/>
      <c r="AK95" s="10"/>
    </row>
    <row r="96" spans="1:51" x14ac:dyDescent="0.4">
      <c r="A96" s="133"/>
      <c r="B96" s="60" t="s">
        <v>75</v>
      </c>
      <c r="C96" s="106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8"/>
      <c r="W96" s="60" t="s">
        <v>75</v>
      </c>
      <c r="X96" s="10"/>
      <c r="Y96" s="10"/>
      <c r="Z96" s="10"/>
      <c r="AA96" s="10"/>
      <c r="AB96" s="10"/>
      <c r="AC96" s="10"/>
      <c r="AD96" s="10"/>
      <c r="AE96" s="10"/>
      <c r="AF96" s="90"/>
      <c r="AG96" s="10"/>
      <c r="AH96" s="90"/>
      <c r="AI96" s="10"/>
      <c r="AJ96" s="90"/>
      <c r="AK96" s="10"/>
    </row>
    <row r="97" spans="1:37" x14ac:dyDescent="0.4">
      <c r="A97" s="133"/>
      <c r="B97" s="60" t="s">
        <v>76</v>
      </c>
      <c r="C97" s="106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8"/>
      <c r="W97" s="60" t="s">
        <v>76</v>
      </c>
      <c r="X97" s="10"/>
      <c r="Y97" s="10"/>
      <c r="Z97" s="10"/>
      <c r="AA97" s="10"/>
      <c r="AB97" s="10"/>
      <c r="AC97" s="10"/>
      <c r="AD97" s="10"/>
      <c r="AE97" s="10"/>
      <c r="AF97" s="90"/>
      <c r="AG97" s="10"/>
      <c r="AH97" s="90"/>
      <c r="AI97" s="10"/>
      <c r="AJ97" s="90"/>
      <c r="AK97" s="10"/>
    </row>
    <row r="98" spans="1:37" x14ac:dyDescent="0.4">
      <c r="A98" s="133"/>
      <c r="B98" s="60" t="s">
        <v>36</v>
      </c>
      <c r="C98" s="106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8"/>
      <c r="W98" s="60" t="s">
        <v>36</v>
      </c>
      <c r="X98" s="10"/>
      <c r="Y98" s="10"/>
      <c r="Z98" s="10"/>
      <c r="AA98" s="10"/>
      <c r="AB98" s="10"/>
      <c r="AC98" s="10"/>
      <c r="AD98" s="10"/>
      <c r="AE98" s="10"/>
      <c r="AF98" s="90"/>
      <c r="AG98" s="10"/>
      <c r="AH98" s="90"/>
      <c r="AI98" s="10"/>
      <c r="AJ98" s="90"/>
      <c r="AK98" s="10"/>
    </row>
    <row r="99" spans="1:37" x14ac:dyDescent="0.4">
      <c r="A99" s="133"/>
      <c r="B99" s="60" t="s">
        <v>38</v>
      </c>
      <c r="C99" s="106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8"/>
      <c r="W99" s="60" t="s">
        <v>38</v>
      </c>
      <c r="X99" s="10"/>
      <c r="Y99" s="10"/>
      <c r="Z99" s="10"/>
      <c r="AA99" s="10"/>
      <c r="AB99" s="10"/>
      <c r="AC99" s="10"/>
      <c r="AD99" s="10"/>
      <c r="AE99" s="10"/>
      <c r="AF99" s="90"/>
      <c r="AG99" s="10"/>
      <c r="AH99" s="90"/>
      <c r="AI99" s="10"/>
      <c r="AJ99" s="90"/>
      <c r="AK99" s="10"/>
    </row>
    <row r="100" spans="1:37" x14ac:dyDescent="0.4">
      <c r="A100" s="133"/>
      <c r="B100" s="60" t="s">
        <v>40</v>
      </c>
      <c r="C100" s="106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8"/>
      <c r="W100" s="60" t="s">
        <v>40</v>
      </c>
      <c r="X100" s="10"/>
      <c r="Y100" s="10"/>
      <c r="Z100" s="10"/>
      <c r="AA100" s="10"/>
      <c r="AB100" s="10"/>
      <c r="AC100" s="10"/>
      <c r="AD100" s="10"/>
      <c r="AE100" s="10"/>
      <c r="AF100" s="90"/>
      <c r="AG100" s="10"/>
      <c r="AH100" s="90"/>
      <c r="AI100" s="10"/>
      <c r="AJ100" s="90"/>
      <c r="AK100" s="10"/>
    </row>
    <row r="101" spans="1:37" x14ac:dyDescent="0.4">
      <c r="A101" s="133"/>
      <c r="B101" s="60" t="s">
        <v>41</v>
      </c>
      <c r="C101" s="106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8"/>
      <c r="W101" s="60" t="s">
        <v>41</v>
      </c>
      <c r="X101" s="10"/>
      <c r="Y101" s="10"/>
      <c r="Z101" s="10"/>
      <c r="AA101" s="10"/>
      <c r="AB101" s="10"/>
      <c r="AC101" s="10"/>
      <c r="AD101" s="10"/>
      <c r="AE101" s="10"/>
      <c r="AF101" s="90"/>
      <c r="AG101" s="10"/>
      <c r="AH101" s="90"/>
      <c r="AI101" s="10"/>
      <c r="AJ101" s="90"/>
      <c r="AK101" s="10"/>
    </row>
    <row r="102" spans="1:37" x14ac:dyDescent="0.4">
      <c r="A102" s="133"/>
      <c r="B102" s="60" t="s">
        <v>43</v>
      </c>
      <c r="C102" s="106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8"/>
      <c r="W102" s="60" t="s">
        <v>43</v>
      </c>
      <c r="X102" s="10"/>
      <c r="Y102" s="10"/>
      <c r="Z102" s="10"/>
      <c r="AA102" s="10"/>
      <c r="AB102" s="10"/>
      <c r="AC102" s="10"/>
      <c r="AD102" s="10"/>
      <c r="AE102" s="10"/>
      <c r="AF102" s="90"/>
      <c r="AG102" s="10"/>
      <c r="AH102" s="90"/>
      <c r="AI102" s="10"/>
      <c r="AJ102" s="90"/>
      <c r="AK102" s="10"/>
    </row>
    <row r="103" spans="1:37" ht="18" thickBot="1" x14ac:dyDescent="0.45">
      <c r="A103" s="133"/>
      <c r="B103" s="69" t="s">
        <v>47</v>
      </c>
      <c r="C103" s="116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8"/>
      <c r="W103" s="69" t="s">
        <v>47</v>
      </c>
      <c r="X103" s="10"/>
      <c r="Y103" s="10"/>
      <c r="Z103" s="10"/>
      <c r="AA103" s="10"/>
      <c r="AB103" s="10"/>
      <c r="AC103" s="10"/>
      <c r="AD103" s="10"/>
      <c r="AE103" s="10"/>
      <c r="AF103" s="90"/>
      <c r="AG103" s="10"/>
      <c r="AH103" s="90"/>
      <c r="AI103" s="10"/>
      <c r="AJ103" s="90"/>
      <c r="AK103" s="10"/>
    </row>
    <row r="104" spans="1:37" x14ac:dyDescent="0.4">
      <c r="A104" s="133"/>
      <c r="B104" s="70" t="s">
        <v>48</v>
      </c>
      <c r="C104" s="120"/>
      <c r="D104" s="121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2"/>
      <c r="W104" s="70" t="s">
        <v>48</v>
      </c>
      <c r="X104" s="10"/>
      <c r="Y104" s="10"/>
      <c r="Z104" s="10"/>
      <c r="AA104" s="10"/>
      <c r="AB104" s="10"/>
      <c r="AC104" s="10"/>
      <c r="AD104" s="10"/>
      <c r="AE104" s="10"/>
      <c r="AF104" s="90"/>
      <c r="AG104" s="10"/>
      <c r="AH104" s="90"/>
      <c r="AI104" s="10"/>
      <c r="AJ104" s="90"/>
      <c r="AK104" s="10"/>
    </row>
    <row r="105" spans="1:37" x14ac:dyDescent="0.4">
      <c r="A105" s="133"/>
      <c r="B105" s="71" t="s">
        <v>44</v>
      </c>
      <c r="C105" s="123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  <c r="U105" s="124"/>
      <c r="V105" s="125"/>
      <c r="W105" s="71" t="s">
        <v>44</v>
      </c>
      <c r="X105" s="10"/>
      <c r="Y105" s="10"/>
      <c r="Z105" s="10"/>
      <c r="AA105" s="10"/>
      <c r="AB105" s="10"/>
      <c r="AC105" s="10"/>
      <c r="AD105" s="10"/>
      <c r="AE105" s="10"/>
      <c r="AF105" s="90"/>
      <c r="AG105" s="10"/>
      <c r="AH105" s="90"/>
      <c r="AI105" s="10"/>
      <c r="AJ105" s="90"/>
      <c r="AK105" s="10"/>
    </row>
    <row r="106" spans="1:37" x14ac:dyDescent="0.4">
      <c r="A106" s="133"/>
      <c r="B106" s="71" t="s">
        <v>68</v>
      </c>
      <c r="C106" s="123"/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  <c r="O106" s="124"/>
      <c r="P106" s="124"/>
      <c r="Q106" s="124"/>
      <c r="R106" s="124"/>
      <c r="S106" s="124"/>
      <c r="T106" s="124"/>
      <c r="U106" s="124"/>
      <c r="V106" s="125"/>
      <c r="W106" s="71" t="s">
        <v>68</v>
      </c>
      <c r="X106" s="10"/>
      <c r="Y106" s="10"/>
      <c r="Z106" s="10"/>
      <c r="AA106" s="10"/>
      <c r="AB106" s="10"/>
      <c r="AC106" s="10"/>
      <c r="AD106" s="10"/>
      <c r="AE106" s="10"/>
      <c r="AF106" s="90"/>
      <c r="AG106" s="10"/>
      <c r="AH106" s="90"/>
      <c r="AI106" s="10"/>
      <c r="AJ106" s="90"/>
      <c r="AK106" s="10"/>
    </row>
    <row r="107" spans="1:37" ht="18" thickBot="1" x14ac:dyDescent="0.45">
      <c r="A107" s="133"/>
      <c r="B107" s="74" t="s">
        <v>27</v>
      </c>
      <c r="C107" s="136"/>
      <c r="D107" s="137"/>
      <c r="E107" s="137"/>
      <c r="F107" s="137"/>
      <c r="G107" s="137"/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37"/>
      <c r="S107" s="137"/>
      <c r="T107" s="137"/>
      <c r="U107" s="137"/>
      <c r="V107" s="138"/>
      <c r="W107" s="74" t="s">
        <v>27</v>
      </c>
      <c r="X107" s="10"/>
      <c r="Y107" s="10"/>
      <c r="Z107" s="10"/>
      <c r="AA107" s="10"/>
      <c r="AB107" s="10"/>
      <c r="AC107" s="10"/>
      <c r="AD107" s="10"/>
      <c r="AE107" s="10"/>
      <c r="AF107" s="90"/>
      <c r="AG107" s="10"/>
      <c r="AH107" s="90"/>
      <c r="AI107" s="10"/>
      <c r="AJ107" s="90"/>
      <c r="AK107" s="10"/>
    </row>
    <row r="108" spans="1:37" x14ac:dyDescent="0.4">
      <c r="A108" s="133"/>
      <c r="B108" s="140" t="s">
        <v>77</v>
      </c>
      <c r="C108" s="146"/>
      <c r="D108" s="139"/>
      <c r="E108" s="139"/>
      <c r="F108" s="139"/>
      <c r="G108" s="139"/>
      <c r="H108" s="139"/>
      <c r="I108" s="139"/>
      <c r="J108" s="139"/>
      <c r="K108" s="139"/>
      <c r="L108" s="139"/>
      <c r="M108" s="139"/>
      <c r="N108" s="139"/>
      <c r="O108" s="139"/>
      <c r="P108" s="139"/>
      <c r="Q108" s="139"/>
      <c r="R108" s="139"/>
      <c r="S108" s="139"/>
      <c r="T108" s="139"/>
      <c r="U108" s="139"/>
      <c r="V108" s="147"/>
      <c r="W108" s="143" t="s">
        <v>77</v>
      </c>
      <c r="X108" s="10"/>
      <c r="Y108" s="10"/>
      <c r="Z108" s="10"/>
      <c r="AA108" s="10"/>
      <c r="AB108" s="10"/>
      <c r="AC108" s="10"/>
      <c r="AD108" s="10"/>
      <c r="AE108" s="10"/>
      <c r="AF108" s="90"/>
      <c r="AG108" s="10"/>
      <c r="AH108" s="90"/>
      <c r="AI108" s="10"/>
      <c r="AJ108" s="90"/>
      <c r="AK108" s="10"/>
    </row>
    <row r="109" spans="1:37" x14ac:dyDescent="0.4">
      <c r="A109" s="133"/>
      <c r="B109" s="141" t="s">
        <v>25</v>
      </c>
      <c r="C109" s="148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49"/>
      <c r="W109" s="144" t="s">
        <v>25</v>
      </c>
      <c r="X109" s="10"/>
      <c r="Y109" s="10"/>
      <c r="Z109" s="10"/>
      <c r="AA109" s="10"/>
      <c r="AB109" s="10"/>
      <c r="AC109" s="10"/>
      <c r="AD109" s="10"/>
      <c r="AE109" s="10"/>
      <c r="AF109" s="90"/>
      <c r="AG109" s="10"/>
      <c r="AH109" s="90"/>
      <c r="AI109" s="10"/>
      <c r="AJ109" s="90"/>
      <c r="AK109" s="10"/>
    </row>
    <row r="110" spans="1:37" x14ac:dyDescent="0.4">
      <c r="A110" s="133"/>
      <c r="B110" s="141" t="s">
        <v>26</v>
      </c>
      <c r="C110" s="148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49"/>
      <c r="W110" s="144" t="s">
        <v>26</v>
      </c>
      <c r="X110" s="10"/>
      <c r="Y110" s="10"/>
      <c r="Z110" s="10"/>
      <c r="AA110" s="10"/>
      <c r="AB110" s="10"/>
      <c r="AC110" s="10"/>
      <c r="AD110" s="10"/>
      <c r="AE110" s="10"/>
      <c r="AF110" s="90"/>
      <c r="AG110" s="10"/>
      <c r="AH110" s="90"/>
      <c r="AI110" s="10"/>
      <c r="AJ110" s="90"/>
      <c r="AK110" s="10"/>
    </row>
    <row r="111" spans="1:37" x14ac:dyDescent="0.4">
      <c r="A111" s="133"/>
      <c r="B111" s="141" t="s">
        <v>1</v>
      </c>
      <c r="C111" s="150"/>
      <c r="D111" s="127"/>
      <c r="E111" s="127"/>
      <c r="F111" s="127"/>
      <c r="G111" s="127"/>
      <c r="H111" s="127"/>
      <c r="I111" s="127"/>
      <c r="J111" s="127"/>
      <c r="K111" s="127"/>
      <c r="L111" s="127"/>
      <c r="M111" s="127"/>
      <c r="N111" s="127"/>
      <c r="O111" s="127"/>
      <c r="P111" s="127"/>
      <c r="Q111" s="127"/>
      <c r="R111" s="127"/>
      <c r="S111" s="127"/>
      <c r="T111" s="127"/>
      <c r="U111" s="127"/>
      <c r="V111" s="151"/>
      <c r="W111" s="144" t="s">
        <v>1</v>
      </c>
      <c r="X111" s="10"/>
      <c r="Y111" s="10"/>
      <c r="Z111" s="10"/>
      <c r="AA111" s="10"/>
      <c r="AB111" s="10"/>
      <c r="AC111" s="10"/>
      <c r="AD111" s="10"/>
      <c r="AE111" s="10"/>
      <c r="AF111" s="90"/>
      <c r="AG111" s="10"/>
      <c r="AH111" s="90"/>
      <c r="AI111" s="10"/>
      <c r="AJ111" s="90"/>
      <c r="AK111" s="10"/>
    </row>
    <row r="112" spans="1:37" ht="18" thickBot="1" x14ac:dyDescent="0.45">
      <c r="A112" s="133"/>
      <c r="B112" s="142" t="s">
        <v>2</v>
      </c>
      <c r="C112" s="152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53"/>
      <c r="W112" s="145" t="s">
        <v>2</v>
      </c>
      <c r="X112" s="10"/>
      <c r="Y112" s="10"/>
      <c r="Z112" s="10"/>
      <c r="AA112" s="10"/>
      <c r="AB112" s="10"/>
      <c r="AC112" s="10"/>
      <c r="AD112" s="10"/>
      <c r="AE112" s="10"/>
      <c r="AF112" s="90"/>
      <c r="AG112" s="10"/>
      <c r="AH112" s="90"/>
      <c r="AI112" s="10"/>
      <c r="AJ112" s="90"/>
      <c r="AK112" s="10"/>
    </row>
    <row r="113" spans="1:37" x14ac:dyDescent="0.4">
      <c r="A113" s="133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90"/>
      <c r="AG113" s="10"/>
      <c r="AH113" s="90"/>
      <c r="AI113" s="10"/>
      <c r="AJ113" s="90"/>
      <c r="AK113" s="10"/>
    </row>
    <row r="114" spans="1:37" x14ac:dyDescent="0.4">
      <c r="A114" s="133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90"/>
      <c r="AG114" s="10"/>
      <c r="AH114" s="90"/>
      <c r="AI114" s="10"/>
      <c r="AJ114" s="90"/>
      <c r="AK114" s="10"/>
    </row>
    <row r="115" spans="1:37" x14ac:dyDescent="0.4">
      <c r="A115" s="133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90"/>
      <c r="AG115" s="10"/>
      <c r="AH115" s="90"/>
      <c r="AI115" s="10"/>
      <c r="AJ115" s="90"/>
      <c r="AK115" s="10"/>
    </row>
    <row r="116" spans="1:37" x14ac:dyDescent="0.4">
      <c r="A116" s="133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90"/>
      <c r="AG116" s="10"/>
      <c r="AH116" s="90"/>
      <c r="AI116" s="10"/>
      <c r="AJ116" s="90"/>
      <c r="AK116" s="10"/>
    </row>
    <row r="117" spans="1:37" x14ac:dyDescent="0.4">
      <c r="A117" s="133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90"/>
      <c r="AG117" s="10"/>
      <c r="AH117" s="90"/>
      <c r="AI117" s="10"/>
      <c r="AJ117" s="90"/>
      <c r="AK117" s="10"/>
    </row>
    <row r="118" spans="1:37" x14ac:dyDescent="0.4">
      <c r="A118" s="133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90"/>
      <c r="AG118" s="10"/>
      <c r="AH118" s="90"/>
      <c r="AI118" s="10"/>
      <c r="AJ118" s="90"/>
      <c r="AK118" s="10"/>
    </row>
    <row r="119" spans="1:37" x14ac:dyDescent="0.4">
      <c r="A119" s="133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90"/>
      <c r="AG119" s="10"/>
      <c r="AH119" s="90"/>
      <c r="AI119" s="10"/>
      <c r="AJ119" s="90"/>
      <c r="AK119" s="10"/>
    </row>
    <row r="120" spans="1:37" x14ac:dyDescent="0.4">
      <c r="A120" s="133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90"/>
      <c r="AG120" s="10"/>
      <c r="AH120" s="90"/>
      <c r="AI120" s="10"/>
      <c r="AJ120" s="90"/>
      <c r="AK120" s="10"/>
    </row>
    <row r="121" spans="1:37" x14ac:dyDescent="0.4">
      <c r="A121" s="133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90"/>
      <c r="AG121" s="10"/>
      <c r="AH121" s="90"/>
      <c r="AI121" s="10"/>
      <c r="AJ121" s="90"/>
      <c r="AK121" s="10"/>
    </row>
    <row r="122" spans="1:37" x14ac:dyDescent="0.4">
      <c r="A122" s="133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90"/>
      <c r="AG122" s="10"/>
      <c r="AH122" s="90"/>
      <c r="AI122" s="10"/>
      <c r="AJ122" s="90"/>
      <c r="AK122" s="10"/>
    </row>
    <row r="123" spans="1:37" x14ac:dyDescent="0.4">
      <c r="A123" s="133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90"/>
      <c r="AG123" s="10"/>
      <c r="AH123" s="90"/>
      <c r="AI123" s="10"/>
      <c r="AJ123" s="90"/>
      <c r="AK123" s="10"/>
    </row>
    <row r="124" spans="1:37" x14ac:dyDescent="0.4">
      <c r="A124" s="133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90"/>
      <c r="AG124" s="10"/>
      <c r="AH124" s="90"/>
      <c r="AI124" s="10"/>
      <c r="AJ124" s="90"/>
      <c r="AK124" s="10"/>
    </row>
    <row r="125" spans="1:37" x14ac:dyDescent="0.4">
      <c r="A125" s="133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90"/>
      <c r="AG125" s="10"/>
      <c r="AH125" s="90"/>
      <c r="AI125" s="10"/>
      <c r="AJ125" s="90"/>
      <c r="AK125" s="10"/>
    </row>
    <row r="126" spans="1:37" x14ac:dyDescent="0.4">
      <c r="A126" s="133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90"/>
      <c r="AG126" s="10"/>
      <c r="AH126" s="90"/>
      <c r="AI126" s="10"/>
      <c r="AJ126" s="90"/>
      <c r="AK126" s="10"/>
    </row>
    <row r="127" spans="1:37" x14ac:dyDescent="0.4">
      <c r="A127" s="133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90"/>
      <c r="AG127" s="10"/>
      <c r="AH127" s="90"/>
      <c r="AI127" s="10"/>
      <c r="AJ127" s="90"/>
      <c r="AK127" s="10"/>
    </row>
    <row r="128" spans="1:37" x14ac:dyDescent="0.4">
      <c r="A128" s="133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90"/>
      <c r="AG128" s="10"/>
      <c r="AH128" s="90"/>
      <c r="AI128" s="10"/>
      <c r="AJ128" s="90"/>
      <c r="AK128" s="10"/>
    </row>
    <row r="129" spans="1:37" x14ac:dyDescent="0.4">
      <c r="A129" s="133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90"/>
      <c r="AG129" s="10"/>
      <c r="AH129" s="90"/>
      <c r="AI129" s="10"/>
      <c r="AJ129" s="90"/>
      <c r="AK129" s="10"/>
    </row>
    <row r="130" spans="1:37" x14ac:dyDescent="0.4">
      <c r="A130" s="133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90"/>
      <c r="AG130" s="10"/>
      <c r="AH130" s="90"/>
      <c r="AI130" s="10"/>
      <c r="AJ130" s="90"/>
      <c r="AK130" s="10"/>
    </row>
    <row r="131" spans="1:37" x14ac:dyDescent="0.4">
      <c r="A131" s="133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90"/>
      <c r="AG131" s="10"/>
      <c r="AH131" s="90"/>
      <c r="AI131" s="10"/>
      <c r="AJ131" s="90"/>
      <c r="AK131" s="10"/>
    </row>
    <row r="132" spans="1:37" x14ac:dyDescent="0.4">
      <c r="A132" s="133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90"/>
      <c r="AG132" s="10"/>
      <c r="AH132" s="90"/>
      <c r="AI132" s="10"/>
      <c r="AJ132" s="90"/>
      <c r="AK132" s="10"/>
    </row>
    <row r="133" spans="1:37" x14ac:dyDescent="0.4">
      <c r="A133" s="133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90"/>
      <c r="AG133" s="10"/>
      <c r="AH133" s="90"/>
      <c r="AI133" s="10"/>
      <c r="AJ133" s="90"/>
      <c r="AK133" s="10"/>
    </row>
    <row r="134" spans="1:37" x14ac:dyDescent="0.4">
      <c r="A134" s="133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90"/>
      <c r="AG134" s="10"/>
      <c r="AH134" s="90"/>
      <c r="AI134" s="10"/>
      <c r="AJ134" s="90"/>
      <c r="AK134" s="10"/>
    </row>
    <row r="135" spans="1:37" x14ac:dyDescent="0.4">
      <c r="A135" s="133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90"/>
      <c r="AG135" s="10"/>
      <c r="AH135" s="90"/>
      <c r="AI135" s="10"/>
      <c r="AJ135" s="90"/>
      <c r="AK135" s="10"/>
    </row>
    <row r="136" spans="1:37" x14ac:dyDescent="0.4">
      <c r="A136" s="133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90"/>
      <c r="AG136" s="10"/>
      <c r="AH136" s="90"/>
      <c r="AI136" s="10"/>
      <c r="AJ136" s="90"/>
      <c r="AK136" s="10"/>
    </row>
    <row r="137" spans="1:37" x14ac:dyDescent="0.4">
      <c r="A137" s="133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90"/>
      <c r="AG137" s="10"/>
      <c r="AH137" s="90"/>
      <c r="AI137" s="10"/>
      <c r="AJ137" s="90"/>
      <c r="AK137" s="10"/>
    </row>
    <row r="138" spans="1:37" x14ac:dyDescent="0.4">
      <c r="A138" s="133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90"/>
      <c r="AG138" s="10"/>
      <c r="AH138" s="90"/>
      <c r="AI138" s="10"/>
      <c r="AJ138" s="90"/>
      <c r="AK138" s="10"/>
    </row>
    <row r="139" spans="1:37" x14ac:dyDescent="0.4">
      <c r="A139" s="133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90"/>
      <c r="AG139" s="10"/>
      <c r="AH139" s="90"/>
      <c r="AI139" s="10"/>
      <c r="AJ139" s="90"/>
      <c r="AK139" s="10"/>
    </row>
    <row r="140" spans="1:37" x14ac:dyDescent="0.4">
      <c r="A140" s="133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90"/>
      <c r="AG140" s="10"/>
      <c r="AH140" s="90"/>
      <c r="AI140" s="10"/>
      <c r="AJ140" s="90"/>
      <c r="AK140" s="10"/>
    </row>
    <row r="141" spans="1:37" x14ac:dyDescent="0.4">
      <c r="A141" s="133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90"/>
      <c r="AG141" s="10"/>
      <c r="AH141" s="90"/>
      <c r="AI141" s="10"/>
      <c r="AJ141" s="90"/>
      <c r="AK141" s="10"/>
    </row>
    <row r="142" spans="1:37" x14ac:dyDescent="0.4">
      <c r="A142" s="133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90"/>
      <c r="AG142" s="10"/>
      <c r="AH142" s="90"/>
      <c r="AI142" s="10"/>
      <c r="AJ142" s="90"/>
      <c r="AK142" s="10"/>
    </row>
    <row r="143" spans="1:37" x14ac:dyDescent="0.4">
      <c r="A143" s="133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90"/>
      <c r="AG143" s="10"/>
      <c r="AH143" s="90"/>
      <c r="AI143" s="10"/>
      <c r="AJ143" s="90"/>
      <c r="AK143" s="10"/>
    </row>
    <row r="144" spans="1:37" x14ac:dyDescent="0.4">
      <c r="A144" s="133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90"/>
      <c r="AG144" s="10"/>
      <c r="AH144" s="90"/>
      <c r="AI144" s="10"/>
      <c r="AJ144" s="90"/>
      <c r="AK144" s="10"/>
    </row>
    <row r="145" spans="1:37" x14ac:dyDescent="0.4">
      <c r="A145" s="133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90"/>
      <c r="AG145" s="10"/>
      <c r="AH145" s="90"/>
      <c r="AI145" s="10"/>
      <c r="AJ145" s="90"/>
      <c r="AK145" s="10"/>
    </row>
    <row r="146" spans="1:37" x14ac:dyDescent="0.4">
      <c r="A146" s="133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90"/>
      <c r="AG146" s="10"/>
      <c r="AH146" s="90"/>
      <c r="AI146" s="10"/>
      <c r="AJ146" s="90"/>
      <c r="AK146" s="10"/>
    </row>
    <row r="147" spans="1:37" x14ac:dyDescent="0.4">
      <c r="A147" s="133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90"/>
      <c r="AG147" s="10"/>
      <c r="AH147" s="90"/>
      <c r="AI147" s="10"/>
      <c r="AJ147" s="90"/>
      <c r="AK147" s="10"/>
    </row>
    <row r="148" spans="1:37" x14ac:dyDescent="0.4">
      <c r="A148" s="133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90"/>
      <c r="AG148" s="10"/>
      <c r="AH148" s="90"/>
      <c r="AI148" s="10"/>
      <c r="AJ148" s="90"/>
      <c r="AK148" s="10"/>
    </row>
    <row r="149" spans="1:37" x14ac:dyDescent="0.4">
      <c r="A149" s="133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90"/>
      <c r="AG149" s="10"/>
      <c r="AH149" s="90"/>
      <c r="AI149" s="10"/>
      <c r="AJ149" s="90"/>
      <c r="AK149" s="10"/>
    </row>
    <row r="150" spans="1:37" x14ac:dyDescent="0.4">
      <c r="A150" s="133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90"/>
      <c r="AG150" s="10"/>
      <c r="AH150" s="90"/>
      <c r="AI150" s="10"/>
      <c r="AJ150" s="90"/>
      <c r="AK150" s="10"/>
    </row>
    <row r="151" spans="1:37" x14ac:dyDescent="0.4">
      <c r="A151" s="133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90"/>
      <c r="AG151" s="10"/>
      <c r="AH151" s="90"/>
      <c r="AI151" s="10"/>
      <c r="AJ151" s="90"/>
      <c r="AK151" s="10"/>
    </row>
    <row r="152" spans="1:37" x14ac:dyDescent="0.4">
      <c r="A152" s="133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90"/>
      <c r="AG152" s="10"/>
      <c r="AH152" s="90"/>
      <c r="AI152" s="10"/>
      <c r="AJ152" s="90"/>
      <c r="AK152" s="10"/>
    </row>
    <row r="153" spans="1:37" x14ac:dyDescent="0.4">
      <c r="A153" s="133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90"/>
      <c r="AG153" s="10"/>
      <c r="AH153" s="90"/>
      <c r="AI153" s="10"/>
      <c r="AJ153" s="90"/>
      <c r="AK153" s="10"/>
    </row>
    <row r="154" spans="1:37" x14ac:dyDescent="0.4">
      <c r="A154" s="133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90"/>
      <c r="AG154" s="10"/>
      <c r="AH154" s="90"/>
      <c r="AI154" s="10"/>
      <c r="AJ154" s="90"/>
      <c r="AK154" s="10"/>
    </row>
    <row r="155" spans="1:37" x14ac:dyDescent="0.4">
      <c r="A155" s="133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90"/>
      <c r="AG155" s="10"/>
      <c r="AH155" s="90"/>
      <c r="AI155" s="10"/>
      <c r="AJ155" s="90"/>
      <c r="AK155" s="10"/>
    </row>
    <row r="156" spans="1:37" x14ac:dyDescent="0.4">
      <c r="A156" s="133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90"/>
      <c r="AG156" s="10"/>
      <c r="AH156" s="90"/>
      <c r="AI156" s="10"/>
      <c r="AJ156" s="90"/>
      <c r="AK156" s="10"/>
    </row>
    <row r="157" spans="1:37" x14ac:dyDescent="0.4">
      <c r="A157" s="133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90"/>
      <c r="AG157" s="10"/>
      <c r="AH157" s="90"/>
      <c r="AI157" s="10"/>
      <c r="AJ157" s="90"/>
      <c r="AK157" s="10"/>
    </row>
    <row r="158" spans="1:37" x14ac:dyDescent="0.4">
      <c r="A158" s="133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90"/>
      <c r="AG158" s="10"/>
      <c r="AH158" s="90"/>
      <c r="AI158" s="10"/>
      <c r="AJ158" s="90"/>
      <c r="AK158" s="10"/>
    </row>
    <row r="159" spans="1:37" x14ac:dyDescent="0.4">
      <c r="A159" s="133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90"/>
      <c r="AG159" s="10"/>
      <c r="AH159" s="90"/>
      <c r="AI159" s="10"/>
      <c r="AJ159" s="90"/>
      <c r="AK159" s="10"/>
    </row>
    <row r="160" spans="1:37" x14ac:dyDescent="0.4">
      <c r="A160" s="133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90"/>
      <c r="AG160" s="10"/>
      <c r="AH160" s="90"/>
      <c r="AI160" s="10"/>
      <c r="AJ160" s="90"/>
      <c r="AK160" s="10"/>
    </row>
    <row r="161" spans="1:37" x14ac:dyDescent="0.4">
      <c r="A161" s="133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90"/>
      <c r="AG161" s="10"/>
      <c r="AH161" s="90"/>
      <c r="AI161" s="10"/>
      <c r="AJ161" s="90"/>
      <c r="AK161" s="10"/>
    </row>
    <row r="162" spans="1:37" x14ac:dyDescent="0.4">
      <c r="A162" s="133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90"/>
      <c r="AG162" s="10"/>
      <c r="AH162" s="90"/>
      <c r="AI162" s="10"/>
      <c r="AJ162" s="90"/>
      <c r="AK162" s="10"/>
    </row>
    <row r="163" spans="1:37" x14ac:dyDescent="0.4">
      <c r="A163" s="133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90"/>
      <c r="AG163" s="10"/>
      <c r="AH163" s="90"/>
      <c r="AI163" s="10"/>
      <c r="AJ163" s="90"/>
      <c r="AK163" s="10"/>
    </row>
    <row r="164" spans="1:37" x14ac:dyDescent="0.4">
      <c r="A164" s="133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90"/>
      <c r="AG164" s="10"/>
      <c r="AH164" s="90"/>
      <c r="AI164" s="10"/>
      <c r="AJ164" s="90"/>
      <c r="AK164" s="10"/>
    </row>
    <row r="165" spans="1:37" x14ac:dyDescent="0.4">
      <c r="A165" s="133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90"/>
      <c r="AG165" s="10"/>
      <c r="AH165" s="90"/>
      <c r="AI165" s="10"/>
      <c r="AJ165" s="90"/>
      <c r="AK165" s="10"/>
    </row>
    <row r="166" spans="1:37" x14ac:dyDescent="0.4">
      <c r="A166" s="133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90"/>
      <c r="AG166" s="10"/>
      <c r="AH166" s="90"/>
      <c r="AI166" s="10"/>
      <c r="AJ166" s="90"/>
      <c r="AK166" s="10"/>
    </row>
    <row r="167" spans="1:37" x14ac:dyDescent="0.4">
      <c r="A167" s="133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90"/>
      <c r="AG167" s="10"/>
      <c r="AH167" s="90"/>
      <c r="AI167" s="10"/>
      <c r="AJ167" s="90"/>
      <c r="AK167" s="10"/>
    </row>
    <row r="168" spans="1:37" x14ac:dyDescent="0.4">
      <c r="A168" s="133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90"/>
      <c r="AG168" s="10"/>
      <c r="AH168" s="90"/>
      <c r="AI168" s="10"/>
      <c r="AJ168" s="90"/>
      <c r="AK168" s="10"/>
    </row>
    <row r="169" spans="1:37" x14ac:dyDescent="0.4">
      <c r="A169" s="133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90"/>
      <c r="AG169" s="10"/>
      <c r="AH169" s="90"/>
      <c r="AI169" s="10"/>
      <c r="AJ169" s="90"/>
      <c r="AK169" s="10"/>
    </row>
    <row r="170" spans="1:37" x14ac:dyDescent="0.4">
      <c r="A170" s="133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90"/>
      <c r="AG170" s="10"/>
      <c r="AH170" s="90"/>
      <c r="AI170" s="10"/>
      <c r="AJ170" s="90"/>
      <c r="AK170" s="10"/>
    </row>
    <row r="171" spans="1:37" x14ac:dyDescent="0.4">
      <c r="A171" s="133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90"/>
      <c r="AG171" s="10"/>
      <c r="AH171" s="90"/>
      <c r="AI171" s="10"/>
      <c r="AJ171" s="90"/>
      <c r="AK171" s="10"/>
    </row>
    <row r="172" spans="1:37" x14ac:dyDescent="0.4">
      <c r="A172" s="133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90"/>
      <c r="AG172" s="10"/>
      <c r="AH172" s="90"/>
      <c r="AI172" s="10"/>
      <c r="AJ172" s="90"/>
      <c r="AK172" s="10"/>
    </row>
    <row r="173" spans="1:37" x14ac:dyDescent="0.4">
      <c r="A173" s="133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90"/>
      <c r="AG173" s="10"/>
      <c r="AH173" s="90"/>
      <c r="AI173" s="10"/>
      <c r="AJ173" s="90"/>
      <c r="AK173" s="10"/>
    </row>
    <row r="174" spans="1:37" x14ac:dyDescent="0.4">
      <c r="A174" s="133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90"/>
      <c r="AG174" s="10"/>
      <c r="AH174" s="90"/>
      <c r="AI174" s="10"/>
      <c r="AJ174" s="90"/>
      <c r="AK174" s="10"/>
    </row>
    <row r="175" spans="1:37" x14ac:dyDescent="0.4">
      <c r="A175" s="133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90"/>
      <c r="AG175" s="10"/>
      <c r="AH175" s="90"/>
      <c r="AI175" s="10"/>
      <c r="AJ175" s="90"/>
      <c r="AK175" s="10"/>
    </row>
    <row r="176" spans="1:37" x14ac:dyDescent="0.4">
      <c r="A176" s="133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90"/>
      <c r="AG176" s="10"/>
      <c r="AH176" s="90"/>
      <c r="AI176" s="10"/>
      <c r="AJ176" s="90"/>
      <c r="AK176" s="10"/>
    </row>
    <row r="177" spans="1:37" x14ac:dyDescent="0.4">
      <c r="A177" s="133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90"/>
      <c r="AG177" s="10"/>
      <c r="AH177" s="90"/>
      <c r="AI177" s="10"/>
      <c r="AJ177" s="90"/>
      <c r="AK177" s="10"/>
    </row>
    <row r="178" spans="1:37" x14ac:dyDescent="0.4">
      <c r="A178" s="133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90"/>
      <c r="AG178" s="10"/>
      <c r="AH178" s="90"/>
      <c r="AI178" s="10"/>
      <c r="AJ178" s="90"/>
      <c r="AK178" s="10"/>
    </row>
    <row r="179" spans="1:37" x14ac:dyDescent="0.4">
      <c r="A179" s="133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90"/>
      <c r="AG179" s="10"/>
      <c r="AH179" s="90"/>
      <c r="AI179" s="10"/>
      <c r="AJ179" s="90"/>
      <c r="AK179" s="10"/>
    </row>
    <row r="180" spans="1:37" x14ac:dyDescent="0.4">
      <c r="A180" s="133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90"/>
      <c r="AG180" s="10"/>
      <c r="AH180" s="90"/>
      <c r="AI180" s="10"/>
      <c r="AJ180" s="90"/>
      <c r="AK180" s="10"/>
    </row>
    <row r="181" spans="1:37" x14ac:dyDescent="0.4">
      <c r="A181" s="133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90"/>
      <c r="AG181" s="10"/>
      <c r="AH181" s="90"/>
      <c r="AI181" s="10"/>
      <c r="AJ181" s="90"/>
      <c r="AK181" s="10"/>
    </row>
    <row r="182" spans="1:37" x14ac:dyDescent="0.4">
      <c r="A182" s="133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90"/>
      <c r="AG182" s="10"/>
      <c r="AH182" s="90"/>
      <c r="AI182" s="10"/>
      <c r="AJ182" s="90"/>
      <c r="AK182" s="10"/>
    </row>
    <row r="183" spans="1:37" x14ac:dyDescent="0.4">
      <c r="A183" s="133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90"/>
      <c r="AG183" s="10"/>
      <c r="AH183" s="90"/>
      <c r="AI183" s="10"/>
      <c r="AJ183" s="90"/>
      <c r="AK183" s="10"/>
    </row>
    <row r="184" spans="1:37" x14ac:dyDescent="0.4">
      <c r="A184" s="133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90"/>
      <c r="AG184" s="10"/>
      <c r="AH184" s="90"/>
      <c r="AI184" s="10"/>
      <c r="AJ184" s="90"/>
      <c r="AK184" s="10"/>
    </row>
    <row r="185" spans="1:37" x14ac:dyDescent="0.4">
      <c r="A185" s="133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90"/>
      <c r="AG185" s="10"/>
      <c r="AH185" s="90"/>
      <c r="AI185" s="10"/>
      <c r="AJ185" s="90"/>
      <c r="AK185" s="10"/>
    </row>
    <row r="186" spans="1:37" x14ac:dyDescent="0.4">
      <c r="A186" s="133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90"/>
      <c r="AG186" s="10"/>
      <c r="AH186" s="90"/>
      <c r="AI186" s="10"/>
      <c r="AJ186" s="90"/>
      <c r="AK186" s="10"/>
    </row>
    <row r="187" spans="1:37" x14ac:dyDescent="0.4">
      <c r="A187" s="133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90"/>
      <c r="AG187" s="10"/>
      <c r="AH187" s="90"/>
      <c r="AI187" s="10"/>
      <c r="AJ187" s="90"/>
      <c r="AK187" s="10"/>
    </row>
    <row r="188" spans="1:37" x14ac:dyDescent="0.4">
      <c r="A188" s="133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90"/>
      <c r="AG188" s="10"/>
      <c r="AH188" s="90"/>
      <c r="AI188" s="10"/>
      <c r="AJ188" s="90"/>
      <c r="AK188" s="10"/>
    </row>
    <row r="189" spans="1:37" x14ac:dyDescent="0.4">
      <c r="A189" s="133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90"/>
      <c r="AG189" s="10"/>
      <c r="AH189" s="90"/>
      <c r="AI189" s="10"/>
      <c r="AJ189" s="90"/>
      <c r="AK189" s="10"/>
    </row>
    <row r="190" spans="1:37" x14ac:dyDescent="0.4">
      <c r="A190" s="133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90"/>
      <c r="AG190" s="10"/>
      <c r="AH190" s="90"/>
      <c r="AI190" s="10"/>
      <c r="AJ190" s="90"/>
      <c r="AK190" s="10"/>
    </row>
    <row r="191" spans="1:37" x14ac:dyDescent="0.4">
      <c r="A191" s="133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90"/>
      <c r="AG191" s="10"/>
      <c r="AH191" s="90"/>
      <c r="AI191" s="10"/>
      <c r="AJ191" s="90"/>
      <c r="AK191" s="10"/>
    </row>
    <row r="192" spans="1:37" x14ac:dyDescent="0.4">
      <c r="A192" s="133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90"/>
      <c r="AG192" s="10"/>
      <c r="AH192" s="90"/>
      <c r="AI192" s="10"/>
      <c r="AJ192" s="90"/>
      <c r="AK192" s="10"/>
    </row>
    <row r="193" spans="1:37" x14ac:dyDescent="0.4">
      <c r="A193" s="133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90"/>
      <c r="AG193" s="10"/>
      <c r="AH193" s="90"/>
      <c r="AI193" s="10"/>
      <c r="AJ193" s="90"/>
      <c r="AK193" s="10"/>
    </row>
    <row r="194" spans="1:37" x14ac:dyDescent="0.4">
      <c r="A194" s="133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90"/>
      <c r="AG194" s="10"/>
      <c r="AH194" s="90"/>
      <c r="AI194" s="10"/>
      <c r="AJ194" s="90"/>
      <c r="AK194" s="10"/>
    </row>
    <row r="195" spans="1:37" x14ac:dyDescent="0.4">
      <c r="A195" s="133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90"/>
      <c r="AG195" s="10"/>
      <c r="AH195" s="90"/>
      <c r="AI195" s="10"/>
      <c r="AJ195" s="90"/>
      <c r="AK195" s="10"/>
    </row>
    <row r="196" spans="1:37" x14ac:dyDescent="0.4">
      <c r="A196" s="133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90"/>
      <c r="AG196" s="10"/>
      <c r="AH196" s="90"/>
      <c r="AI196" s="10"/>
      <c r="AJ196" s="90"/>
      <c r="AK196" s="10"/>
    </row>
    <row r="197" spans="1:37" x14ac:dyDescent="0.4">
      <c r="A197" s="133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90"/>
      <c r="AG197" s="10"/>
      <c r="AH197" s="90"/>
      <c r="AI197" s="10"/>
      <c r="AJ197" s="90"/>
      <c r="AK197" s="10"/>
    </row>
    <row r="198" spans="1:37" x14ac:dyDescent="0.4">
      <c r="A198" s="133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90"/>
      <c r="AG198" s="10"/>
      <c r="AH198" s="90"/>
      <c r="AI198" s="10"/>
      <c r="AJ198" s="90"/>
      <c r="AK198" s="10"/>
    </row>
    <row r="199" spans="1:37" x14ac:dyDescent="0.4">
      <c r="A199" s="133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90"/>
      <c r="AG199" s="10"/>
      <c r="AH199" s="90"/>
      <c r="AI199" s="10"/>
      <c r="AJ199" s="90"/>
      <c r="AK199" s="10"/>
    </row>
    <row r="200" spans="1:37" x14ac:dyDescent="0.4">
      <c r="A200" s="133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90"/>
      <c r="AG200" s="10"/>
      <c r="AH200" s="90"/>
      <c r="AI200" s="10"/>
      <c r="AJ200" s="90"/>
      <c r="AK200" s="10"/>
    </row>
    <row r="201" spans="1:37" x14ac:dyDescent="0.4">
      <c r="A201" s="133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90"/>
      <c r="AG201" s="10"/>
      <c r="AH201" s="90"/>
      <c r="AI201" s="10"/>
      <c r="AJ201" s="90"/>
      <c r="AK201" s="10"/>
    </row>
    <row r="202" spans="1:37" x14ac:dyDescent="0.4">
      <c r="A202" s="133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90"/>
      <c r="AG202" s="10"/>
      <c r="AH202" s="90"/>
      <c r="AI202" s="10"/>
      <c r="AJ202" s="90"/>
      <c r="AK202" s="10"/>
    </row>
    <row r="203" spans="1:37" x14ac:dyDescent="0.4">
      <c r="A203" s="133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90"/>
      <c r="AG203" s="10"/>
      <c r="AH203" s="90"/>
      <c r="AI203" s="10"/>
      <c r="AJ203" s="90"/>
      <c r="AK203" s="10"/>
    </row>
    <row r="204" spans="1:37" x14ac:dyDescent="0.4">
      <c r="A204" s="133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90"/>
      <c r="AG204" s="10"/>
      <c r="AH204" s="90"/>
      <c r="AI204" s="10"/>
      <c r="AJ204" s="90"/>
      <c r="AK204" s="10"/>
    </row>
    <row r="205" spans="1:37" x14ac:dyDescent="0.4">
      <c r="A205" s="133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90"/>
      <c r="AG205" s="10"/>
      <c r="AH205" s="90"/>
      <c r="AI205" s="10"/>
      <c r="AJ205" s="90"/>
      <c r="AK205" s="10"/>
    </row>
    <row r="206" spans="1:37" x14ac:dyDescent="0.4">
      <c r="A206" s="133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90"/>
      <c r="AG206" s="10"/>
      <c r="AH206" s="90"/>
      <c r="AI206" s="10"/>
      <c r="AJ206" s="90"/>
      <c r="AK206" s="10"/>
    </row>
    <row r="207" spans="1:37" x14ac:dyDescent="0.4">
      <c r="A207" s="133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90"/>
      <c r="AG207" s="10"/>
      <c r="AH207" s="90"/>
      <c r="AI207" s="10"/>
      <c r="AJ207" s="90"/>
      <c r="AK207" s="10"/>
    </row>
    <row r="208" spans="1:37" x14ac:dyDescent="0.4">
      <c r="A208" s="133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90"/>
      <c r="AG208" s="10"/>
      <c r="AH208" s="90"/>
      <c r="AI208" s="10"/>
      <c r="AJ208" s="90"/>
      <c r="AK208" s="10"/>
    </row>
    <row r="209" spans="1:37" x14ac:dyDescent="0.4">
      <c r="A209" s="133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90"/>
      <c r="AG209" s="10"/>
      <c r="AH209" s="90"/>
      <c r="AI209" s="10"/>
      <c r="AJ209" s="90"/>
      <c r="AK209" s="10"/>
    </row>
    <row r="210" spans="1:37" x14ac:dyDescent="0.4">
      <c r="A210" s="133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90"/>
      <c r="AG210" s="10"/>
      <c r="AH210" s="90"/>
      <c r="AI210" s="10"/>
      <c r="AJ210" s="90"/>
      <c r="AK210" s="10"/>
    </row>
    <row r="211" spans="1:37" x14ac:dyDescent="0.4">
      <c r="A211" s="133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90"/>
      <c r="AG211" s="10"/>
      <c r="AH211" s="90"/>
      <c r="AI211" s="10"/>
      <c r="AJ211" s="90"/>
      <c r="AK211" s="10"/>
    </row>
    <row r="212" spans="1:37" x14ac:dyDescent="0.4">
      <c r="A212" s="133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90"/>
      <c r="AG212" s="10"/>
      <c r="AH212" s="90"/>
      <c r="AI212" s="10"/>
      <c r="AJ212" s="90"/>
      <c r="AK212" s="10"/>
    </row>
    <row r="213" spans="1:37" x14ac:dyDescent="0.4">
      <c r="A213" s="133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90"/>
      <c r="AG213" s="10"/>
      <c r="AH213" s="90"/>
      <c r="AI213" s="10"/>
      <c r="AJ213" s="90"/>
      <c r="AK213" s="10"/>
    </row>
    <row r="214" spans="1:37" x14ac:dyDescent="0.4">
      <c r="A214" s="133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90"/>
      <c r="AG214" s="10"/>
      <c r="AH214" s="90"/>
      <c r="AI214" s="10"/>
      <c r="AJ214" s="90"/>
      <c r="AK214" s="10"/>
    </row>
    <row r="215" spans="1:37" x14ac:dyDescent="0.4">
      <c r="A215" s="133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90"/>
      <c r="AG215" s="10"/>
      <c r="AH215" s="90"/>
      <c r="AI215" s="10"/>
      <c r="AJ215" s="90"/>
      <c r="AK215" s="10"/>
    </row>
    <row r="216" spans="1:37" x14ac:dyDescent="0.4">
      <c r="A216" s="133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90"/>
      <c r="AG216" s="10"/>
      <c r="AH216" s="90"/>
      <c r="AI216" s="10"/>
      <c r="AJ216" s="90"/>
      <c r="AK216" s="10"/>
    </row>
    <row r="217" spans="1:37" x14ac:dyDescent="0.4">
      <c r="A217" s="133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90"/>
      <c r="AG217" s="10"/>
      <c r="AH217" s="90"/>
      <c r="AI217" s="10"/>
      <c r="AJ217" s="90"/>
      <c r="AK217" s="10"/>
    </row>
    <row r="218" spans="1:37" x14ac:dyDescent="0.4">
      <c r="A218" s="133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90"/>
      <c r="AG218" s="10"/>
      <c r="AH218" s="90"/>
      <c r="AI218" s="10"/>
      <c r="AJ218" s="90"/>
      <c r="AK218" s="10"/>
    </row>
    <row r="219" spans="1:37" x14ac:dyDescent="0.4">
      <c r="A219" s="133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90"/>
      <c r="AG219" s="10"/>
      <c r="AH219" s="90"/>
      <c r="AI219" s="10"/>
      <c r="AJ219" s="90"/>
      <c r="AK219" s="10"/>
    </row>
    <row r="220" spans="1:37" x14ac:dyDescent="0.4">
      <c r="A220" s="133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90"/>
      <c r="AG220" s="10"/>
      <c r="AH220" s="90"/>
      <c r="AI220" s="10"/>
      <c r="AJ220" s="90"/>
      <c r="AK220" s="10"/>
    </row>
    <row r="221" spans="1:37" x14ac:dyDescent="0.4">
      <c r="A221" s="133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90"/>
      <c r="AG221" s="10"/>
      <c r="AH221" s="90"/>
      <c r="AI221" s="10"/>
      <c r="AJ221" s="90"/>
      <c r="AK221" s="10"/>
    </row>
    <row r="222" spans="1:37" x14ac:dyDescent="0.4">
      <c r="A222" s="133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90"/>
      <c r="AG222" s="10"/>
      <c r="AH222" s="90"/>
      <c r="AI222" s="10"/>
      <c r="AJ222" s="90"/>
      <c r="AK222" s="10"/>
    </row>
    <row r="223" spans="1:37" x14ac:dyDescent="0.4">
      <c r="A223" s="133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90"/>
      <c r="AG223" s="10"/>
      <c r="AH223" s="90"/>
      <c r="AI223" s="10"/>
      <c r="AJ223" s="90"/>
      <c r="AK223" s="10"/>
    </row>
    <row r="224" spans="1:37" x14ac:dyDescent="0.4">
      <c r="A224" s="133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90"/>
      <c r="AG224" s="10"/>
      <c r="AH224" s="90"/>
      <c r="AI224" s="10"/>
      <c r="AJ224" s="90"/>
      <c r="AK224" s="10"/>
    </row>
    <row r="225" spans="1:37" x14ac:dyDescent="0.4">
      <c r="A225" s="133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90"/>
      <c r="AG225" s="10"/>
      <c r="AH225" s="90"/>
      <c r="AI225" s="10"/>
      <c r="AJ225" s="90"/>
      <c r="AK225" s="10"/>
    </row>
    <row r="226" spans="1:37" x14ac:dyDescent="0.4">
      <c r="A226" s="133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90"/>
      <c r="AG226" s="10"/>
      <c r="AH226" s="90"/>
      <c r="AI226" s="10"/>
      <c r="AJ226" s="90"/>
      <c r="AK226" s="10"/>
    </row>
    <row r="227" spans="1:37" x14ac:dyDescent="0.4">
      <c r="A227" s="133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90"/>
      <c r="AG227" s="10"/>
      <c r="AH227" s="90"/>
      <c r="AI227" s="10"/>
      <c r="AJ227" s="90"/>
      <c r="AK227" s="10"/>
    </row>
    <row r="228" spans="1:37" x14ac:dyDescent="0.4">
      <c r="A228" s="133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90"/>
      <c r="AG228" s="10"/>
      <c r="AH228" s="90"/>
      <c r="AI228" s="10"/>
      <c r="AJ228" s="90"/>
      <c r="AK228" s="10"/>
    </row>
    <row r="229" spans="1:37" x14ac:dyDescent="0.4">
      <c r="A229" s="133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90"/>
      <c r="AG229" s="10"/>
      <c r="AH229" s="90"/>
      <c r="AI229" s="10"/>
      <c r="AJ229" s="90"/>
      <c r="AK229" s="10"/>
    </row>
    <row r="230" spans="1:37" x14ac:dyDescent="0.4">
      <c r="A230" s="133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90"/>
      <c r="AG230" s="10"/>
      <c r="AH230" s="90"/>
      <c r="AI230" s="10"/>
      <c r="AJ230" s="90"/>
      <c r="AK230" s="10"/>
    </row>
    <row r="231" spans="1:37" x14ac:dyDescent="0.4">
      <c r="A231" s="133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90"/>
      <c r="AG231" s="10"/>
      <c r="AH231" s="90"/>
      <c r="AI231" s="10"/>
      <c r="AJ231" s="90"/>
      <c r="AK231" s="10"/>
    </row>
    <row r="232" spans="1:37" x14ac:dyDescent="0.4">
      <c r="A232" s="133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90"/>
      <c r="AG232" s="10"/>
      <c r="AH232" s="90"/>
      <c r="AI232" s="10"/>
      <c r="AJ232" s="90"/>
      <c r="AK232" s="10"/>
    </row>
    <row r="233" spans="1:37" x14ac:dyDescent="0.4">
      <c r="A233" s="133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90"/>
      <c r="AG233" s="10"/>
      <c r="AH233" s="90"/>
      <c r="AI233" s="10"/>
      <c r="AJ233" s="90"/>
      <c r="AK233" s="10"/>
    </row>
    <row r="234" spans="1:37" x14ac:dyDescent="0.4">
      <c r="A234" s="133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90"/>
      <c r="AG234" s="10"/>
      <c r="AH234" s="90"/>
      <c r="AI234" s="10"/>
      <c r="AJ234" s="90"/>
      <c r="AK234" s="10"/>
    </row>
    <row r="235" spans="1:37" x14ac:dyDescent="0.4">
      <c r="A235" s="133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90"/>
      <c r="AG235" s="10"/>
      <c r="AH235" s="90"/>
      <c r="AI235" s="10"/>
      <c r="AJ235" s="90"/>
      <c r="AK235" s="10"/>
    </row>
    <row r="236" spans="1:37" x14ac:dyDescent="0.4">
      <c r="A236" s="133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90"/>
      <c r="AG236" s="10"/>
      <c r="AH236" s="90"/>
      <c r="AI236" s="10"/>
      <c r="AJ236" s="90"/>
      <c r="AK236" s="10"/>
    </row>
    <row r="237" spans="1:37" x14ac:dyDescent="0.4">
      <c r="A237" s="133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90"/>
      <c r="AG237" s="10"/>
      <c r="AH237" s="90"/>
      <c r="AI237" s="10"/>
      <c r="AJ237" s="90"/>
      <c r="AK237" s="10"/>
    </row>
    <row r="238" spans="1:37" x14ac:dyDescent="0.4">
      <c r="A238" s="133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90"/>
      <c r="AG238" s="10"/>
      <c r="AH238" s="90"/>
      <c r="AI238" s="10"/>
      <c r="AJ238" s="90"/>
      <c r="AK238" s="10"/>
    </row>
    <row r="239" spans="1:37" x14ac:dyDescent="0.4">
      <c r="A239" s="133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90"/>
      <c r="AG239" s="10"/>
      <c r="AH239" s="90"/>
      <c r="AI239" s="10"/>
      <c r="AJ239" s="90"/>
      <c r="AK239" s="10"/>
    </row>
    <row r="240" spans="1:37" x14ac:dyDescent="0.4">
      <c r="A240" s="133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90"/>
      <c r="AG240" s="10"/>
      <c r="AH240" s="90"/>
      <c r="AI240" s="10"/>
      <c r="AJ240" s="90"/>
      <c r="AK240" s="10"/>
    </row>
    <row r="241" spans="1:37" x14ac:dyDescent="0.4">
      <c r="A241" s="133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90"/>
      <c r="AG241" s="10"/>
      <c r="AH241" s="90"/>
      <c r="AI241" s="10"/>
      <c r="AJ241" s="90"/>
      <c r="AK241" s="10"/>
    </row>
    <row r="242" spans="1:37" x14ac:dyDescent="0.4">
      <c r="A242" s="133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90"/>
      <c r="AG242" s="10"/>
      <c r="AH242" s="90"/>
      <c r="AI242" s="10"/>
      <c r="AJ242" s="90"/>
      <c r="AK242" s="10"/>
    </row>
    <row r="243" spans="1:37" x14ac:dyDescent="0.4">
      <c r="A243" s="133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90"/>
      <c r="AG243" s="10"/>
      <c r="AH243" s="90"/>
      <c r="AI243" s="10"/>
      <c r="AJ243" s="90"/>
      <c r="AK243" s="10"/>
    </row>
    <row r="244" spans="1:37" x14ac:dyDescent="0.4">
      <c r="A244" s="133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90"/>
      <c r="AG244" s="10"/>
      <c r="AH244" s="90"/>
      <c r="AI244" s="10"/>
      <c r="AJ244" s="90"/>
      <c r="AK244" s="10"/>
    </row>
    <row r="245" spans="1:37" x14ac:dyDescent="0.4">
      <c r="A245" s="133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90"/>
      <c r="AG245" s="10"/>
      <c r="AH245" s="90"/>
      <c r="AI245" s="10"/>
      <c r="AJ245" s="90"/>
      <c r="AK245" s="10"/>
    </row>
    <row r="246" spans="1:37" x14ac:dyDescent="0.4">
      <c r="A246" s="133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90"/>
      <c r="AG246" s="10"/>
      <c r="AH246" s="90"/>
      <c r="AI246" s="10"/>
      <c r="AJ246" s="90"/>
      <c r="AK246" s="10"/>
    </row>
    <row r="247" spans="1:37" x14ac:dyDescent="0.4">
      <c r="A247" s="133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90"/>
      <c r="AG247" s="10"/>
      <c r="AH247" s="90"/>
      <c r="AI247" s="10"/>
      <c r="AJ247" s="90"/>
      <c r="AK247" s="10"/>
    </row>
    <row r="248" spans="1:37" x14ac:dyDescent="0.4">
      <c r="A248" s="133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90"/>
      <c r="AG248" s="10"/>
      <c r="AH248" s="90"/>
      <c r="AI248" s="10"/>
      <c r="AJ248" s="90"/>
      <c r="AK248" s="10"/>
    </row>
    <row r="249" spans="1:37" x14ac:dyDescent="0.4">
      <c r="A249" s="133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90"/>
      <c r="AG249" s="10"/>
      <c r="AH249" s="90"/>
      <c r="AI249" s="10"/>
      <c r="AJ249" s="90"/>
      <c r="AK249" s="10"/>
    </row>
    <row r="250" spans="1:37" x14ac:dyDescent="0.4">
      <c r="A250" s="133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90"/>
      <c r="AG250" s="10"/>
      <c r="AH250" s="90"/>
      <c r="AI250" s="10"/>
      <c r="AJ250" s="90"/>
      <c r="AK250" s="10"/>
    </row>
    <row r="251" spans="1:37" x14ac:dyDescent="0.4">
      <c r="A251" s="133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90"/>
      <c r="AG251" s="10"/>
      <c r="AH251" s="90"/>
      <c r="AI251" s="10"/>
      <c r="AJ251" s="90"/>
      <c r="AK251" s="10"/>
    </row>
    <row r="252" spans="1:37" x14ac:dyDescent="0.4">
      <c r="A252" s="133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90"/>
      <c r="AG252" s="10"/>
      <c r="AH252" s="90"/>
      <c r="AI252" s="10"/>
      <c r="AJ252" s="90"/>
      <c r="AK252" s="10"/>
    </row>
    <row r="253" spans="1:37" x14ac:dyDescent="0.4">
      <c r="A253" s="133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90"/>
      <c r="AG253" s="10"/>
      <c r="AH253" s="90"/>
      <c r="AI253" s="10"/>
      <c r="AJ253" s="90"/>
      <c r="AK253" s="10"/>
    </row>
    <row r="254" spans="1:37" x14ac:dyDescent="0.4">
      <c r="A254" s="133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90"/>
      <c r="AG254" s="10"/>
      <c r="AH254" s="90"/>
      <c r="AI254" s="10"/>
      <c r="AJ254" s="90"/>
      <c r="AK254" s="10"/>
    </row>
    <row r="255" spans="1:37" x14ac:dyDescent="0.4">
      <c r="A255" s="133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90"/>
      <c r="AG255" s="10"/>
      <c r="AH255" s="90"/>
      <c r="AI255" s="10"/>
      <c r="AJ255" s="90"/>
      <c r="AK255" s="10"/>
    </row>
    <row r="256" spans="1:37" x14ac:dyDescent="0.4">
      <c r="A256" s="133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90"/>
      <c r="AG256" s="10"/>
      <c r="AH256" s="90"/>
      <c r="AI256" s="10"/>
      <c r="AJ256" s="90"/>
      <c r="AK256" s="10"/>
    </row>
    <row r="257" spans="1:37" x14ac:dyDescent="0.4">
      <c r="A257" s="133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90"/>
      <c r="AG257" s="10"/>
      <c r="AH257" s="90"/>
      <c r="AI257" s="10"/>
      <c r="AJ257" s="90"/>
      <c r="AK257" s="10"/>
    </row>
    <row r="258" spans="1:37" x14ac:dyDescent="0.4">
      <c r="A258" s="133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90"/>
      <c r="AG258" s="10"/>
      <c r="AH258" s="90"/>
      <c r="AI258" s="10"/>
      <c r="AJ258" s="90"/>
      <c r="AK258" s="10"/>
    </row>
    <row r="259" spans="1:37" x14ac:dyDescent="0.4">
      <c r="A259" s="133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90"/>
      <c r="AG259" s="10"/>
      <c r="AH259" s="90"/>
      <c r="AI259" s="10"/>
      <c r="AJ259" s="90"/>
      <c r="AK259" s="10"/>
    </row>
    <row r="260" spans="1:37" x14ac:dyDescent="0.4">
      <c r="A260" s="133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90"/>
      <c r="AG260" s="10"/>
      <c r="AH260" s="90"/>
      <c r="AI260" s="10"/>
      <c r="AJ260" s="90"/>
      <c r="AK260" s="10"/>
    </row>
    <row r="261" spans="1:37" x14ac:dyDescent="0.4">
      <c r="A261" s="133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90"/>
      <c r="AG261" s="10"/>
      <c r="AH261" s="90"/>
      <c r="AI261" s="10"/>
      <c r="AJ261" s="90"/>
      <c r="AK261" s="10"/>
    </row>
    <row r="262" spans="1:37" x14ac:dyDescent="0.4">
      <c r="A262" s="133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90"/>
      <c r="AG262" s="10"/>
      <c r="AH262" s="90"/>
      <c r="AI262" s="10"/>
      <c r="AJ262" s="90"/>
      <c r="AK262" s="10"/>
    </row>
    <row r="263" spans="1:37" x14ac:dyDescent="0.4">
      <c r="A263" s="133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90"/>
      <c r="AG263" s="10"/>
      <c r="AH263" s="90"/>
      <c r="AI263" s="10"/>
      <c r="AJ263" s="90"/>
      <c r="AK263" s="10"/>
    </row>
    <row r="264" spans="1:37" x14ac:dyDescent="0.4">
      <c r="A264" s="133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90"/>
      <c r="AG264" s="10"/>
      <c r="AH264" s="90"/>
      <c r="AI264" s="10"/>
      <c r="AJ264" s="90"/>
      <c r="AK264" s="10"/>
    </row>
  </sheetData>
  <sheetProtection algorithmName="SHA-512" hashValue="N3HhNwx+tUE9Fj8Vm4wmmQ1LB37r9dZV6hTmKIuvnmU1krnV2FYcrhWapaocCKnBN9jF2nzezXOiA88Vdi3X/Q==" saltValue="vaCQzCo3jv1xEVHPm0B3zg==" spinCount="100000" sheet="1" objects="1" scenarios="1" selectLockedCells="1"/>
  <mergeCells count="21">
    <mergeCell ref="H3:J3"/>
    <mergeCell ref="M3:O3"/>
    <mergeCell ref="B3:E3"/>
    <mergeCell ref="U2:W2"/>
    <mergeCell ref="B2:E2"/>
    <mergeCell ref="H2:J2"/>
    <mergeCell ref="M2:O2"/>
    <mergeCell ref="R2:T2"/>
    <mergeCell ref="P2:P3"/>
    <mergeCell ref="R3:T3"/>
    <mergeCell ref="U3:W3"/>
    <mergeCell ref="B76:B77"/>
    <mergeCell ref="W76:W77"/>
    <mergeCell ref="B79:B80"/>
    <mergeCell ref="W79:W80"/>
    <mergeCell ref="B67:B68"/>
    <mergeCell ref="W67:W68"/>
    <mergeCell ref="B70:B71"/>
    <mergeCell ref="W70:W71"/>
    <mergeCell ref="B73:B74"/>
    <mergeCell ref="W73:W74"/>
  </mergeCells>
  <phoneticPr fontId="5" type="noConversion"/>
  <conditionalFormatting sqref="C7:V27 E38:V49 E51:V57 S50:V50 E62:V65 C29:V34">
    <cfRule type="cellIs" dxfId="485" priority="1116" operator="equal">
      <formula>"개방"</formula>
    </cfRule>
    <cfRule type="cellIs" dxfId="484" priority="1117" operator="equal">
      <formula>"획득"</formula>
    </cfRule>
    <cfRule type="containsText" dxfId="483" priority="1118" operator="containsText" text="미">
      <formula>NOT(ISERROR(SEARCH("미",C7)))</formula>
    </cfRule>
    <cfRule type="containsText" dxfId="482" priority="1119" operator="containsText" text="레전0줄">
      <formula>NOT(ISERROR(SEARCH("레전0줄",C7)))</formula>
    </cfRule>
    <cfRule type="containsText" dxfId="481" priority="1120" operator="containsText" text="유니크">
      <formula>NOT(ISERROR(SEARCH("유니크",C7)))</formula>
    </cfRule>
    <cfRule type="containsText" dxfId="480" priority="1121" operator="containsText" text="에픽">
      <formula>NOT(ISERROR(SEARCH("에픽",C7)))</formula>
    </cfRule>
  </conditionalFormatting>
  <conditionalFormatting sqref="C7:V25 E38:V49 E51:V56 S50:V50">
    <cfRule type="containsText" dxfId="479" priority="1099" operator="containsText" text="12">
      <formula>NOT(ISERROR(SEARCH("12",C7)))</formula>
    </cfRule>
    <cfRule type="cellIs" dxfId="478" priority="1100" operator="equal">
      <formula>9</formula>
    </cfRule>
    <cfRule type="cellIs" dxfId="477" priority="1101" operator="equal">
      <formula>6</formula>
    </cfRule>
    <cfRule type="cellIs" dxfId="476" priority="1102" operator="equal">
      <formula>3</formula>
    </cfRule>
    <cfRule type="cellIs" dxfId="475" priority="1103" operator="equal">
      <formula>0</formula>
    </cfRule>
  </conditionalFormatting>
  <conditionalFormatting sqref="C31:V31 E62:V62">
    <cfRule type="cellIs" dxfId="474" priority="1093" operator="greaterThanOrEqual">
      <formula>200</formula>
    </cfRule>
    <cfRule type="cellIs" dxfId="473" priority="1094" operator="between">
      <formula>150</formula>
      <formula>195</formula>
    </cfRule>
    <cfRule type="cellIs" dxfId="472" priority="1095" operator="between">
      <formula>90</formula>
      <formula>145</formula>
    </cfRule>
    <cfRule type="cellIs" dxfId="471" priority="1096" operator="between">
      <formula>60</formula>
      <formula>85</formula>
    </cfRule>
    <cfRule type="cellIs" dxfId="470" priority="1097" operator="between">
      <formula>30</formula>
      <formula>55</formula>
    </cfRule>
    <cfRule type="cellIs" dxfId="469" priority="1098" operator="between">
      <formula>0</formula>
      <formula>0</formula>
    </cfRule>
  </conditionalFormatting>
  <conditionalFormatting sqref="C32:V32 E63:V63">
    <cfRule type="cellIs" dxfId="468" priority="1087" operator="greaterThanOrEqual">
      <formula>6000</formula>
    </cfRule>
    <cfRule type="cellIs" dxfId="467" priority="1088" operator="between">
      <formula>5000</formula>
      <formula>5999</formula>
    </cfRule>
    <cfRule type="cellIs" dxfId="466" priority="1089" operator="between">
      <formula>4000</formula>
      <formula>4999</formula>
    </cfRule>
    <cfRule type="cellIs" dxfId="465" priority="1090" operator="between">
      <formula>3000</formula>
      <formula>3999</formula>
    </cfRule>
    <cfRule type="cellIs" dxfId="464" priority="1091" operator="between">
      <formula>2000</formula>
      <formula>2999</formula>
    </cfRule>
    <cfRule type="cellIs" dxfId="463" priority="1092" operator="between">
      <formula>0</formula>
      <formula>1999</formula>
    </cfRule>
  </conditionalFormatting>
  <conditionalFormatting sqref="C33:V33 E64:V64">
    <cfRule type="cellIs" dxfId="462" priority="1081" operator="greaterThanOrEqual">
      <formula>260</formula>
    </cfRule>
    <cfRule type="cellIs" dxfId="461" priority="1082" operator="between">
      <formula>230</formula>
      <formula>259</formula>
    </cfRule>
    <cfRule type="cellIs" dxfId="460" priority="1083" operator="between">
      <formula>180</formula>
      <formula>229</formula>
    </cfRule>
    <cfRule type="cellIs" dxfId="459" priority="1084" operator="between">
      <formula>120</formula>
      <formula>179</formula>
    </cfRule>
    <cfRule type="cellIs" dxfId="458" priority="1085" operator="between">
      <formula>60</formula>
      <formula>119</formula>
    </cfRule>
    <cfRule type="cellIs" dxfId="457" priority="1086" operator="between">
      <formula>0</formula>
      <formula>59</formula>
    </cfRule>
  </conditionalFormatting>
  <conditionalFormatting sqref="E65:V65 C34:V34">
    <cfRule type="cellIs" dxfId="456" priority="1075" operator="greaterThanOrEqual">
      <formula>230</formula>
    </cfRule>
    <cfRule type="cellIs" dxfId="455" priority="1076" operator="between">
      <formula>220</formula>
      <formula>229</formula>
    </cfRule>
    <cfRule type="cellIs" dxfId="454" priority="1077" operator="between">
      <formula>210</formula>
      <formula>219</formula>
    </cfRule>
    <cfRule type="cellIs" dxfId="453" priority="1078" operator="between">
      <formula>200</formula>
      <formula>209</formula>
    </cfRule>
    <cfRule type="cellIs" dxfId="452" priority="1079" operator="between">
      <formula>141</formula>
      <formula>199</formula>
    </cfRule>
    <cfRule type="cellIs" dxfId="451" priority="1080" operator="between">
      <formula>0</formula>
      <formula>140</formula>
    </cfRule>
  </conditionalFormatting>
  <conditionalFormatting sqref="C28:D28">
    <cfRule type="cellIs" dxfId="450" priority="424" operator="equal">
      <formula>"개방"</formula>
    </cfRule>
    <cfRule type="cellIs" dxfId="449" priority="425" operator="equal">
      <formula>"획득"</formula>
    </cfRule>
    <cfRule type="containsText" dxfId="448" priority="426" operator="containsText" text="미">
      <formula>NOT(ISERROR(SEARCH("미",C28)))</formula>
    </cfRule>
    <cfRule type="containsText" dxfId="447" priority="427" operator="containsText" text="레전">
      <formula>NOT(ISERROR(SEARCH("레전",C28)))</formula>
    </cfRule>
    <cfRule type="containsText" dxfId="446" priority="428" operator="containsText" text="유니크">
      <formula>NOT(ISERROR(SEARCH("유니크",C28)))</formula>
    </cfRule>
    <cfRule type="containsText" dxfId="445" priority="429" operator="containsText" text="에픽">
      <formula>NOT(ISERROR(SEARCH("에픽",C28)))</formula>
    </cfRule>
  </conditionalFormatting>
  <conditionalFormatting sqref="E28:V28">
    <cfRule type="cellIs" dxfId="444" priority="412" operator="equal">
      <formula>"개방"</formula>
    </cfRule>
    <cfRule type="cellIs" dxfId="443" priority="413" operator="equal">
      <formula>"획득"</formula>
    </cfRule>
    <cfRule type="containsText" dxfId="442" priority="414" operator="containsText" text="미">
      <formula>NOT(ISERROR(SEARCH("미",E28)))</formula>
    </cfRule>
    <cfRule type="containsText" dxfId="441" priority="415" operator="containsText" text="레전">
      <formula>NOT(ISERROR(SEARCH("레전",E28)))</formula>
    </cfRule>
    <cfRule type="containsText" dxfId="440" priority="416" operator="containsText" text="유니크">
      <formula>NOT(ISERROR(SEARCH("유니크",E28)))</formula>
    </cfRule>
    <cfRule type="containsText" dxfId="439" priority="417" operator="containsText" text="에픽">
      <formula>NOT(ISERROR(SEARCH("에픽",E28)))</formula>
    </cfRule>
  </conditionalFormatting>
  <conditionalFormatting sqref="C38:D49 C51:D57 C62:D65">
    <cfRule type="cellIs" dxfId="438" priority="299" operator="equal">
      <formula>"개방"</formula>
    </cfRule>
    <cfRule type="cellIs" dxfId="437" priority="300" operator="equal">
      <formula>"획득"</formula>
    </cfRule>
    <cfRule type="containsText" dxfId="436" priority="301" operator="containsText" text="미">
      <formula>NOT(ISERROR(SEARCH("미",C38)))</formula>
    </cfRule>
    <cfRule type="containsText" dxfId="435" priority="302" operator="containsText" text="레전">
      <formula>NOT(ISERROR(SEARCH("레전",C38)))</formula>
    </cfRule>
    <cfRule type="containsText" dxfId="434" priority="303" operator="containsText" text="유니크">
      <formula>NOT(ISERROR(SEARCH("유니크",C38)))</formula>
    </cfRule>
    <cfRule type="containsText" dxfId="433" priority="304" operator="containsText" text="에픽">
      <formula>NOT(ISERROR(SEARCH("에픽",C38)))</formula>
    </cfRule>
  </conditionalFormatting>
  <conditionalFormatting sqref="C38:D49 C51:D56">
    <cfRule type="containsText" dxfId="432" priority="294" operator="containsText" text="12">
      <formula>NOT(ISERROR(SEARCH("12",C38)))</formula>
    </cfRule>
    <cfRule type="cellIs" dxfId="431" priority="295" operator="equal">
      <formula>9</formula>
    </cfRule>
    <cfRule type="cellIs" dxfId="430" priority="296" operator="equal">
      <formula>6</formula>
    </cfRule>
    <cfRule type="cellIs" dxfId="429" priority="297" operator="equal">
      <formula>3</formula>
    </cfRule>
    <cfRule type="cellIs" dxfId="428" priority="298" operator="equal">
      <formula>0</formula>
    </cfRule>
  </conditionalFormatting>
  <conditionalFormatting sqref="C62:D62">
    <cfRule type="cellIs" dxfId="427" priority="288" operator="greaterThanOrEqual">
      <formula>200</formula>
    </cfRule>
    <cfRule type="cellIs" dxfId="426" priority="289" operator="between">
      <formula>150</formula>
      <formula>195</formula>
    </cfRule>
    <cfRule type="cellIs" dxfId="425" priority="290" operator="between">
      <formula>90</formula>
      <formula>145</formula>
    </cfRule>
    <cfRule type="cellIs" dxfId="424" priority="291" operator="between">
      <formula>60</formula>
      <formula>85</formula>
    </cfRule>
    <cfRule type="cellIs" dxfId="423" priority="292" operator="between">
      <formula>30</formula>
      <formula>55</formula>
    </cfRule>
    <cfRule type="cellIs" dxfId="422" priority="293" operator="between">
      <formula>0</formula>
      <formula>0</formula>
    </cfRule>
  </conditionalFormatting>
  <conditionalFormatting sqref="C63:D63">
    <cfRule type="cellIs" dxfId="421" priority="282" operator="greaterThanOrEqual">
      <formula>6000</formula>
    </cfRule>
    <cfRule type="cellIs" dxfId="420" priority="283" operator="between">
      <formula>5000</formula>
      <formula>5999</formula>
    </cfRule>
    <cfRule type="cellIs" dxfId="419" priority="284" operator="between">
      <formula>4000</formula>
      <formula>4999</formula>
    </cfRule>
    <cfRule type="cellIs" dxfId="418" priority="285" operator="between">
      <formula>3000</formula>
      <formula>3999</formula>
    </cfRule>
    <cfRule type="cellIs" dxfId="417" priority="286" operator="between">
      <formula>2000</formula>
      <formula>2999</formula>
    </cfRule>
    <cfRule type="cellIs" dxfId="416" priority="287" operator="between">
      <formula>0</formula>
      <formula>1999</formula>
    </cfRule>
  </conditionalFormatting>
  <conditionalFormatting sqref="C64:D64">
    <cfRule type="cellIs" dxfId="415" priority="276" operator="greaterThanOrEqual">
      <formula>260</formula>
    </cfRule>
    <cfRule type="cellIs" dxfId="414" priority="277" operator="between">
      <formula>230</formula>
      <formula>259</formula>
    </cfRule>
    <cfRule type="cellIs" dxfId="413" priority="278" operator="between">
      <formula>180</formula>
      <formula>229</formula>
    </cfRule>
    <cfRule type="cellIs" dxfId="412" priority="279" operator="between">
      <formula>120</formula>
      <formula>179</formula>
    </cfRule>
    <cfRule type="cellIs" dxfId="411" priority="280" operator="between">
      <formula>60</formula>
      <formula>119</formula>
    </cfRule>
    <cfRule type="cellIs" dxfId="410" priority="281" operator="between">
      <formula>0</formula>
      <formula>59</formula>
    </cfRule>
  </conditionalFormatting>
  <conditionalFormatting sqref="C65:D65">
    <cfRule type="cellIs" dxfId="409" priority="270" operator="greaterThanOrEqual">
      <formula>230</formula>
    </cfRule>
    <cfRule type="cellIs" dxfId="408" priority="271" operator="between">
      <formula>220</formula>
      <formula>229</formula>
    </cfRule>
    <cfRule type="cellIs" dxfId="407" priority="272" operator="between">
      <formula>210</formula>
      <formula>219</formula>
    </cfRule>
    <cfRule type="cellIs" dxfId="406" priority="273" operator="between">
      <formula>200</formula>
      <formula>209</formula>
    </cfRule>
    <cfRule type="cellIs" dxfId="405" priority="274" operator="between">
      <formula>141</formula>
      <formula>199</formula>
    </cfRule>
    <cfRule type="cellIs" dxfId="404" priority="275" operator="between">
      <formula>0</formula>
      <formula>140</formula>
    </cfRule>
  </conditionalFormatting>
  <conditionalFormatting sqref="B27:W27">
    <cfRule type="cellIs" dxfId="403" priority="255" operator="equal">
      <formula>"미획득"</formula>
    </cfRule>
    <cfRule type="cellIs" dxfId="402" priority="262" operator="equal">
      <formula>"성배"</formula>
    </cfRule>
    <cfRule type="cellIs" dxfId="401" priority="263" operator="equal">
      <formula>"영생"</formula>
    </cfRule>
  </conditionalFormatting>
  <conditionalFormatting sqref="C59:V59">
    <cfRule type="cellIs" dxfId="400" priority="256" operator="equal">
      <formula>"개방"</formula>
    </cfRule>
    <cfRule type="cellIs" dxfId="399" priority="257" operator="equal">
      <formula>"획득"</formula>
    </cfRule>
    <cfRule type="containsText" dxfId="398" priority="258" operator="containsText" text="미">
      <formula>NOT(ISERROR(SEARCH("미",C59)))</formula>
    </cfRule>
    <cfRule type="containsText" dxfId="397" priority="259" operator="containsText" text="레전">
      <formula>NOT(ISERROR(SEARCH("레전",C59)))</formula>
    </cfRule>
    <cfRule type="containsText" dxfId="396" priority="260" operator="containsText" text="유니크">
      <formula>NOT(ISERROR(SEARCH("유니크",C59)))</formula>
    </cfRule>
    <cfRule type="containsText" dxfId="395" priority="261" operator="containsText" text="에픽">
      <formula>NOT(ISERROR(SEARCH("에픽",C59)))</formula>
    </cfRule>
  </conditionalFormatting>
  <conditionalFormatting sqref="C58:V58">
    <cfRule type="cellIs" dxfId="394" priority="249" operator="equal">
      <formula>"개방"</formula>
    </cfRule>
    <cfRule type="cellIs" dxfId="393" priority="250" operator="equal">
      <formula>"획득"</formula>
    </cfRule>
    <cfRule type="containsText" dxfId="392" priority="251" operator="containsText" text="미">
      <formula>NOT(ISERROR(SEARCH("미",C58)))</formula>
    </cfRule>
    <cfRule type="containsText" dxfId="391" priority="252" operator="containsText" text="레전">
      <formula>NOT(ISERROR(SEARCH("레전",C58)))</formula>
    </cfRule>
    <cfRule type="containsText" dxfId="390" priority="253" operator="containsText" text="유니크">
      <formula>NOT(ISERROR(SEARCH("유니크",C58)))</formula>
    </cfRule>
    <cfRule type="containsText" dxfId="389" priority="254" operator="containsText" text="에픽">
      <formula>NOT(ISERROR(SEARCH("에픽",C58)))</formula>
    </cfRule>
  </conditionalFormatting>
  <conditionalFormatting sqref="B58:W58">
    <cfRule type="cellIs" dxfId="388" priority="246" operator="equal">
      <formula>"미획득"</formula>
    </cfRule>
    <cfRule type="cellIs" dxfId="387" priority="247" operator="equal">
      <formula>"성배"</formula>
    </cfRule>
    <cfRule type="cellIs" dxfId="386" priority="248" operator="equal">
      <formula>"영생"</formula>
    </cfRule>
  </conditionalFormatting>
  <conditionalFormatting sqref="C50:R50">
    <cfRule type="cellIs" dxfId="385" priority="196" operator="equal">
      <formula>"개방"</formula>
    </cfRule>
    <cfRule type="cellIs" dxfId="384" priority="197" operator="equal">
      <formula>"획득"</formula>
    </cfRule>
    <cfRule type="containsText" dxfId="383" priority="198" operator="containsText" text="미">
      <formula>NOT(ISERROR(SEARCH("미",C50)))</formula>
    </cfRule>
    <cfRule type="containsText" dxfId="382" priority="199" operator="containsText" text="레전">
      <formula>NOT(ISERROR(SEARCH("레전",C50)))</formula>
    </cfRule>
    <cfRule type="containsText" dxfId="381" priority="200" operator="containsText" text="유니크">
      <formula>NOT(ISERROR(SEARCH("유니크",C50)))</formula>
    </cfRule>
    <cfRule type="containsText" dxfId="380" priority="201" operator="containsText" text="에픽">
      <formula>NOT(ISERROR(SEARCH("에픽",C50)))</formula>
    </cfRule>
  </conditionalFormatting>
  <conditionalFormatting sqref="C50:R50">
    <cfRule type="containsText" dxfId="379" priority="191" operator="containsText" text="12">
      <formula>NOT(ISERROR(SEARCH("12",C50)))</formula>
    </cfRule>
    <cfRule type="cellIs" dxfId="378" priority="192" operator="equal">
      <formula>9</formula>
    </cfRule>
    <cfRule type="cellIs" dxfId="377" priority="193" operator="equal">
      <formula>6</formula>
    </cfRule>
    <cfRule type="cellIs" dxfId="376" priority="194" operator="equal">
      <formula>3</formula>
    </cfRule>
    <cfRule type="cellIs" dxfId="375" priority="195" operator="equal">
      <formula>0</formula>
    </cfRule>
  </conditionalFormatting>
  <conditionalFormatting sqref="C30:V30">
    <cfRule type="cellIs" dxfId="374" priority="179" operator="between">
      <formula>0</formula>
      <formula>2</formula>
    </cfRule>
    <cfRule type="cellIs" dxfId="373" priority="180" operator="between">
      <formula>3</formula>
      <formula>4</formula>
    </cfRule>
    <cfRule type="cellIs" dxfId="372" priority="181" operator="between">
      <formula>5</formula>
      <formula>6</formula>
    </cfRule>
    <cfRule type="cellIs" dxfId="371" priority="182" operator="equal">
      <formula>7</formula>
    </cfRule>
    <cfRule type="cellIs" dxfId="370" priority="183" operator="equal">
      <formula>8</formula>
    </cfRule>
    <cfRule type="cellIs" dxfId="369" priority="184" operator="greaterThanOrEqual">
      <formula>9</formula>
    </cfRule>
  </conditionalFormatting>
  <conditionalFormatting sqref="C29:V29">
    <cfRule type="cellIs" dxfId="368" priority="164" operator="equal">
      <formula>"레전3줄"</formula>
    </cfRule>
    <cfRule type="cellIs" dxfId="367" priority="165" operator="equal">
      <formula>"레전2줄"</formula>
    </cfRule>
    <cfRule type="cellIs" dxfId="366" priority="166" operator="equal">
      <formula>"레전1줄"</formula>
    </cfRule>
  </conditionalFormatting>
  <conditionalFormatting sqref="C61:V61">
    <cfRule type="cellIs" dxfId="356" priority="119" operator="between">
      <formula>0</formula>
      <formula>2</formula>
    </cfRule>
    <cfRule type="cellIs" dxfId="355" priority="120" operator="between">
      <formula>3</formula>
      <formula>4</formula>
    </cfRule>
    <cfRule type="cellIs" dxfId="354" priority="121" operator="between">
      <formula>5</formula>
      <formula>6</formula>
    </cfRule>
    <cfRule type="cellIs" dxfId="353" priority="122" operator="equal">
      <formula>7</formula>
    </cfRule>
    <cfRule type="cellIs" dxfId="352" priority="123" operator="equal">
      <formula>8</formula>
    </cfRule>
    <cfRule type="cellIs" dxfId="351" priority="124" operator="greaterThanOrEqual">
      <formula>9</formula>
    </cfRule>
  </conditionalFormatting>
  <conditionalFormatting sqref="C61:V61">
    <cfRule type="cellIs" dxfId="350" priority="125" operator="equal">
      <formula>"개방"</formula>
    </cfRule>
    <cfRule type="cellIs" dxfId="349" priority="126" operator="equal">
      <formula>"획득"</formula>
    </cfRule>
    <cfRule type="containsText" dxfId="348" priority="127" operator="containsText" text="미">
      <formula>NOT(ISERROR(SEARCH("미",C61)))</formula>
    </cfRule>
    <cfRule type="containsText" dxfId="347" priority="128" operator="containsText" text="레전0줄">
      <formula>NOT(ISERROR(SEARCH("레전0줄",C61)))</formula>
    </cfRule>
    <cfRule type="containsText" dxfId="346" priority="129" operator="containsText" text="유니크">
      <formula>NOT(ISERROR(SEARCH("유니크",C61)))</formula>
    </cfRule>
    <cfRule type="containsText" dxfId="345" priority="130" operator="containsText" text="에픽">
      <formula>NOT(ISERROR(SEARCH("에픽",C61)))</formula>
    </cfRule>
  </conditionalFormatting>
  <conditionalFormatting sqref="C70:V71">
    <cfRule type="cellIs" dxfId="344" priority="113" operator="equal">
      <formula>"개방"</formula>
    </cfRule>
    <cfRule type="cellIs" dxfId="343" priority="114" operator="equal">
      <formula>"획득"</formula>
    </cfRule>
    <cfRule type="containsText" dxfId="342" priority="115" operator="containsText" text="미">
      <formula>NOT(ISERROR(SEARCH("미",C70)))</formula>
    </cfRule>
    <cfRule type="containsText" dxfId="341" priority="116" operator="containsText" text="레전">
      <formula>NOT(ISERROR(SEARCH("레전",C70)))</formula>
    </cfRule>
    <cfRule type="containsText" dxfId="340" priority="117" operator="containsText" text="유니크">
      <formula>NOT(ISERROR(SEARCH("유니크",C70)))</formula>
    </cfRule>
    <cfRule type="containsText" dxfId="339" priority="118" operator="containsText" text="에픽">
      <formula>NOT(ISERROR(SEARCH("에픽",C70)))</formula>
    </cfRule>
  </conditionalFormatting>
  <conditionalFormatting sqref="C70:V70">
    <cfRule type="cellIs" dxfId="338" priority="107" operator="greaterThanOrEqual">
      <formula>260</formula>
    </cfRule>
    <cfRule type="cellIs" dxfId="337" priority="108" operator="between">
      <formula>230</formula>
      <formula>259</formula>
    </cfRule>
    <cfRule type="cellIs" dxfId="336" priority="109" operator="between">
      <formula>180</formula>
      <formula>229</formula>
    </cfRule>
    <cfRule type="cellIs" dxfId="335" priority="110" operator="between">
      <formula>120</formula>
      <formula>179</formula>
    </cfRule>
    <cfRule type="cellIs" dxfId="334" priority="111" operator="between">
      <formula>60</formula>
      <formula>119</formula>
    </cfRule>
    <cfRule type="cellIs" dxfId="333" priority="112" operator="between">
      <formula>0</formula>
      <formula>59</formula>
    </cfRule>
  </conditionalFormatting>
  <conditionalFormatting sqref="C71:V71">
    <cfRule type="cellIs" dxfId="332" priority="101" operator="greaterThanOrEqual">
      <formula>230</formula>
    </cfRule>
    <cfRule type="cellIs" dxfId="331" priority="102" operator="between">
      <formula>220</formula>
      <formula>229</formula>
    </cfRule>
    <cfRule type="cellIs" dxfId="330" priority="103" operator="between">
      <formula>210</formula>
      <formula>219</formula>
    </cfRule>
    <cfRule type="cellIs" dxfId="329" priority="104" operator="between">
      <formula>200</formula>
      <formula>209</formula>
    </cfRule>
    <cfRule type="cellIs" dxfId="328" priority="105" operator="between">
      <formula>141</formula>
      <formula>199</formula>
    </cfRule>
    <cfRule type="cellIs" dxfId="327" priority="106" operator="between">
      <formula>0</formula>
      <formula>140</formula>
    </cfRule>
  </conditionalFormatting>
  <conditionalFormatting sqref="C73:V74">
    <cfRule type="cellIs" dxfId="326" priority="95" operator="equal">
      <formula>"개방"</formula>
    </cfRule>
    <cfRule type="cellIs" dxfId="325" priority="96" operator="equal">
      <formula>"획득"</formula>
    </cfRule>
    <cfRule type="containsText" dxfId="324" priority="97" operator="containsText" text="미">
      <formula>NOT(ISERROR(SEARCH("미",C73)))</formula>
    </cfRule>
    <cfRule type="containsText" dxfId="323" priority="98" operator="containsText" text="레전">
      <formula>NOT(ISERROR(SEARCH("레전",C73)))</formula>
    </cfRule>
    <cfRule type="containsText" dxfId="322" priority="99" operator="containsText" text="유니크">
      <formula>NOT(ISERROR(SEARCH("유니크",C73)))</formula>
    </cfRule>
    <cfRule type="containsText" dxfId="321" priority="100" operator="containsText" text="에픽">
      <formula>NOT(ISERROR(SEARCH("에픽",C73)))</formula>
    </cfRule>
  </conditionalFormatting>
  <conditionalFormatting sqref="C73:V73">
    <cfRule type="cellIs" dxfId="320" priority="89" operator="greaterThanOrEqual">
      <formula>260</formula>
    </cfRule>
    <cfRule type="cellIs" dxfId="319" priority="90" operator="between">
      <formula>230</formula>
      <formula>259</formula>
    </cfRule>
    <cfRule type="cellIs" dxfId="318" priority="91" operator="between">
      <formula>180</formula>
      <formula>229</formula>
    </cfRule>
    <cfRule type="cellIs" dxfId="317" priority="92" operator="between">
      <formula>120</formula>
      <formula>179</formula>
    </cfRule>
    <cfRule type="cellIs" dxfId="316" priority="93" operator="between">
      <formula>60</formula>
      <formula>119</formula>
    </cfRule>
    <cfRule type="cellIs" dxfId="315" priority="94" operator="between">
      <formula>0</formula>
      <formula>59</formula>
    </cfRule>
  </conditionalFormatting>
  <conditionalFormatting sqref="C74:V74">
    <cfRule type="cellIs" dxfId="314" priority="83" operator="greaterThanOrEqual">
      <formula>230</formula>
    </cfRule>
    <cfRule type="cellIs" dxfId="313" priority="84" operator="between">
      <formula>220</formula>
      <formula>229</formula>
    </cfRule>
    <cfRule type="cellIs" dxfId="312" priority="85" operator="between">
      <formula>210</formula>
      <formula>219</formula>
    </cfRule>
    <cfRule type="cellIs" dxfId="311" priority="86" operator="between">
      <formula>200</formula>
      <formula>209</formula>
    </cfRule>
    <cfRule type="cellIs" dxfId="310" priority="87" operator="between">
      <formula>141</formula>
      <formula>199</formula>
    </cfRule>
    <cfRule type="cellIs" dxfId="309" priority="88" operator="between">
      <formula>0</formula>
      <formula>140</formula>
    </cfRule>
  </conditionalFormatting>
  <conditionalFormatting sqref="C76:V77">
    <cfRule type="cellIs" dxfId="308" priority="79" operator="between">
      <formula>31</formula>
      <formula>36</formula>
    </cfRule>
    <cfRule type="cellIs" dxfId="307" priority="80" operator="between">
      <formula>21</formula>
      <formula>30</formula>
    </cfRule>
    <cfRule type="cellIs" dxfId="306" priority="81" operator="between">
      <formula>11</formula>
      <formula>20</formula>
    </cfRule>
    <cfRule type="cellIs" dxfId="305" priority="82" operator="between">
      <formula>1</formula>
      <formula>10</formula>
    </cfRule>
  </conditionalFormatting>
  <conditionalFormatting sqref="C79:V80">
    <cfRule type="cellIs" dxfId="304" priority="75" operator="between">
      <formula>31</formula>
      <formula>36</formula>
    </cfRule>
    <cfRule type="cellIs" dxfId="303" priority="76" operator="between">
      <formula>21</formula>
      <formula>30</formula>
    </cfRule>
    <cfRule type="cellIs" dxfId="302" priority="77" operator="between">
      <formula>11</formula>
      <formula>20</formula>
    </cfRule>
    <cfRule type="cellIs" dxfId="301" priority="78" operator="between">
      <formula>1</formula>
      <formula>10</formula>
    </cfRule>
  </conditionalFormatting>
  <conditionalFormatting sqref="C71:V71">
    <cfRule type="cellIs" dxfId="300" priority="69" operator="greaterThanOrEqual">
      <formula>260</formula>
    </cfRule>
    <cfRule type="cellIs" dxfId="299" priority="70" operator="between">
      <formula>230</formula>
      <formula>259</formula>
    </cfRule>
    <cfRule type="cellIs" dxfId="298" priority="71" operator="between">
      <formula>180</formula>
      <formula>229</formula>
    </cfRule>
    <cfRule type="cellIs" dxfId="297" priority="72" operator="between">
      <formula>120</formula>
      <formula>179</formula>
    </cfRule>
    <cfRule type="cellIs" dxfId="296" priority="73" operator="between">
      <formula>60</formula>
      <formula>119</formula>
    </cfRule>
    <cfRule type="cellIs" dxfId="295" priority="74" operator="between">
      <formula>0</formula>
      <formula>59</formula>
    </cfRule>
  </conditionalFormatting>
  <conditionalFormatting sqref="C60:V60">
    <cfRule type="cellIs" dxfId="67" priority="63" operator="equal">
      <formula>"개방"</formula>
    </cfRule>
    <cfRule type="cellIs" dxfId="66" priority="64" operator="equal">
      <formula>"획득"</formula>
    </cfRule>
    <cfRule type="containsText" dxfId="65" priority="65" operator="containsText" text="미">
      <formula>NOT(ISERROR(SEARCH("미",C60)))</formula>
    </cfRule>
    <cfRule type="containsText" dxfId="64" priority="66" operator="containsText" text="레전0줄">
      <formula>NOT(ISERROR(SEARCH("레전0줄",C60)))</formula>
    </cfRule>
    <cfRule type="containsText" dxfId="63" priority="67" operator="containsText" text="유니크">
      <formula>NOT(ISERROR(SEARCH("유니크",C60)))</formula>
    </cfRule>
    <cfRule type="containsText" dxfId="62" priority="68" operator="containsText" text="에픽">
      <formula>NOT(ISERROR(SEARCH("에픽",C60)))</formula>
    </cfRule>
  </conditionalFormatting>
  <conditionalFormatting sqref="C60:V60">
    <cfRule type="cellIs" dxfId="61" priority="60" operator="equal">
      <formula>"레전3줄"</formula>
    </cfRule>
    <cfRule type="cellIs" dxfId="60" priority="61" operator="equal">
      <formula>"레전2줄"</formula>
    </cfRule>
    <cfRule type="cellIs" dxfId="59" priority="62" operator="equal">
      <formula>"레전1줄"</formula>
    </cfRule>
  </conditionalFormatting>
  <conditionalFormatting sqref="C85:V105 C107:V112">
    <cfRule type="cellIs" dxfId="58" priority="54" operator="equal">
      <formula>"개방"</formula>
    </cfRule>
    <cfRule type="cellIs" dxfId="57" priority="55" operator="equal">
      <formula>"획득"</formula>
    </cfRule>
    <cfRule type="containsText" dxfId="56" priority="56" operator="containsText" text="미">
      <formula>NOT(ISERROR(SEARCH("미",C85)))</formula>
    </cfRule>
    <cfRule type="containsText" dxfId="55" priority="57" operator="containsText" text="레전0줄">
      <formula>NOT(ISERROR(SEARCH("레전0줄",C85)))</formula>
    </cfRule>
    <cfRule type="containsText" dxfId="54" priority="58" operator="containsText" text="유니크">
      <formula>NOT(ISERROR(SEARCH("유니크",C85)))</formula>
    </cfRule>
    <cfRule type="containsText" dxfId="53" priority="59" operator="containsText" text="에픽">
      <formula>NOT(ISERROR(SEARCH("에픽",C85)))</formula>
    </cfRule>
  </conditionalFormatting>
  <conditionalFormatting sqref="C85:V103">
    <cfRule type="containsText" dxfId="52" priority="49" operator="containsText" text="12">
      <formula>NOT(ISERROR(SEARCH("12",C85)))</formula>
    </cfRule>
    <cfRule type="cellIs" dxfId="51" priority="50" operator="equal">
      <formula>9</formula>
    </cfRule>
    <cfRule type="cellIs" dxfId="50" priority="51" operator="equal">
      <formula>6</formula>
    </cfRule>
    <cfRule type="cellIs" dxfId="49" priority="52" operator="equal">
      <formula>3</formula>
    </cfRule>
    <cfRule type="cellIs" dxfId="48" priority="53" operator="equal">
      <formula>0</formula>
    </cfRule>
  </conditionalFormatting>
  <conditionalFormatting sqref="C109:V109">
    <cfRule type="cellIs" dxfId="47" priority="43" operator="greaterThanOrEqual">
      <formula>200</formula>
    </cfRule>
    <cfRule type="cellIs" dxfId="46" priority="44" operator="between">
      <formula>150</formula>
      <formula>195</formula>
    </cfRule>
    <cfRule type="cellIs" dxfId="45" priority="45" operator="between">
      <formula>90</formula>
      <formula>145</formula>
    </cfRule>
    <cfRule type="cellIs" dxfId="44" priority="46" operator="between">
      <formula>60</formula>
      <formula>85</formula>
    </cfRule>
    <cfRule type="cellIs" dxfId="43" priority="47" operator="between">
      <formula>30</formula>
      <formula>55</formula>
    </cfRule>
    <cfRule type="cellIs" dxfId="42" priority="48" operator="between">
      <formula>0</formula>
      <formula>0</formula>
    </cfRule>
  </conditionalFormatting>
  <conditionalFormatting sqref="C110:V110">
    <cfRule type="cellIs" dxfId="41" priority="37" operator="greaterThanOrEqual">
      <formula>6000</formula>
    </cfRule>
    <cfRule type="cellIs" dxfId="40" priority="38" operator="between">
      <formula>5000</formula>
      <formula>5999</formula>
    </cfRule>
    <cfRule type="cellIs" dxfId="39" priority="39" operator="between">
      <formula>4000</formula>
      <formula>4999</formula>
    </cfRule>
    <cfRule type="cellIs" dxfId="38" priority="40" operator="between">
      <formula>3000</formula>
      <formula>3999</formula>
    </cfRule>
    <cfRule type="cellIs" dxfId="37" priority="41" operator="between">
      <formula>2000</formula>
      <formula>2999</formula>
    </cfRule>
    <cfRule type="cellIs" dxfId="36" priority="42" operator="between">
      <formula>0</formula>
      <formula>1999</formula>
    </cfRule>
  </conditionalFormatting>
  <conditionalFormatting sqref="C111:V111">
    <cfRule type="cellIs" dxfId="35" priority="31" operator="greaterThanOrEqual">
      <formula>260</formula>
    </cfRule>
    <cfRule type="cellIs" dxfId="34" priority="32" operator="between">
      <formula>230</formula>
      <formula>259</formula>
    </cfRule>
    <cfRule type="cellIs" dxfId="33" priority="33" operator="between">
      <formula>180</formula>
      <formula>229</formula>
    </cfRule>
    <cfRule type="cellIs" dxfId="32" priority="34" operator="between">
      <formula>120</formula>
      <formula>179</formula>
    </cfRule>
    <cfRule type="cellIs" dxfId="31" priority="35" operator="between">
      <formula>60</formula>
      <formula>119</formula>
    </cfRule>
    <cfRule type="cellIs" dxfId="30" priority="36" operator="between">
      <formula>0</formula>
      <formula>59</formula>
    </cfRule>
  </conditionalFormatting>
  <conditionalFormatting sqref="C112:V112">
    <cfRule type="cellIs" dxfId="29" priority="25" operator="greaterThanOrEqual">
      <formula>230</formula>
    </cfRule>
    <cfRule type="cellIs" dxfId="28" priority="26" operator="between">
      <formula>220</formula>
      <formula>229</formula>
    </cfRule>
    <cfRule type="cellIs" dxfId="27" priority="27" operator="between">
      <formula>210</formula>
      <formula>219</formula>
    </cfRule>
    <cfRule type="cellIs" dxfId="26" priority="28" operator="between">
      <formula>200</formula>
      <formula>209</formula>
    </cfRule>
    <cfRule type="cellIs" dxfId="25" priority="29" operator="between">
      <formula>141</formula>
      <formula>199</formula>
    </cfRule>
    <cfRule type="cellIs" dxfId="24" priority="30" operator="between">
      <formula>0</formula>
      <formula>140</formula>
    </cfRule>
  </conditionalFormatting>
  <conditionalFormatting sqref="C106:D106">
    <cfRule type="cellIs" dxfId="23" priority="19" operator="equal">
      <formula>"개방"</formula>
    </cfRule>
    <cfRule type="cellIs" dxfId="22" priority="20" operator="equal">
      <formula>"획득"</formula>
    </cfRule>
    <cfRule type="containsText" dxfId="21" priority="21" operator="containsText" text="미">
      <formula>NOT(ISERROR(SEARCH("미",C106)))</formula>
    </cfRule>
    <cfRule type="containsText" dxfId="20" priority="22" operator="containsText" text="레전">
      <formula>NOT(ISERROR(SEARCH("레전",C106)))</formula>
    </cfRule>
    <cfRule type="containsText" dxfId="19" priority="23" operator="containsText" text="유니크">
      <formula>NOT(ISERROR(SEARCH("유니크",C106)))</formula>
    </cfRule>
    <cfRule type="containsText" dxfId="18" priority="24" operator="containsText" text="에픽">
      <formula>NOT(ISERROR(SEARCH("에픽",C106)))</formula>
    </cfRule>
  </conditionalFormatting>
  <conditionalFormatting sqref="E106:V106">
    <cfRule type="cellIs" dxfId="17" priority="13" operator="equal">
      <formula>"개방"</formula>
    </cfRule>
    <cfRule type="cellIs" dxfId="16" priority="14" operator="equal">
      <formula>"획득"</formula>
    </cfRule>
    <cfRule type="containsText" dxfId="15" priority="15" operator="containsText" text="미">
      <formula>NOT(ISERROR(SEARCH("미",E106)))</formula>
    </cfRule>
    <cfRule type="containsText" dxfId="14" priority="16" operator="containsText" text="레전">
      <formula>NOT(ISERROR(SEARCH("레전",E106)))</formula>
    </cfRule>
    <cfRule type="containsText" dxfId="13" priority="17" operator="containsText" text="유니크">
      <formula>NOT(ISERROR(SEARCH("유니크",E106)))</formula>
    </cfRule>
    <cfRule type="containsText" dxfId="12" priority="18" operator="containsText" text="에픽">
      <formula>NOT(ISERROR(SEARCH("에픽",E106)))</formula>
    </cfRule>
  </conditionalFormatting>
  <conditionalFormatting sqref="B105:W105">
    <cfRule type="cellIs" dxfId="11" priority="10" operator="equal">
      <formula>"미획득"</formula>
    </cfRule>
    <cfRule type="cellIs" dxfId="10" priority="11" operator="equal">
      <formula>"성배"</formula>
    </cfRule>
    <cfRule type="cellIs" dxfId="9" priority="12" operator="equal">
      <formula>"영생"</formula>
    </cfRule>
  </conditionalFormatting>
  <conditionalFormatting sqref="C108:V108">
    <cfRule type="cellIs" dxfId="8" priority="4" operator="between">
      <formula>0</formula>
      <formula>2</formula>
    </cfRule>
    <cfRule type="cellIs" dxfId="7" priority="5" operator="between">
      <formula>3</formula>
      <formula>4</formula>
    </cfRule>
    <cfRule type="cellIs" dxfId="6" priority="6" operator="between">
      <formula>5</formula>
      <formula>6</formula>
    </cfRule>
    <cfRule type="cellIs" dxfId="5" priority="7" operator="equal">
      <formula>7</formula>
    </cfRule>
    <cfRule type="cellIs" dxfId="4" priority="8" operator="equal">
      <formula>8</formula>
    </cfRule>
    <cfRule type="cellIs" dxfId="3" priority="9" operator="greaterThanOrEqual">
      <formula>9</formula>
    </cfRule>
  </conditionalFormatting>
  <conditionalFormatting sqref="C107:V107">
    <cfRule type="cellIs" dxfId="2" priority="1" operator="equal">
      <formula>"레전3줄"</formula>
    </cfRule>
    <cfRule type="cellIs" dxfId="1" priority="2" operator="equal">
      <formula>"레전2줄"</formula>
    </cfRule>
    <cfRule type="cellIs" dxfId="0" priority="3" operator="equal">
      <formula>"레전1줄"</formula>
    </cfRule>
  </conditionalFormatting>
  <dataValidations count="9">
    <dataValidation type="whole" allowBlank="1" showInputMessage="1" showErrorMessage="1" sqref="C61:V61" xr:uid="{68F1A49A-8350-4A2B-8579-41284B8CD14C}">
      <formula1>0</formula1>
      <formula2>9</formula2>
    </dataValidation>
    <dataValidation type="whole" allowBlank="1" showInputMessage="1" showErrorMessage="1" sqref="C30:V30 C108:V108" xr:uid="{0891CA56-42B8-41F5-A727-432D3CB62A15}">
      <formula1>0</formula1>
      <formula2>11</formula2>
    </dataValidation>
    <dataValidation type="list" allowBlank="1" showInputMessage="1" showErrorMessage="1" sqref="C28:V28 C59:V59 C106:V106" xr:uid="{00000000-0002-0000-0000-000000000000}">
      <formula1>$Z$17:$AA$17</formula1>
    </dataValidation>
    <dataValidation type="list" allowBlank="1" showInputMessage="1" showErrorMessage="1" sqref="C13:V13 C44:V44 C91:V91" xr:uid="{00000000-0002-0000-0000-000001000000}">
      <formula1>$Z$16:$AA$16</formula1>
    </dataValidation>
    <dataValidation type="list" allowBlank="1" showInputMessage="1" showErrorMessage="1" sqref="C7:V12 C45:V56 C38:V43 C14:V25 C85:V90 C92:V103" xr:uid="{00000000-0002-0000-0000-000002000000}">
      <formula1>$Y$9:$Y$14</formula1>
    </dataValidation>
    <dataValidation type="list" allowBlank="1" showInputMessage="1" showErrorMessage="1" sqref="C26:V26 C57:V57 C104:V104" xr:uid="{00000000-0002-0000-0000-000005000000}">
      <formula1>$Z$18:$AA$18</formula1>
    </dataValidation>
    <dataValidation type="list" allowBlank="1" showInputMessage="1" showErrorMessage="1" sqref="C27:V27 C58:V58 C105:V105" xr:uid="{00000000-0002-0000-0000-000004000000}">
      <formula1>$Z$20:$AC$20</formula1>
    </dataValidation>
    <dataValidation type="list" allowBlank="1" showInputMessage="1" showErrorMessage="1" sqref="C5:V5 C36:V36 C83:V83" xr:uid="{6784DAEC-740C-4957-9D96-BAF71DC066E3}">
      <formula1>$Z$6:$AA$6</formula1>
    </dataValidation>
    <dataValidation type="list" allowBlank="1" showInputMessage="1" showErrorMessage="1" sqref="C29:V29 C60:V60 C107:V107" xr:uid="{1CEC328B-555A-4861-BE4A-9463C4384892}">
      <formula1>$AD$9:$AD$14</formula1>
    </dataValidation>
  </dataValidations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074F8C8-2D96-4F88-B8D6-548CB57BCB6F}">
          <x14:formula1>
            <xm:f>수식!$Y$2:$Y$21</xm:f>
          </x14:formula1>
          <xm:sqref>M3:O3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W110"/>
  <sheetViews>
    <sheetView zoomScale="85" zoomScaleNormal="85" workbookViewId="0"/>
  </sheetViews>
  <sheetFormatPr defaultRowHeight="17.399999999999999" x14ac:dyDescent="0.4"/>
  <cols>
    <col min="1" max="1" width="3.09765625" style="93" customWidth="1"/>
    <col min="2" max="23" width="8.69921875" style="93" customWidth="1"/>
    <col min="24" max="24" width="3.09765625" style="93" customWidth="1"/>
    <col min="25" max="25" width="7.09765625" style="93" bestFit="1" customWidth="1"/>
    <col min="26" max="26" width="9.09765625" style="93" bestFit="1" customWidth="1"/>
    <col min="27" max="27" width="7.09765625" style="93" bestFit="1" customWidth="1"/>
    <col min="28" max="29" width="9.09765625" style="93" bestFit="1" customWidth="1"/>
    <col min="30" max="30" width="9.09765625" style="93" customWidth="1"/>
    <col min="31" max="31" width="8.09765625" style="93" bestFit="1" customWidth="1"/>
    <col min="32" max="32" width="3.09765625" style="93" customWidth="1"/>
    <col min="33" max="16384" width="8.796875" style="93"/>
  </cols>
  <sheetData>
    <row r="1" spans="1:75" ht="18" thickBot="1" x14ac:dyDescent="0.45">
      <c r="A1" s="90"/>
      <c r="B1" s="91"/>
      <c r="C1" s="91"/>
      <c r="D1" s="91"/>
      <c r="E1" s="91"/>
      <c r="F1" s="91"/>
      <c r="G1" s="90"/>
      <c r="H1" s="91"/>
      <c r="I1" s="91"/>
      <c r="J1" s="91"/>
      <c r="K1" s="91"/>
      <c r="L1" s="90"/>
      <c r="M1" s="91"/>
      <c r="N1" s="91"/>
      <c r="O1" s="91"/>
      <c r="P1" s="91"/>
      <c r="Q1" s="90"/>
      <c r="R1" s="91"/>
      <c r="S1" s="91"/>
      <c r="T1" s="91"/>
      <c r="U1" s="91"/>
      <c r="V1" s="91"/>
      <c r="W1" s="92"/>
      <c r="X1" s="10"/>
      <c r="Y1" s="10"/>
      <c r="Z1" s="10"/>
      <c r="AA1" s="10"/>
      <c r="AB1" s="10"/>
      <c r="AC1" s="10"/>
      <c r="AD1" s="10"/>
      <c r="AE1" s="10"/>
      <c r="AF1" s="90"/>
      <c r="AG1" s="10"/>
      <c r="AH1" s="90"/>
      <c r="AI1" s="10"/>
      <c r="AJ1" s="90"/>
      <c r="AK1" s="10"/>
    </row>
    <row r="2" spans="1:75" ht="28.2" customHeight="1" thickBot="1" x14ac:dyDescent="0.45">
      <c r="A2" s="90"/>
      <c r="B2" s="170" t="str">
        <f>'8500표 (잠김o)'!B2</f>
        <v>스타포스 목표</v>
      </c>
      <c r="C2" s="171">
        <f>'8500표 (잠김o)'!C2</f>
        <v>0</v>
      </c>
      <c r="D2" s="171">
        <f>'8500표 (잠김o)'!D2</f>
        <v>0</v>
      </c>
      <c r="E2" s="172">
        <f>'8500표 (잠김o)'!E2</f>
        <v>0</v>
      </c>
      <c r="F2" s="8">
        <f>'8500표 (잠김o)'!F2</f>
        <v>180</v>
      </c>
      <c r="G2" s="90"/>
      <c r="H2" s="166" t="str">
        <f>'8500표 (잠김o)'!H2</f>
        <v>레벨 목표</v>
      </c>
      <c r="I2" s="166">
        <f>'8500표 (잠김o)'!I2</f>
        <v>0</v>
      </c>
      <c r="J2" s="166">
        <f>'8500표 (잠김o)'!J2</f>
        <v>0</v>
      </c>
      <c r="K2" s="9">
        <f>'8500표 (잠김o)'!K2</f>
        <v>210</v>
      </c>
      <c r="L2" s="90"/>
      <c r="M2" s="167" t="str">
        <f>'8500표 (잠김o)'!M2</f>
        <v>유니온 레벨</v>
      </c>
      <c r="N2" s="168">
        <f>'8500표 (잠김o)'!N2</f>
        <v>0</v>
      </c>
      <c r="O2" s="169">
        <f>'8500표 (잠김o)'!O2</f>
        <v>0</v>
      </c>
      <c r="P2" s="175">
        <f>'8500표 (잠김o)'!P2</f>
        <v>0</v>
      </c>
      <c r="Q2" s="90"/>
      <c r="R2" s="174" t="str">
        <f>'8500표 (잠김o)'!R2</f>
        <v>유니온 전투력</v>
      </c>
      <c r="S2" s="174">
        <f>'8500표 (잠김o)'!S2</f>
        <v>0</v>
      </c>
      <c r="T2" s="174">
        <f>'8500표 (잠김o)'!T2</f>
        <v>0</v>
      </c>
      <c r="U2" s="173">
        <f>'8500표 (잠김o)'!U2</f>
        <v>0</v>
      </c>
      <c r="V2" s="173">
        <f>'8500표 (잠김o)'!V2</f>
        <v>0</v>
      </c>
      <c r="W2" s="173">
        <f>'8500표 (잠김o)'!W2</f>
        <v>0</v>
      </c>
      <c r="X2" s="94"/>
      <c r="Y2" s="10"/>
      <c r="Z2" s="10"/>
      <c r="AA2" s="10"/>
      <c r="AB2" s="10"/>
      <c r="AC2" s="10"/>
      <c r="AD2" s="10"/>
      <c r="AE2" s="10"/>
      <c r="AF2" s="90"/>
      <c r="AG2" s="10"/>
      <c r="AH2" s="90"/>
      <c r="AI2" s="10"/>
      <c r="AJ2" s="90"/>
      <c r="AK2" s="10"/>
    </row>
    <row r="3" spans="1:75" ht="28.2" customHeight="1" thickBot="1" x14ac:dyDescent="0.45">
      <c r="A3" s="90"/>
      <c r="B3" s="170" t="str">
        <f>'8500표 (잠김o)'!B3</f>
        <v>스타포스 달성도</v>
      </c>
      <c r="C3" s="171">
        <f>'8500표 (잠김o)'!C3</f>
        <v>0</v>
      </c>
      <c r="D3" s="171">
        <f>'8500표 (잠김o)'!D3</f>
        <v>0</v>
      </c>
      <c r="E3" s="172">
        <f>'8500표 (잠김o)'!E3</f>
        <v>0</v>
      </c>
      <c r="F3" s="16">
        <f>'8500표 (잠김o)'!F3</f>
        <v>0</v>
      </c>
      <c r="G3" s="90"/>
      <c r="H3" s="166" t="str">
        <f>'8500표 (잠김o)'!H3</f>
        <v>레벨 달성도</v>
      </c>
      <c r="I3" s="166">
        <f>'8500표 (잠김o)'!I3</f>
        <v>0</v>
      </c>
      <c r="J3" s="166">
        <f>'8500표 (잠김o)'!J3</f>
        <v>0</v>
      </c>
      <c r="K3" s="17">
        <f>'8500표 (잠김o)'!K3</f>
        <v>0</v>
      </c>
      <c r="L3" s="90"/>
      <c r="M3" s="167" t="str">
        <f>'8500표 (잠김o)'!M3</f>
        <v>노비스 1단계</v>
      </c>
      <c r="N3" s="168">
        <f>'8500표 (잠김o)'!N3</f>
        <v>0</v>
      </c>
      <c r="O3" s="169">
        <f>'8500표 (잠김o)'!O3</f>
        <v>0</v>
      </c>
      <c r="P3" s="176">
        <f>'8500표 (잠김o)'!P3</f>
        <v>0</v>
      </c>
      <c r="Q3" s="90"/>
      <c r="R3" s="177" t="str">
        <f>'8500표 (잠김o)'!R3</f>
        <v>점령 가능 대원 수</v>
      </c>
      <c r="S3" s="177">
        <f>'8500표 (잠김o)'!S3</f>
        <v>0</v>
      </c>
      <c r="T3" s="177">
        <f>'8500표 (잠김o)'!T3</f>
        <v>0</v>
      </c>
      <c r="U3" s="173">
        <f>'8500표 (잠김o)'!U3</f>
        <v>9</v>
      </c>
      <c r="V3" s="173">
        <f>'8500표 (잠김o)'!V3</f>
        <v>0</v>
      </c>
      <c r="W3" s="173">
        <f>'8500표 (잠김o)'!W3</f>
        <v>0</v>
      </c>
      <c r="X3" s="94"/>
      <c r="Y3" s="13"/>
      <c r="Z3" s="13"/>
      <c r="AA3" s="13"/>
      <c r="AB3" s="13"/>
      <c r="AC3" s="13"/>
      <c r="AD3" s="13"/>
      <c r="AE3" s="13"/>
      <c r="AF3" s="90"/>
      <c r="AG3" s="10"/>
      <c r="AH3" s="90"/>
      <c r="AI3" s="10"/>
      <c r="AJ3" s="90"/>
      <c r="AK3" s="10"/>
    </row>
    <row r="4" spans="1:75" ht="18" thickBot="1" x14ac:dyDescent="0.45">
      <c r="A4" s="90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90"/>
      <c r="AG4" s="10"/>
      <c r="AH4" s="90"/>
      <c r="AI4" s="10"/>
      <c r="AJ4" s="90"/>
      <c r="AK4" s="10"/>
    </row>
    <row r="5" spans="1:75" ht="18" thickBot="1" x14ac:dyDescent="0.45">
      <c r="A5" s="90"/>
      <c r="B5" s="19" t="str">
        <f>'8500표 (잠김o)'!B5</f>
        <v>점령</v>
      </c>
      <c r="C5" s="95">
        <f>'8500표 (잠김o)'!C5</f>
        <v>0</v>
      </c>
      <c r="D5" s="96">
        <f>'8500표 (잠김o)'!D5</f>
        <v>0</v>
      </c>
      <c r="E5" s="96">
        <f>'8500표 (잠김o)'!E5</f>
        <v>0</v>
      </c>
      <c r="F5" s="96">
        <f>'8500표 (잠김o)'!F5</f>
        <v>0</v>
      </c>
      <c r="G5" s="96">
        <f>'8500표 (잠김o)'!G5</f>
        <v>0</v>
      </c>
      <c r="H5" s="96">
        <f>'8500표 (잠김o)'!H5</f>
        <v>0</v>
      </c>
      <c r="I5" s="96">
        <f>'8500표 (잠김o)'!I5</f>
        <v>0</v>
      </c>
      <c r="J5" s="96">
        <f>'8500표 (잠김o)'!J5</f>
        <v>0</v>
      </c>
      <c r="K5" s="96">
        <f>'8500표 (잠김o)'!K5</f>
        <v>0</v>
      </c>
      <c r="L5" s="96">
        <f>'8500표 (잠김o)'!L5</f>
        <v>0</v>
      </c>
      <c r="M5" s="96">
        <f>'8500표 (잠김o)'!M5</f>
        <v>0</v>
      </c>
      <c r="N5" s="96">
        <f>'8500표 (잠김o)'!N5</f>
        <v>0</v>
      </c>
      <c r="O5" s="96">
        <f>'8500표 (잠김o)'!O5</f>
        <v>0</v>
      </c>
      <c r="P5" s="96">
        <f>'8500표 (잠김o)'!P5</f>
        <v>0</v>
      </c>
      <c r="Q5" s="96">
        <f>'8500표 (잠김o)'!Q5</f>
        <v>0</v>
      </c>
      <c r="R5" s="96">
        <f>'8500표 (잠김o)'!R5</f>
        <v>0</v>
      </c>
      <c r="S5" s="96">
        <f>'8500표 (잠김o)'!S5</f>
        <v>0</v>
      </c>
      <c r="T5" s="96">
        <f>'8500표 (잠김o)'!T5</f>
        <v>0</v>
      </c>
      <c r="U5" s="96">
        <f>'8500표 (잠김o)'!U5</f>
        <v>0</v>
      </c>
      <c r="V5" s="97">
        <f>'8500표 (잠김o)'!V5</f>
        <v>0</v>
      </c>
      <c r="W5" s="19" t="str">
        <f>'8500표 (잠김o)'!W5</f>
        <v>점령</v>
      </c>
      <c r="X5" s="94"/>
      <c r="Y5" s="13"/>
      <c r="Z5" s="13"/>
      <c r="AA5" s="13"/>
      <c r="AB5" s="13"/>
      <c r="AC5" s="13"/>
      <c r="AD5" s="13"/>
      <c r="AE5" s="13"/>
      <c r="AF5" s="90"/>
      <c r="AG5" s="10"/>
      <c r="AH5" s="90"/>
      <c r="AI5" s="10"/>
      <c r="AJ5" s="90"/>
      <c r="AK5" s="10"/>
    </row>
    <row r="6" spans="1:75" ht="18" thickBot="1" x14ac:dyDescent="0.45">
      <c r="A6" s="90"/>
      <c r="B6" s="20" t="str">
        <f>'8500표 (잠김o)'!B6</f>
        <v>직업</v>
      </c>
      <c r="C6" s="98">
        <f>'8500표 (잠김o)'!C6</f>
        <v>0</v>
      </c>
      <c r="D6" s="99">
        <f>'8500표 (잠김o)'!D6</f>
        <v>0</v>
      </c>
      <c r="E6" s="99">
        <f>'8500표 (잠김o)'!E6</f>
        <v>0</v>
      </c>
      <c r="F6" s="99">
        <f>'8500표 (잠김o)'!F6</f>
        <v>0</v>
      </c>
      <c r="G6" s="99">
        <f>'8500표 (잠김o)'!G6</f>
        <v>0</v>
      </c>
      <c r="H6" s="99">
        <f>'8500표 (잠김o)'!H6</f>
        <v>0</v>
      </c>
      <c r="I6" s="99">
        <f>'8500표 (잠김o)'!I6</f>
        <v>0</v>
      </c>
      <c r="J6" s="99">
        <f>'8500표 (잠김o)'!J6</f>
        <v>0</v>
      </c>
      <c r="K6" s="99">
        <f>'8500표 (잠김o)'!K6</f>
        <v>0</v>
      </c>
      <c r="L6" s="99">
        <f>'8500표 (잠김o)'!L6</f>
        <v>0</v>
      </c>
      <c r="M6" s="99">
        <f>'8500표 (잠김o)'!M6</f>
        <v>0</v>
      </c>
      <c r="N6" s="99">
        <f>'8500표 (잠김o)'!N6</f>
        <v>0</v>
      </c>
      <c r="O6" s="99">
        <f>'8500표 (잠김o)'!O6</f>
        <v>0</v>
      </c>
      <c r="P6" s="99">
        <f>'8500표 (잠김o)'!P6</f>
        <v>0</v>
      </c>
      <c r="Q6" s="99">
        <f>'8500표 (잠김o)'!Q6</f>
        <v>0</v>
      </c>
      <c r="R6" s="99">
        <f>'8500표 (잠김o)'!R6</f>
        <v>0</v>
      </c>
      <c r="S6" s="99">
        <f>'8500표 (잠김o)'!S6</f>
        <v>0</v>
      </c>
      <c r="T6" s="99">
        <f>'8500표 (잠김o)'!T6</f>
        <v>0</v>
      </c>
      <c r="U6" s="99">
        <f>'8500표 (잠김o)'!U6</f>
        <v>0</v>
      </c>
      <c r="V6" s="100">
        <f>'8500표 (잠김o)'!V6</f>
        <v>0</v>
      </c>
      <c r="W6" s="20" t="str">
        <f>'8500표 (잠김o)'!W6</f>
        <v>직업</v>
      </c>
      <c r="X6" s="101"/>
      <c r="Y6" s="21" t="str">
        <f>'8500표 (잠김o)'!Y6</f>
        <v>점령</v>
      </c>
      <c r="Z6" s="21" t="str">
        <f>'8500표 (잠김o)'!Z6</f>
        <v>O</v>
      </c>
      <c r="AA6" s="21" t="str">
        <f>'8500표 (잠김o)'!AA6</f>
        <v>X</v>
      </c>
      <c r="AB6" s="22"/>
      <c r="AC6" s="18"/>
      <c r="AD6" s="18"/>
      <c r="AE6" s="18"/>
      <c r="AF6" s="90"/>
      <c r="AG6" s="10"/>
      <c r="AH6" s="90"/>
      <c r="AI6" s="10"/>
      <c r="AJ6" s="90"/>
      <c r="AK6" s="10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</row>
    <row r="7" spans="1:75" ht="18" thickBot="1" x14ac:dyDescent="0.45">
      <c r="A7" s="90"/>
      <c r="B7" s="23" t="str">
        <f>'8500표 (잠김o)'!B7</f>
        <v>응축</v>
      </c>
      <c r="C7" s="103">
        <f>'8500표 (잠김o)'!C7</f>
        <v>0</v>
      </c>
      <c r="D7" s="104">
        <f>'8500표 (잠김o)'!D7</f>
        <v>0</v>
      </c>
      <c r="E7" s="104">
        <f>'8500표 (잠김o)'!E7</f>
        <v>0</v>
      </c>
      <c r="F7" s="104">
        <f>'8500표 (잠김o)'!F7</f>
        <v>0</v>
      </c>
      <c r="G7" s="104">
        <f>'8500표 (잠김o)'!G7</f>
        <v>0</v>
      </c>
      <c r="H7" s="104">
        <f>'8500표 (잠김o)'!H7</f>
        <v>0</v>
      </c>
      <c r="I7" s="104">
        <f>'8500표 (잠김o)'!I7</f>
        <v>0</v>
      </c>
      <c r="J7" s="104">
        <f>'8500표 (잠김o)'!J7</f>
        <v>0</v>
      </c>
      <c r="K7" s="104">
        <f>'8500표 (잠김o)'!K7</f>
        <v>0</v>
      </c>
      <c r="L7" s="104">
        <f>'8500표 (잠김o)'!L7</f>
        <v>0</v>
      </c>
      <c r="M7" s="104">
        <f>'8500표 (잠김o)'!M7</f>
        <v>0</v>
      </c>
      <c r="N7" s="104">
        <f>'8500표 (잠김o)'!N7</f>
        <v>0</v>
      </c>
      <c r="O7" s="104">
        <f>'8500표 (잠김o)'!O7</f>
        <v>0</v>
      </c>
      <c r="P7" s="104">
        <f>'8500표 (잠김o)'!P7</f>
        <v>0</v>
      </c>
      <c r="Q7" s="104">
        <f>'8500표 (잠김o)'!Q7</f>
        <v>0</v>
      </c>
      <c r="R7" s="104">
        <f>'8500표 (잠김o)'!R7</f>
        <v>0</v>
      </c>
      <c r="S7" s="104">
        <f>'8500표 (잠김o)'!S7</f>
        <v>0</v>
      </c>
      <c r="T7" s="104">
        <f>'8500표 (잠김o)'!T7</f>
        <v>0</v>
      </c>
      <c r="U7" s="104">
        <f>'8500표 (잠김o)'!U7</f>
        <v>0</v>
      </c>
      <c r="V7" s="105">
        <f>'8500표 (잠김o)'!V7</f>
        <v>0</v>
      </c>
      <c r="W7" s="23" t="str">
        <f>'8500표 (잠김o)'!W7</f>
        <v>응축</v>
      </c>
      <c r="X7" s="94"/>
      <c r="Y7" s="24"/>
      <c r="Z7" s="24"/>
      <c r="AA7" s="24"/>
      <c r="AB7" s="18"/>
      <c r="AC7" s="18"/>
      <c r="AD7" s="18"/>
      <c r="AE7" s="18"/>
      <c r="AF7" s="90"/>
      <c r="AG7" s="10"/>
      <c r="AH7" s="90"/>
      <c r="AI7" s="10"/>
      <c r="AJ7" s="90"/>
      <c r="AK7" s="10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</row>
    <row r="8" spans="1:75" x14ac:dyDescent="0.4">
      <c r="A8" s="90"/>
      <c r="B8" s="25" t="str">
        <f>'8500표 (잠김o)'!B8</f>
        <v>아쿠아틱</v>
      </c>
      <c r="C8" s="106">
        <f>'8500표 (잠김o)'!C8</f>
        <v>0</v>
      </c>
      <c r="D8" s="107">
        <f>'8500표 (잠김o)'!D8</f>
        <v>0</v>
      </c>
      <c r="E8" s="107">
        <f>'8500표 (잠김o)'!E8</f>
        <v>0</v>
      </c>
      <c r="F8" s="107">
        <f>'8500표 (잠김o)'!F8</f>
        <v>0</v>
      </c>
      <c r="G8" s="107">
        <f>'8500표 (잠김o)'!G8</f>
        <v>0</v>
      </c>
      <c r="H8" s="107">
        <f>'8500표 (잠김o)'!H8</f>
        <v>0</v>
      </c>
      <c r="I8" s="107">
        <f>'8500표 (잠김o)'!I8</f>
        <v>0</v>
      </c>
      <c r="J8" s="107">
        <f>'8500표 (잠김o)'!J8</f>
        <v>0</v>
      </c>
      <c r="K8" s="107">
        <f>'8500표 (잠김o)'!K8</f>
        <v>0</v>
      </c>
      <c r="L8" s="107">
        <f>'8500표 (잠김o)'!L8</f>
        <v>0</v>
      </c>
      <c r="M8" s="107">
        <f>'8500표 (잠김o)'!M8</f>
        <v>0</v>
      </c>
      <c r="N8" s="107">
        <f>'8500표 (잠김o)'!N8</f>
        <v>0</v>
      </c>
      <c r="O8" s="107">
        <f>'8500표 (잠김o)'!O8</f>
        <v>0</v>
      </c>
      <c r="P8" s="107">
        <f>'8500표 (잠김o)'!P8</f>
        <v>0</v>
      </c>
      <c r="Q8" s="107">
        <f>'8500표 (잠김o)'!Q8</f>
        <v>0</v>
      </c>
      <c r="R8" s="107">
        <f>'8500표 (잠김o)'!R8</f>
        <v>0</v>
      </c>
      <c r="S8" s="107">
        <f>'8500표 (잠김o)'!S8</f>
        <v>0</v>
      </c>
      <c r="T8" s="107">
        <f>'8500표 (잠김o)'!T8</f>
        <v>0</v>
      </c>
      <c r="U8" s="107">
        <f>'8500표 (잠김o)'!U8</f>
        <v>0</v>
      </c>
      <c r="V8" s="108">
        <f>'8500표 (잠김o)'!V8</f>
        <v>0</v>
      </c>
      <c r="W8" s="25" t="str">
        <f>'8500표 (잠김o)'!W8</f>
        <v>아쿠아틱</v>
      </c>
      <c r="X8" s="13"/>
      <c r="Y8" s="26" t="str">
        <f>'8500표 (잠김o)'!Y8</f>
        <v>잠재</v>
      </c>
      <c r="Z8" s="27" t="str">
        <f>'8500표 (잠김o)'!Z8</f>
        <v>아케인</v>
      </c>
      <c r="AA8" s="27" t="str">
        <f>'8500표 (잠김o)'!AA8</f>
        <v>주스텟</v>
      </c>
      <c r="AB8" s="27" t="str">
        <f>'8500표 (잠김o)'!AB8</f>
        <v>스타포스</v>
      </c>
      <c r="AC8" s="27" t="str">
        <f>'8500표 (잠김o)'!AC8</f>
        <v>레벨</v>
      </c>
      <c r="AD8" s="28" t="str">
        <f>'8500표 (잠김o)'!AD8</f>
        <v>어빌</v>
      </c>
      <c r="AE8" s="29" t="str">
        <f>'8500표 (잠김o)'!AE8</f>
        <v>보장</v>
      </c>
      <c r="AF8" s="90"/>
      <c r="AG8" s="10"/>
      <c r="AH8" s="90"/>
      <c r="AI8" s="10"/>
      <c r="AJ8" s="90"/>
      <c r="AK8" s="10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102"/>
      <c r="BR8" s="102"/>
      <c r="BS8" s="102"/>
      <c r="BT8" s="102"/>
      <c r="BU8" s="102"/>
    </row>
    <row r="9" spans="1:75" x14ac:dyDescent="0.4">
      <c r="A9" s="90"/>
      <c r="B9" s="25" t="str">
        <f>'8500표 (잠김o)'!B9</f>
        <v>블라썸</v>
      </c>
      <c r="C9" s="106">
        <f>'8500표 (잠김o)'!C9</f>
        <v>0</v>
      </c>
      <c r="D9" s="107">
        <f>'8500표 (잠김o)'!D9</f>
        <v>0</v>
      </c>
      <c r="E9" s="107">
        <f>'8500표 (잠김o)'!E9</f>
        <v>0</v>
      </c>
      <c r="F9" s="107">
        <f>'8500표 (잠김o)'!F9</f>
        <v>0</v>
      </c>
      <c r="G9" s="107">
        <f>'8500표 (잠김o)'!G9</f>
        <v>0</v>
      </c>
      <c r="H9" s="107">
        <f>'8500표 (잠김o)'!H9</f>
        <v>0</v>
      </c>
      <c r="I9" s="107">
        <f>'8500표 (잠김o)'!I9</f>
        <v>0</v>
      </c>
      <c r="J9" s="107">
        <f>'8500표 (잠김o)'!J9</f>
        <v>0</v>
      </c>
      <c r="K9" s="107">
        <f>'8500표 (잠김o)'!K9</f>
        <v>0</v>
      </c>
      <c r="L9" s="107">
        <f>'8500표 (잠김o)'!L9</f>
        <v>0</v>
      </c>
      <c r="M9" s="107">
        <f>'8500표 (잠김o)'!M9</f>
        <v>0</v>
      </c>
      <c r="N9" s="107">
        <f>'8500표 (잠김o)'!N9</f>
        <v>0</v>
      </c>
      <c r="O9" s="107">
        <f>'8500표 (잠김o)'!O9</f>
        <v>0</v>
      </c>
      <c r="P9" s="107">
        <f>'8500표 (잠김o)'!P9</f>
        <v>0</v>
      </c>
      <c r="Q9" s="107">
        <f>'8500표 (잠김o)'!Q9</f>
        <v>0</v>
      </c>
      <c r="R9" s="107">
        <f>'8500표 (잠김o)'!R9</f>
        <v>0</v>
      </c>
      <c r="S9" s="107">
        <f>'8500표 (잠김o)'!S9</f>
        <v>0</v>
      </c>
      <c r="T9" s="107">
        <f>'8500표 (잠김o)'!T9</f>
        <v>0</v>
      </c>
      <c r="U9" s="107">
        <f>'8500표 (잠김o)'!U9</f>
        <v>0</v>
      </c>
      <c r="V9" s="108">
        <f>'8500표 (잠김o)'!V9</f>
        <v>0</v>
      </c>
      <c r="W9" s="25" t="str">
        <f>'8500표 (잠김o)'!W9</f>
        <v>블라썸</v>
      </c>
      <c r="X9" s="94"/>
      <c r="Y9" s="30" t="str">
        <f>'8500표 (잠김o)'!Y9</f>
        <v>미획득</v>
      </c>
      <c r="Z9" s="31">
        <f>'8500표 (잠김o)'!Z9</f>
        <v>0</v>
      </c>
      <c r="AA9" s="31" t="str">
        <f>'8500표 (잠김o)'!AA9</f>
        <v>0~2K</v>
      </c>
      <c r="AB9" s="31" t="str">
        <f>'8500표 (잠김o)'!AB9</f>
        <v>0~59</v>
      </c>
      <c r="AC9" s="31" t="str">
        <f>'8500표 (잠김o)'!AC9</f>
        <v>0~140</v>
      </c>
      <c r="AD9" s="32" t="str">
        <f>'8500표 (잠김o)'!AD9</f>
        <v>에픽-</v>
      </c>
      <c r="AE9" s="33" t="str">
        <f>'8500표 (잠김o)'!AE9</f>
        <v>0~2</v>
      </c>
      <c r="AF9" s="90"/>
      <c r="AG9" s="10"/>
      <c r="AH9" s="90"/>
      <c r="AI9" s="10"/>
      <c r="AJ9" s="90"/>
      <c r="AK9" s="10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102"/>
      <c r="BR9" s="102"/>
      <c r="BS9" s="102"/>
      <c r="BT9" s="102"/>
      <c r="BU9" s="102"/>
    </row>
    <row r="10" spans="1:75" x14ac:dyDescent="0.4">
      <c r="A10" s="90"/>
      <c r="B10" s="25" t="str">
        <f>'8500표 (잠김o)'!B10</f>
        <v>카혼목</v>
      </c>
      <c r="C10" s="106">
        <f>'8500표 (잠김o)'!C10</f>
        <v>0</v>
      </c>
      <c r="D10" s="107">
        <f>'8500표 (잠김o)'!D10</f>
        <v>0</v>
      </c>
      <c r="E10" s="107">
        <f>'8500표 (잠김o)'!E10</f>
        <v>0</v>
      </c>
      <c r="F10" s="107">
        <f>'8500표 (잠김o)'!F10</f>
        <v>0</v>
      </c>
      <c r="G10" s="107">
        <f>'8500표 (잠김o)'!G10</f>
        <v>0</v>
      </c>
      <c r="H10" s="107">
        <f>'8500표 (잠김o)'!H10</f>
        <v>0</v>
      </c>
      <c r="I10" s="107">
        <f>'8500표 (잠김o)'!I10</f>
        <v>0</v>
      </c>
      <c r="J10" s="107">
        <f>'8500표 (잠김o)'!J10</f>
        <v>0</v>
      </c>
      <c r="K10" s="107">
        <f>'8500표 (잠김o)'!K10</f>
        <v>0</v>
      </c>
      <c r="L10" s="107">
        <f>'8500표 (잠김o)'!L10</f>
        <v>0</v>
      </c>
      <c r="M10" s="107">
        <f>'8500표 (잠김o)'!M10</f>
        <v>0</v>
      </c>
      <c r="N10" s="107">
        <f>'8500표 (잠김o)'!N10</f>
        <v>0</v>
      </c>
      <c r="O10" s="107">
        <f>'8500표 (잠김o)'!O10</f>
        <v>0</v>
      </c>
      <c r="P10" s="107">
        <f>'8500표 (잠김o)'!P10</f>
        <v>0</v>
      </c>
      <c r="Q10" s="107">
        <f>'8500표 (잠김o)'!Q10</f>
        <v>0</v>
      </c>
      <c r="R10" s="107">
        <f>'8500표 (잠김o)'!R10</f>
        <v>0</v>
      </c>
      <c r="S10" s="107">
        <f>'8500표 (잠김o)'!S10</f>
        <v>0</v>
      </c>
      <c r="T10" s="107">
        <f>'8500표 (잠김o)'!T10</f>
        <v>0</v>
      </c>
      <c r="U10" s="107">
        <f>'8500표 (잠김o)'!U10</f>
        <v>0</v>
      </c>
      <c r="V10" s="108">
        <f>'8500표 (잠김o)'!V10</f>
        <v>0</v>
      </c>
      <c r="W10" s="25" t="str">
        <f>'8500표 (잠김o)'!W10</f>
        <v>카혼목</v>
      </c>
      <c r="X10" s="13"/>
      <c r="Y10" s="34">
        <f>'8500표 (잠김o)'!Y10</f>
        <v>0</v>
      </c>
      <c r="Z10" s="35" t="str">
        <f>'8500표 (잠김o)'!Z10</f>
        <v>30~55</v>
      </c>
      <c r="AA10" s="35" t="str">
        <f>'8500표 (잠김o)'!AA10</f>
        <v>2~3K</v>
      </c>
      <c r="AB10" s="35" t="str">
        <f>'8500표 (잠김o)'!AB10</f>
        <v>60~119</v>
      </c>
      <c r="AC10" s="35" t="str">
        <f>'8500표 (잠김o)'!AC10</f>
        <v>141~199</v>
      </c>
      <c r="AD10" s="36" t="str">
        <f>'8500표 (잠김o)'!AD10</f>
        <v>유니크</v>
      </c>
      <c r="AE10" s="37" t="str">
        <f>'8500표 (잠김o)'!AE10</f>
        <v>3~4</v>
      </c>
      <c r="AF10" s="90"/>
      <c r="AG10" s="10"/>
      <c r="AH10" s="90"/>
      <c r="AI10" s="10"/>
      <c r="AJ10" s="90"/>
      <c r="AK10" s="10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102"/>
      <c r="BR10" s="102"/>
      <c r="BS10" s="102"/>
      <c r="BT10" s="102"/>
      <c r="BU10" s="102"/>
    </row>
    <row r="11" spans="1:75" x14ac:dyDescent="0.4">
      <c r="A11" s="90"/>
      <c r="B11" s="25" t="str">
        <f>'8500표 (잠김o)'!B11</f>
        <v>데아</v>
      </c>
      <c r="C11" s="106">
        <f>'8500표 (잠김o)'!C11</f>
        <v>0</v>
      </c>
      <c r="D11" s="107">
        <f>'8500표 (잠김o)'!D11</f>
        <v>0</v>
      </c>
      <c r="E11" s="107">
        <f>'8500표 (잠김o)'!E11</f>
        <v>0</v>
      </c>
      <c r="F11" s="107">
        <f>'8500표 (잠김o)'!F11</f>
        <v>0</v>
      </c>
      <c r="G11" s="107">
        <f>'8500표 (잠김o)'!G11</f>
        <v>0</v>
      </c>
      <c r="H11" s="107">
        <f>'8500표 (잠김o)'!H11</f>
        <v>0</v>
      </c>
      <c r="I11" s="107">
        <f>'8500표 (잠김o)'!I11</f>
        <v>0</v>
      </c>
      <c r="J11" s="107">
        <f>'8500표 (잠김o)'!J11</f>
        <v>0</v>
      </c>
      <c r="K11" s="107">
        <f>'8500표 (잠김o)'!K11</f>
        <v>0</v>
      </c>
      <c r="L11" s="107">
        <f>'8500표 (잠김o)'!L11</f>
        <v>0</v>
      </c>
      <c r="M11" s="107">
        <f>'8500표 (잠김o)'!M11</f>
        <v>0</v>
      </c>
      <c r="N11" s="107">
        <f>'8500표 (잠김o)'!N11</f>
        <v>0</v>
      </c>
      <c r="O11" s="107">
        <f>'8500표 (잠김o)'!O11</f>
        <v>0</v>
      </c>
      <c r="P11" s="107">
        <f>'8500표 (잠김o)'!P11</f>
        <v>0</v>
      </c>
      <c r="Q11" s="107">
        <f>'8500표 (잠김o)'!Q11</f>
        <v>0</v>
      </c>
      <c r="R11" s="107">
        <f>'8500표 (잠김o)'!R11</f>
        <v>0</v>
      </c>
      <c r="S11" s="107">
        <f>'8500표 (잠김o)'!S11</f>
        <v>0</v>
      </c>
      <c r="T11" s="107">
        <f>'8500표 (잠김o)'!T11</f>
        <v>0</v>
      </c>
      <c r="U11" s="107">
        <f>'8500표 (잠김o)'!U11</f>
        <v>0</v>
      </c>
      <c r="V11" s="108">
        <f>'8500표 (잠김o)'!V11</f>
        <v>0</v>
      </c>
      <c r="W11" s="25" t="str">
        <f>'8500표 (잠김o)'!W11</f>
        <v>데아</v>
      </c>
      <c r="X11" s="94"/>
      <c r="Y11" s="38">
        <f>'8500표 (잠김o)'!Y11</f>
        <v>3</v>
      </c>
      <c r="Z11" s="39" t="str">
        <f>'8500표 (잠김o)'!Z11</f>
        <v>60~85</v>
      </c>
      <c r="AA11" s="39" t="str">
        <f>'8500표 (잠김o)'!AA11</f>
        <v>3~4K</v>
      </c>
      <c r="AB11" s="39" t="str">
        <f>'8500표 (잠김o)'!AB11</f>
        <v>120~179</v>
      </c>
      <c r="AC11" s="39" t="str">
        <f>'8500표 (잠김o)'!AC11</f>
        <v>200~209</v>
      </c>
      <c r="AD11" s="40" t="str">
        <f>'8500표 (잠김o)'!AD11</f>
        <v>레전0줄</v>
      </c>
      <c r="AE11" s="41" t="str">
        <f>'8500표 (잠김o)'!AE11</f>
        <v>5~6</v>
      </c>
      <c r="AF11" s="90"/>
      <c r="AG11" s="10"/>
      <c r="AH11" s="90"/>
      <c r="AI11" s="10"/>
      <c r="AJ11" s="90"/>
      <c r="AK11" s="10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102"/>
      <c r="BS11" s="102"/>
      <c r="BT11" s="102"/>
      <c r="BU11" s="102"/>
    </row>
    <row r="12" spans="1:75" x14ac:dyDescent="0.4">
      <c r="A12" s="90"/>
      <c r="B12" s="25" t="str">
        <f>'8500표 (잠김o)'!B12</f>
        <v>로알숄더</v>
      </c>
      <c r="C12" s="106">
        <f>'8500표 (잠김o)'!C12</f>
        <v>0</v>
      </c>
      <c r="D12" s="107">
        <f>'8500표 (잠김o)'!D12</f>
        <v>0</v>
      </c>
      <c r="E12" s="107">
        <f>'8500표 (잠김o)'!E12</f>
        <v>0</v>
      </c>
      <c r="F12" s="107">
        <f>'8500표 (잠김o)'!F12</f>
        <v>0</v>
      </c>
      <c r="G12" s="107">
        <f>'8500표 (잠김o)'!G12</f>
        <v>0</v>
      </c>
      <c r="H12" s="107">
        <f>'8500표 (잠김o)'!H12</f>
        <v>0</v>
      </c>
      <c r="I12" s="107">
        <f>'8500표 (잠김o)'!I12</f>
        <v>0</v>
      </c>
      <c r="J12" s="107">
        <f>'8500표 (잠김o)'!J12</f>
        <v>0</v>
      </c>
      <c r="K12" s="107">
        <f>'8500표 (잠김o)'!K12</f>
        <v>0</v>
      </c>
      <c r="L12" s="107">
        <f>'8500표 (잠김o)'!L12</f>
        <v>0</v>
      </c>
      <c r="M12" s="107">
        <f>'8500표 (잠김o)'!M12</f>
        <v>0</v>
      </c>
      <c r="N12" s="107">
        <f>'8500표 (잠김o)'!N12</f>
        <v>0</v>
      </c>
      <c r="O12" s="107">
        <f>'8500표 (잠김o)'!O12</f>
        <v>0</v>
      </c>
      <c r="P12" s="107">
        <f>'8500표 (잠김o)'!P12</f>
        <v>0</v>
      </c>
      <c r="Q12" s="107">
        <f>'8500표 (잠김o)'!Q12</f>
        <v>0</v>
      </c>
      <c r="R12" s="107">
        <f>'8500표 (잠김o)'!R12</f>
        <v>0</v>
      </c>
      <c r="S12" s="107">
        <f>'8500표 (잠김o)'!S12</f>
        <v>0</v>
      </c>
      <c r="T12" s="107">
        <f>'8500표 (잠김o)'!T12</f>
        <v>0</v>
      </c>
      <c r="U12" s="107">
        <f>'8500표 (잠김o)'!U12</f>
        <v>0</v>
      </c>
      <c r="V12" s="108">
        <f>'8500표 (잠김o)'!V12</f>
        <v>0</v>
      </c>
      <c r="W12" s="25" t="str">
        <f>'8500표 (잠김o)'!W12</f>
        <v>로알숄더</v>
      </c>
      <c r="X12" s="13"/>
      <c r="Y12" s="42">
        <f>'8500표 (잠김o)'!Y12</f>
        <v>6</v>
      </c>
      <c r="Z12" s="43" t="str">
        <f>'8500표 (잠김o)'!Z12</f>
        <v>90~145</v>
      </c>
      <c r="AA12" s="43" t="str">
        <f>'8500표 (잠김o)'!AA12</f>
        <v>4~5K</v>
      </c>
      <c r="AB12" s="43" t="str">
        <f>'8500표 (잠김o)'!AB12</f>
        <v>180~229</v>
      </c>
      <c r="AC12" s="43" t="str">
        <f>'8500표 (잠김o)'!AC12</f>
        <v>210~219</v>
      </c>
      <c r="AD12" s="44" t="str">
        <f>'8500표 (잠김o)'!AD12</f>
        <v>레전1줄</v>
      </c>
      <c r="AE12" s="45">
        <f>'8500표 (잠김o)'!AE12</f>
        <v>7</v>
      </c>
      <c r="AF12" s="90"/>
      <c r="AG12" s="10"/>
      <c r="AH12" s="90"/>
      <c r="AI12" s="10"/>
      <c r="AJ12" s="90"/>
      <c r="AK12" s="10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102"/>
      <c r="BS12" s="102"/>
      <c r="BT12" s="102"/>
      <c r="BU12" s="102"/>
      <c r="BV12" s="102"/>
    </row>
    <row r="13" spans="1:75" x14ac:dyDescent="0.4">
      <c r="A13" s="90"/>
      <c r="B13" s="25" t="str">
        <f>'8500표 (잠김o)'!B13</f>
        <v>웬투스</v>
      </c>
      <c r="C13" s="106">
        <f>'8500표 (잠김o)'!C13</f>
        <v>0</v>
      </c>
      <c r="D13" s="107">
        <f>'8500표 (잠김o)'!D13</f>
        <v>0</v>
      </c>
      <c r="E13" s="107">
        <f>'8500표 (잠김o)'!E13</f>
        <v>0</v>
      </c>
      <c r="F13" s="107">
        <f>'8500표 (잠김o)'!F13</f>
        <v>0</v>
      </c>
      <c r="G13" s="107">
        <f>'8500표 (잠김o)'!G13</f>
        <v>0</v>
      </c>
      <c r="H13" s="107">
        <f>'8500표 (잠김o)'!H13</f>
        <v>0</v>
      </c>
      <c r="I13" s="107">
        <f>'8500표 (잠김o)'!I13</f>
        <v>0</v>
      </c>
      <c r="J13" s="107">
        <f>'8500표 (잠김o)'!J13</f>
        <v>0</v>
      </c>
      <c r="K13" s="107">
        <f>'8500표 (잠김o)'!K13</f>
        <v>0</v>
      </c>
      <c r="L13" s="107">
        <f>'8500표 (잠김o)'!L13</f>
        <v>0</v>
      </c>
      <c r="M13" s="107">
        <f>'8500표 (잠김o)'!M13</f>
        <v>0</v>
      </c>
      <c r="N13" s="107">
        <f>'8500표 (잠김o)'!N13</f>
        <v>0</v>
      </c>
      <c r="O13" s="107">
        <f>'8500표 (잠김o)'!O13</f>
        <v>0</v>
      </c>
      <c r="P13" s="107">
        <f>'8500표 (잠김o)'!P13</f>
        <v>0</v>
      </c>
      <c r="Q13" s="107">
        <f>'8500표 (잠김o)'!Q13</f>
        <v>0</v>
      </c>
      <c r="R13" s="107">
        <f>'8500표 (잠김o)'!R13</f>
        <v>0</v>
      </c>
      <c r="S13" s="107">
        <f>'8500표 (잠김o)'!S13</f>
        <v>0</v>
      </c>
      <c r="T13" s="107">
        <f>'8500표 (잠김o)'!T13</f>
        <v>0</v>
      </c>
      <c r="U13" s="107">
        <f>'8500표 (잠김o)'!U13</f>
        <v>0</v>
      </c>
      <c r="V13" s="108">
        <f>'8500표 (잠김o)'!V13</f>
        <v>0</v>
      </c>
      <c r="W13" s="25" t="str">
        <f>'8500표 (잠김o)'!W13</f>
        <v>웬투스</v>
      </c>
      <c r="X13" s="94"/>
      <c r="Y13" s="46">
        <f>'8500표 (잠김o)'!Y13</f>
        <v>9</v>
      </c>
      <c r="Z13" s="47" t="str">
        <f>'8500표 (잠김o)'!Z13</f>
        <v>150~195</v>
      </c>
      <c r="AA13" s="47" t="str">
        <f>'8500표 (잠김o)'!AA13</f>
        <v>5~6K</v>
      </c>
      <c r="AB13" s="47" t="str">
        <f>'8500표 (잠김o)'!AB13</f>
        <v>230~259</v>
      </c>
      <c r="AC13" s="47" t="str">
        <f>'8500표 (잠김o)'!AC13</f>
        <v>220~229</v>
      </c>
      <c r="AD13" s="48" t="str">
        <f>'8500표 (잠김o)'!AD13</f>
        <v>레전2줄</v>
      </c>
      <c r="AE13" s="49">
        <f>'8500표 (잠김o)'!AE13</f>
        <v>8</v>
      </c>
      <c r="AF13" s="90"/>
      <c r="AG13" s="10"/>
      <c r="AH13" s="90"/>
      <c r="AI13" s="10"/>
      <c r="AJ13" s="90"/>
      <c r="AK13" s="10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102"/>
      <c r="BS13" s="102"/>
      <c r="BT13" s="102"/>
      <c r="BU13" s="102"/>
      <c r="BV13" s="102"/>
      <c r="BW13" s="102"/>
    </row>
    <row r="14" spans="1:75" ht="18" thickBot="1" x14ac:dyDescent="0.45">
      <c r="A14" s="90"/>
      <c r="B14" s="25" t="str">
        <f>'8500표 (잠김o)'!B14</f>
        <v>골클벨</v>
      </c>
      <c r="C14" s="106">
        <f>'8500표 (잠김o)'!C14</f>
        <v>0</v>
      </c>
      <c r="D14" s="107">
        <f>'8500표 (잠김o)'!D14</f>
        <v>0</v>
      </c>
      <c r="E14" s="107">
        <f>'8500표 (잠김o)'!E14</f>
        <v>0</v>
      </c>
      <c r="F14" s="107">
        <f>'8500표 (잠김o)'!F14</f>
        <v>0</v>
      </c>
      <c r="G14" s="107">
        <f>'8500표 (잠김o)'!G14</f>
        <v>0</v>
      </c>
      <c r="H14" s="107">
        <f>'8500표 (잠김o)'!H14</f>
        <v>0</v>
      </c>
      <c r="I14" s="107">
        <f>'8500표 (잠김o)'!I14</f>
        <v>0</v>
      </c>
      <c r="J14" s="107">
        <f>'8500표 (잠김o)'!J14</f>
        <v>0</v>
      </c>
      <c r="K14" s="107">
        <f>'8500표 (잠김o)'!K14</f>
        <v>0</v>
      </c>
      <c r="L14" s="107">
        <f>'8500표 (잠김o)'!L14</f>
        <v>0</v>
      </c>
      <c r="M14" s="107">
        <f>'8500표 (잠김o)'!M14</f>
        <v>0</v>
      </c>
      <c r="N14" s="107">
        <f>'8500표 (잠김o)'!N14</f>
        <v>0</v>
      </c>
      <c r="O14" s="107">
        <f>'8500표 (잠김o)'!O14</f>
        <v>0</v>
      </c>
      <c r="P14" s="107">
        <f>'8500표 (잠김o)'!P14</f>
        <v>0</v>
      </c>
      <c r="Q14" s="107">
        <f>'8500표 (잠김o)'!Q14</f>
        <v>0</v>
      </c>
      <c r="R14" s="107">
        <f>'8500표 (잠김o)'!R14</f>
        <v>0</v>
      </c>
      <c r="S14" s="107">
        <f>'8500표 (잠김o)'!S14</f>
        <v>0</v>
      </c>
      <c r="T14" s="107">
        <f>'8500표 (잠김o)'!T14</f>
        <v>0</v>
      </c>
      <c r="U14" s="107">
        <f>'8500표 (잠김o)'!U14</f>
        <v>0</v>
      </c>
      <c r="V14" s="108">
        <f>'8500표 (잠김o)'!V14</f>
        <v>0</v>
      </c>
      <c r="W14" s="25" t="str">
        <f>'8500표 (잠김o)'!W14</f>
        <v>골클벨</v>
      </c>
      <c r="X14" s="13"/>
      <c r="Y14" s="50" t="str">
        <f>'8500표 (잠김o)'!Y14</f>
        <v>12+</v>
      </c>
      <c r="Z14" s="51" t="str">
        <f>'8500표 (잠김o)'!Z14</f>
        <v>200~</v>
      </c>
      <c r="AA14" s="51" t="str">
        <f>'8500표 (잠김o)'!AA14</f>
        <v>6K~</v>
      </c>
      <c r="AB14" s="51" t="str">
        <f>'8500표 (잠김o)'!AB14</f>
        <v>260~</v>
      </c>
      <c r="AC14" s="51" t="str">
        <f>'8500표 (잠김o)'!AC14</f>
        <v>230~</v>
      </c>
      <c r="AD14" s="52" t="str">
        <f>'8500표 (잠김o)'!AD14</f>
        <v>레전3줄</v>
      </c>
      <c r="AE14" s="53" t="str">
        <f>'8500표 (잠김o)'!AE14</f>
        <v>9~11</v>
      </c>
      <c r="AF14" s="90"/>
      <c r="AG14" s="10"/>
      <c r="AH14" s="90"/>
      <c r="AI14" s="10"/>
      <c r="AJ14" s="90"/>
      <c r="AK14" s="10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2"/>
      <c r="BK14" s="102"/>
      <c r="BL14" s="102"/>
      <c r="BM14" s="102"/>
      <c r="BN14" s="102"/>
      <c r="BO14" s="102"/>
      <c r="BP14" s="102"/>
      <c r="BQ14" s="102"/>
      <c r="BR14" s="102"/>
      <c r="BS14" s="102"/>
      <c r="BT14" s="102"/>
      <c r="BU14" s="102"/>
      <c r="BV14" s="102"/>
      <c r="BW14" s="102"/>
    </row>
    <row r="15" spans="1:75" ht="18" thickBot="1" x14ac:dyDescent="0.45">
      <c r="A15" s="90"/>
      <c r="B15" s="25" t="str">
        <f>'8500표 (잠김o)'!B15</f>
        <v>매커</v>
      </c>
      <c r="C15" s="106">
        <f>'8500표 (잠김o)'!C15</f>
        <v>0</v>
      </c>
      <c r="D15" s="107">
        <f>'8500표 (잠김o)'!D15</f>
        <v>0</v>
      </c>
      <c r="E15" s="107">
        <f>'8500표 (잠김o)'!E15</f>
        <v>0</v>
      </c>
      <c r="F15" s="107">
        <f>'8500표 (잠김o)'!F15</f>
        <v>0</v>
      </c>
      <c r="G15" s="107">
        <f>'8500표 (잠김o)'!G15</f>
        <v>0</v>
      </c>
      <c r="H15" s="107">
        <f>'8500표 (잠김o)'!H15</f>
        <v>0</v>
      </c>
      <c r="I15" s="107">
        <f>'8500표 (잠김o)'!I15</f>
        <v>0</v>
      </c>
      <c r="J15" s="107">
        <f>'8500표 (잠김o)'!J15</f>
        <v>0</v>
      </c>
      <c r="K15" s="107">
        <f>'8500표 (잠김o)'!K15</f>
        <v>0</v>
      </c>
      <c r="L15" s="107">
        <f>'8500표 (잠김o)'!L15</f>
        <v>0</v>
      </c>
      <c r="M15" s="107">
        <f>'8500표 (잠김o)'!M15</f>
        <v>0</v>
      </c>
      <c r="N15" s="107">
        <f>'8500표 (잠김o)'!N15</f>
        <v>0</v>
      </c>
      <c r="O15" s="107">
        <f>'8500표 (잠김o)'!O15</f>
        <v>0</v>
      </c>
      <c r="P15" s="107">
        <f>'8500표 (잠김o)'!P15</f>
        <v>0</v>
      </c>
      <c r="Q15" s="107">
        <f>'8500표 (잠김o)'!Q15</f>
        <v>0</v>
      </c>
      <c r="R15" s="107">
        <f>'8500표 (잠김o)'!R15</f>
        <v>0</v>
      </c>
      <c r="S15" s="107">
        <f>'8500표 (잠김o)'!S15</f>
        <v>0</v>
      </c>
      <c r="T15" s="107">
        <f>'8500표 (잠김o)'!T15</f>
        <v>0</v>
      </c>
      <c r="U15" s="107">
        <f>'8500표 (잠김o)'!U15</f>
        <v>0</v>
      </c>
      <c r="V15" s="108">
        <f>'8500표 (잠김o)'!V15</f>
        <v>0</v>
      </c>
      <c r="W15" s="25" t="str">
        <f>'8500표 (잠김o)'!W15</f>
        <v>매커</v>
      </c>
      <c r="X15" s="94"/>
      <c r="Y15" s="15"/>
      <c r="Z15" s="15"/>
      <c r="AA15" s="15"/>
      <c r="AB15" s="15"/>
      <c r="AC15" s="15"/>
      <c r="AD15" s="15"/>
      <c r="AE15" s="15"/>
      <c r="AF15" s="90"/>
      <c r="AG15" s="10"/>
      <c r="AH15" s="90"/>
      <c r="AI15" s="10"/>
      <c r="AJ15" s="90"/>
      <c r="AK15" s="10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</row>
    <row r="16" spans="1:75" ht="18" thickBot="1" x14ac:dyDescent="0.45">
      <c r="A16" s="90"/>
      <c r="B16" s="54" t="str">
        <f>'8500표 (잠김o)'!B16</f>
        <v>고피아</v>
      </c>
      <c r="C16" s="109">
        <f>'8500표 (잠김o)'!C16</f>
        <v>0</v>
      </c>
      <c r="D16" s="110">
        <f>'8500표 (잠김o)'!D16</f>
        <v>0</v>
      </c>
      <c r="E16" s="110">
        <f>'8500표 (잠김o)'!E16</f>
        <v>0</v>
      </c>
      <c r="F16" s="110">
        <f>'8500표 (잠김o)'!F16</f>
        <v>0</v>
      </c>
      <c r="G16" s="110">
        <f>'8500표 (잠김o)'!G16</f>
        <v>0</v>
      </c>
      <c r="H16" s="110">
        <f>'8500표 (잠김o)'!H16</f>
        <v>0</v>
      </c>
      <c r="I16" s="110">
        <f>'8500표 (잠김o)'!I16</f>
        <v>0</v>
      </c>
      <c r="J16" s="110">
        <f>'8500표 (잠김o)'!J16</f>
        <v>0</v>
      </c>
      <c r="K16" s="110">
        <f>'8500표 (잠김o)'!K16</f>
        <v>0</v>
      </c>
      <c r="L16" s="110">
        <f>'8500표 (잠김o)'!L16</f>
        <v>0</v>
      </c>
      <c r="M16" s="110">
        <f>'8500표 (잠김o)'!M16</f>
        <v>0</v>
      </c>
      <c r="N16" s="110">
        <f>'8500표 (잠김o)'!N16</f>
        <v>0</v>
      </c>
      <c r="O16" s="110">
        <f>'8500표 (잠김o)'!O16</f>
        <v>0</v>
      </c>
      <c r="P16" s="110">
        <f>'8500표 (잠김o)'!P16</f>
        <v>0</v>
      </c>
      <c r="Q16" s="110">
        <f>'8500표 (잠김o)'!Q16</f>
        <v>0</v>
      </c>
      <c r="R16" s="110">
        <f>'8500표 (잠김o)'!R16</f>
        <v>0</v>
      </c>
      <c r="S16" s="110">
        <f>'8500표 (잠김o)'!S16</f>
        <v>0</v>
      </c>
      <c r="T16" s="110">
        <f>'8500표 (잠김o)'!T16</f>
        <v>0</v>
      </c>
      <c r="U16" s="110">
        <f>'8500표 (잠김o)'!U16</f>
        <v>0</v>
      </c>
      <c r="V16" s="111">
        <f>'8500표 (잠김o)'!V16</f>
        <v>0</v>
      </c>
      <c r="W16" s="54" t="str">
        <f>'8500표 (잠김o)'!W16</f>
        <v>고피아</v>
      </c>
      <c r="X16" s="13"/>
      <c r="Y16" s="26" t="str">
        <f>'8500표 (잠김o)'!Y16</f>
        <v>웬투스</v>
      </c>
      <c r="Z16" s="55" t="str">
        <f>'8500표 (잠김o)'!Z16</f>
        <v>미획득</v>
      </c>
      <c r="AA16" s="56" t="str">
        <f>'8500표 (잠김o)'!AA16</f>
        <v>획득</v>
      </c>
      <c r="AB16" s="15"/>
      <c r="AC16" s="15"/>
      <c r="AD16" s="15"/>
      <c r="AE16" s="15"/>
      <c r="AF16" s="90"/>
      <c r="AG16" s="10"/>
      <c r="AH16" s="90"/>
      <c r="AI16" s="10"/>
      <c r="AJ16" s="90"/>
      <c r="AK16" s="10"/>
    </row>
    <row r="17" spans="1:48" x14ac:dyDescent="0.4">
      <c r="A17" s="90"/>
      <c r="B17" s="57" t="str">
        <f>'8500표 (잠김o)'!B17</f>
        <v>모자</v>
      </c>
      <c r="C17" s="112">
        <f>'8500표 (잠김o)'!C17</f>
        <v>0</v>
      </c>
      <c r="D17" s="113">
        <f>'8500표 (잠김o)'!D17</f>
        <v>0</v>
      </c>
      <c r="E17" s="113">
        <f>'8500표 (잠김o)'!E17</f>
        <v>0</v>
      </c>
      <c r="F17" s="113">
        <f>'8500표 (잠김o)'!F17</f>
        <v>0</v>
      </c>
      <c r="G17" s="113">
        <f>'8500표 (잠김o)'!G17</f>
        <v>0</v>
      </c>
      <c r="H17" s="113">
        <f>'8500표 (잠김o)'!H17</f>
        <v>0</v>
      </c>
      <c r="I17" s="113">
        <f>'8500표 (잠김o)'!I17</f>
        <v>0</v>
      </c>
      <c r="J17" s="113">
        <f>'8500표 (잠김o)'!J17</f>
        <v>0</v>
      </c>
      <c r="K17" s="113">
        <f>'8500표 (잠김o)'!K17</f>
        <v>0</v>
      </c>
      <c r="L17" s="113">
        <f>'8500표 (잠김o)'!L17</f>
        <v>0</v>
      </c>
      <c r="M17" s="113">
        <f>'8500표 (잠김o)'!M17</f>
        <v>0</v>
      </c>
      <c r="N17" s="113">
        <f>'8500표 (잠김o)'!N17</f>
        <v>0</v>
      </c>
      <c r="O17" s="113">
        <f>'8500표 (잠김o)'!O17</f>
        <v>0</v>
      </c>
      <c r="P17" s="113">
        <f>'8500표 (잠김o)'!P17</f>
        <v>0</v>
      </c>
      <c r="Q17" s="113">
        <f>'8500표 (잠김o)'!Q17</f>
        <v>0</v>
      </c>
      <c r="R17" s="113">
        <f>'8500표 (잠김o)'!R17</f>
        <v>0</v>
      </c>
      <c r="S17" s="113">
        <f>'8500표 (잠김o)'!S17</f>
        <v>0</v>
      </c>
      <c r="T17" s="113">
        <f>'8500표 (잠김o)'!T17</f>
        <v>0</v>
      </c>
      <c r="U17" s="113">
        <f>'8500표 (잠김o)'!U17</f>
        <v>0</v>
      </c>
      <c r="V17" s="114">
        <f>'8500표 (잠김o)'!V17</f>
        <v>0</v>
      </c>
      <c r="W17" s="57" t="str">
        <f>'8500표 (잠김o)'!W17</f>
        <v>모자</v>
      </c>
      <c r="X17" s="94"/>
      <c r="Y17" s="58" t="str">
        <f>'8500표 (잠김o)'!Y17</f>
        <v>하트</v>
      </c>
      <c r="Z17" s="31" t="str">
        <f>'8500표 (잠김o)'!Z17</f>
        <v>미획득</v>
      </c>
      <c r="AA17" s="59" t="str">
        <f>'8500표 (잠김o)'!AA17</f>
        <v>획득</v>
      </c>
      <c r="AB17" s="15"/>
      <c r="AC17" s="15"/>
      <c r="AD17" s="15"/>
      <c r="AE17" s="15"/>
      <c r="AF17" s="90"/>
      <c r="AG17" s="10"/>
      <c r="AH17" s="90"/>
      <c r="AI17" s="10"/>
      <c r="AJ17" s="90"/>
      <c r="AK17" s="10"/>
    </row>
    <row r="18" spans="1:48" ht="18" thickBot="1" x14ac:dyDescent="0.45">
      <c r="A18" s="90"/>
      <c r="B18" s="60" t="str">
        <f>'8500표 (잠김o)'!B18</f>
        <v>상의</v>
      </c>
      <c r="C18" s="106">
        <f>'8500표 (잠김o)'!C18</f>
        <v>0</v>
      </c>
      <c r="D18" s="107">
        <f>'8500표 (잠김o)'!D18</f>
        <v>0</v>
      </c>
      <c r="E18" s="107">
        <f>'8500표 (잠김o)'!E18</f>
        <v>0</v>
      </c>
      <c r="F18" s="107">
        <f>'8500표 (잠김o)'!F18</f>
        <v>0</v>
      </c>
      <c r="G18" s="107">
        <f>'8500표 (잠김o)'!G18</f>
        <v>0</v>
      </c>
      <c r="H18" s="107">
        <f>'8500표 (잠김o)'!H18</f>
        <v>0</v>
      </c>
      <c r="I18" s="107">
        <f>'8500표 (잠김o)'!I18</f>
        <v>0</v>
      </c>
      <c r="J18" s="107">
        <f>'8500표 (잠김o)'!J18</f>
        <v>0</v>
      </c>
      <c r="K18" s="107">
        <f>'8500표 (잠김o)'!K18</f>
        <v>0</v>
      </c>
      <c r="L18" s="107">
        <f>'8500표 (잠김o)'!L18</f>
        <v>0</v>
      </c>
      <c r="M18" s="107">
        <f>'8500표 (잠김o)'!M18</f>
        <v>0</v>
      </c>
      <c r="N18" s="107">
        <f>'8500표 (잠김o)'!N18</f>
        <v>0</v>
      </c>
      <c r="O18" s="107">
        <f>'8500표 (잠김o)'!O18</f>
        <v>0</v>
      </c>
      <c r="P18" s="107">
        <f>'8500표 (잠김o)'!P18</f>
        <v>0</v>
      </c>
      <c r="Q18" s="107">
        <f>'8500표 (잠김o)'!Q18</f>
        <v>0</v>
      </c>
      <c r="R18" s="107">
        <f>'8500표 (잠김o)'!R18</f>
        <v>0</v>
      </c>
      <c r="S18" s="107">
        <f>'8500표 (잠김o)'!S18</f>
        <v>0</v>
      </c>
      <c r="T18" s="107">
        <f>'8500표 (잠김o)'!T18</f>
        <v>0</v>
      </c>
      <c r="U18" s="107">
        <f>'8500표 (잠김o)'!U18</f>
        <v>0</v>
      </c>
      <c r="V18" s="108">
        <f>'8500표 (잠김o)'!V18</f>
        <v>0</v>
      </c>
      <c r="W18" s="60" t="str">
        <f>'8500표 (잠김o)'!W18</f>
        <v>상의</v>
      </c>
      <c r="X18" s="13"/>
      <c r="Y18" s="61" t="str">
        <f>'8500표 (잠김o)'!Y18</f>
        <v>카루타</v>
      </c>
      <c r="Z18" s="62" t="str">
        <f>'8500표 (잠김o)'!Z18</f>
        <v>미개방</v>
      </c>
      <c r="AA18" s="63" t="str">
        <f>'8500표 (잠김o)'!AA18</f>
        <v>개방</v>
      </c>
      <c r="AB18" s="15"/>
      <c r="AC18" s="15"/>
      <c r="AD18" s="15"/>
      <c r="AE18" s="15"/>
      <c r="AF18" s="90"/>
      <c r="AG18" s="10"/>
      <c r="AH18" s="90"/>
      <c r="AI18" s="10"/>
      <c r="AJ18" s="90"/>
      <c r="AK18" s="10"/>
    </row>
    <row r="19" spans="1:48" ht="18" thickBot="1" x14ac:dyDescent="0.45">
      <c r="A19" s="90"/>
      <c r="B19" s="60" t="str">
        <f>'8500표 (잠김o)'!B19</f>
        <v>하의</v>
      </c>
      <c r="C19" s="106">
        <f>'8500표 (잠김o)'!C19</f>
        <v>0</v>
      </c>
      <c r="D19" s="107">
        <f>'8500표 (잠김o)'!D19</f>
        <v>0</v>
      </c>
      <c r="E19" s="107">
        <f>'8500표 (잠김o)'!E19</f>
        <v>0</v>
      </c>
      <c r="F19" s="107">
        <f>'8500표 (잠김o)'!F19</f>
        <v>0</v>
      </c>
      <c r="G19" s="107">
        <f>'8500표 (잠김o)'!G19</f>
        <v>0</v>
      </c>
      <c r="H19" s="107">
        <f>'8500표 (잠김o)'!H19</f>
        <v>0</v>
      </c>
      <c r="I19" s="107">
        <f>'8500표 (잠김o)'!I19</f>
        <v>0</v>
      </c>
      <c r="J19" s="107">
        <f>'8500표 (잠김o)'!J19</f>
        <v>0</v>
      </c>
      <c r="K19" s="107">
        <f>'8500표 (잠김o)'!K19</f>
        <v>0</v>
      </c>
      <c r="L19" s="107">
        <f>'8500표 (잠김o)'!L19</f>
        <v>0</v>
      </c>
      <c r="M19" s="107">
        <f>'8500표 (잠김o)'!M19</f>
        <v>0</v>
      </c>
      <c r="N19" s="107">
        <f>'8500표 (잠김o)'!N19</f>
        <v>0</v>
      </c>
      <c r="O19" s="107">
        <f>'8500표 (잠김o)'!O19</f>
        <v>0</v>
      </c>
      <c r="P19" s="107">
        <f>'8500표 (잠김o)'!P19</f>
        <v>0</v>
      </c>
      <c r="Q19" s="107">
        <f>'8500표 (잠김o)'!Q19</f>
        <v>0</v>
      </c>
      <c r="R19" s="107">
        <f>'8500표 (잠김o)'!R19</f>
        <v>0</v>
      </c>
      <c r="S19" s="107">
        <f>'8500표 (잠김o)'!S19</f>
        <v>0</v>
      </c>
      <c r="T19" s="107">
        <f>'8500표 (잠김o)'!T19</f>
        <v>0</v>
      </c>
      <c r="U19" s="107">
        <f>'8500표 (잠김o)'!U19</f>
        <v>0</v>
      </c>
      <c r="V19" s="108">
        <f>'8500표 (잠김o)'!V19</f>
        <v>0</v>
      </c>
      <c r="W19" s="60" t="str">
        <f>'8500표 (잠김o)'!W19</f>
        <v>하의</v>
      </c>
      <c r="X19" s="94"/>
      <c r="Y19" s="15"/>
      <c r="Z19" s="15"/>
      <c r="AA19" s="15"/>
      <c r="AB19" s="15"/>
      <c r="AC19" s="15"/>
      <c r="AD19" s="15"/>
      <c r="AE19" s="15"/>
      <c r="AF19" s="90"/>
      <c r="AG19" s="10"/>
      <c r="AH19" s="90"/>
      <c r="AI19" s="10"/>
      <c r="AJ19" s="90"/>
      <c r="AK19" s="10"/>
    </row>
    <row r="20" spans="1:48" ht="18" thickBot="1" x14ac:dyDescent="0.45">
      <c r="A20" s="90"/>
      <c r="B20" s="60" t="str">
        <f>'8500표 (잠김o)'!B20</f>
        <v>장갑</v>
      </c>
      <c r="C20" s="106">
        <f>'8500표 (잠김o)'!C20</f>
        <v>0</v>
      </c>
      <c r="D20" s="107">
        <f>'8500표 (잠김o)'!D20</f>
        <v>0</v>
      </c>
      <c r="E20" s="107">
        <f>'8500표 (잠김o)'!E20</f>
        <v>0</v>
      </c>
      <c r="F20" s="107">
        <f>'8500표 (잠김o)'!F20</f>
        <v>0</v>
      </c>
      <c r="G20" s="107">
        <f>'8500표 (잠김o)'!G20</f>
        <v>0</v>
      </c>
      <c r="H20" s="107">
        <f>'8500표 (잠김o)'!H20</f>
        <v>0</v>
      </c>
      <c r="I20" s="107">
        <f>'8500표 (잠김o)'!I20</f>
        <v>0</v>
      </c>
      <c r="J20" s="107">
        <f>'8500표 (잠김o)'!J20</f>
        <v>0</v>
      </c>
      <c r="K20" s="107">
        <f>'8500표 (잠김o)'!K20</f>
        <v>0</v>
      </c>
      <c r="L20" s="107">
        <f>'8500표 (잠김o)'!L20</f>
        <v>0</v>
      </c>
      <c r="M20" s="107">
        <f>'8500표 (잠김o)'!M20</f>
        <v>0</v>
      </c>
      <c r="N20" s="107">
        <f>'8500표 (잠김o)'!N20</f>
        <v>0</v>
      </c>
      <c r="O20" s="107">
        <f>'8500표 (잠김o)'!O20</f>
        <v>0</v>
      </c>
      <c r="P20" s="107">
        <f>'8500표 (잠김o)'!P20</f>
        <v>0</v>
      </c>
      <c r="Q20" s="107">
        <f>'8500표 (잠김o)'!Q20</f>
        <v>0</v>
      </c>
      <c r="R20" s="107">
        <f>'8500표 (잠김o)'!R20</f>
        <v>0</v>
      </c>
      <c r="S20" s="107">
        <f>'8500표 (잠김o)'!S20</f>
        <v>0</v>
      </c>
      <c r="T20" s="107">
        <f>'8500표 (잠김o)'!T20</f>
        <v>0</v>
      </c>
      <c r="U20" s="107">
        <f>'8500표 (잠김o)'!U20</f>
        <v>0</v>
      </c>
      <c r="V20" s="108">
        <f>'8500표 (잠김o)'!V20</f>
        <v>0</v>
      </c>
      <c r="W20" s="60" t="str">
        <f>'8500표 (잠김o)'!W20</f>
        <v>장갑</v>
      </c>
      <c r="X20" s="13"/>
      <c r="Y20" s="64" t="str">
        <f>'8500표 (잠김o)'!Y20</f>
        <v>포켓</v>
      </c>
      <c r="Z20" s="65" t="str">
        <f>'8500표 (잠김o)'!Z20</f>
        <v>미개방</v>
      </c>
      <c r="AA20" s="66" t="str">
        <f>'8500표 (잠김o)'!AA20</f>
        <v>미획득</v>
      </c>
      <c r="AB20" s="67" t="str">
        <f>'8500표 (잠김o)'!AB20</f>
        <v>영생</v>
      </c>
      <c r="AC20" s="68" t="str">
        <f>'8500표 (잠김o)'!AC20</f>
        <v>성배</v>
      </c>
      <c r="AD20" s="15"/>
      <c r="AE20" s="15"/>
      <c r="AF20" s="90"/>
      <c r="AG20" s="10"/>
      <c r="AH20" s="90"/>
      <c r="AI20" s="10"/>
      <c r="AJ20" s="90"/>
      <c r="AK20" s="10"/>
    </row>
    <row r="21" spans="1:48" x14ac:dyDescent="0.4">
      <c r="A21" s="90"/>
      <c r="B21" s="60" t="str">
        <f>'8500표 (잠김o)'!B21</f>
        <v>망토</v>
      </c>
      <c r="C21" s="106">
        <f>'8500표 (잠김o)'!C21</f>
        <v>0</v>
      </c>
      <c r="D21" s="107">
        <f>'8500표 (잠김o)'!D21</f>
        <v>0</v>
      </c>
      <c r="E21" s="107">
        <f>'8500표 (잠김o)'!E21</f>
        <v>0</v>
      </c>
      <c r="F21" s="107">
        <f>'8500표 (잠김o)'!F21</f>
        <v>0</v>
      </c>
      <c r="G21" s="107">
        <f>'8500표 (잠김o)'!G21</f>
        <v>0</v>
      </c>
      <c r="H21" s="107">
        <f>'8500표 (잠김o)'!H21</f>
        <v>0</v>
      </c>
      <c r="I21" s="107">
        <f>'8500표 (잠김o)'!I21</f>
        <v>0</v>
      </c>
      <c r="J21" s="107">
        <f>'8500표 (잠김o)'!J21</f>
        <v>0</v>
      </c>
      <c r="K21" s="107">
        <f>'8500표 (잠김o)'!K21</f>
        <v>0</v>
      </c>
      <c r="L21" s="107">
        <f>'8500표 (잠김o)'!L21</f>
        <v>0</v>
      </c>
      <c r="M21" s="107">
        <f>'8500표 (잠김o)'!M21</f>
        <v>0</v>
      </c>
      <c r="N21" s="107">
        <f>'8500표 (잠김o)'!N21</f>
        <v>0</v>
      </c>
      <c r="O21" s="107">
        <f>'8500표 (잠김o)'!O21</f>
        <v>0</v>
      </c>
      <c r="P21" s="107">
        <f>'8500표 (잠김o)'!P21</f>
        <v>0</v>
      </c>
      <c r="Q21" s="107">
        <f>'8500표 (잠김o)'!Q21</f>
        <v>0</v>
      </c>
      <c r="R21" s="107">
        <f>'8500표 (잠김o)'!R21</f>
        <v>0</v>
      </c>
      <c r="S21" s="107">
        <f>'8500표 (잠김o)'!S21</f>
        <v>0</v>
      </c>
      <c r="T21" s="107">
        <f>'8500표 (잠김o)'!T21</f>
        <v>0</v>
      </c>
      <c r="U21" s="107">
        <f>'8500표 (잠김o)'!U21</f>
        <v>0</v>
      </c>
      <c r="V21" s="108">
        <f>'8500표 (잠김o)'!V21</f>
        <v>0</v>
      </c>
      <c r="W21" s="60" t="str">
        <f>'8500표 (잠김o)'!W21</f>
        <v>망토</v>
      </c>
      <c r="X21" s="94"/>
      <c r="Y21" s="10"/>
      <c r="Z21" s="10"/>
      <c r="AA21" s="10"/>
      <c r="AB21" s="10"/>
      <c r="AC21" s="10"/>
      <c r="AD21" s="10"/>
      <c r="AE21" s="10"/>
      <c r="AF21" s="90"/>
      <c r="AG21" s="10"/>
      <c r="AH21" s="90"/>
      <c r="AI21" s="10"/>
      <c r="AJ21" s="90"/>
      <c r="AK21" s="10"/>
    </row>
    <row r="22" spans="1:48" x14ac:dyDescent="0.4">
      <c r="A22" s="90"/>
      <c r="B22" s="60" t="str">
        <f>'8500표 (잠김o)'!B22</f>
        <v>신발</v>
      </c>
      <c r="C22" s="106">
        <f>'8500표 (잠김o)'!C22</f>
        <v>0</v>
      </c>
      <c r="D22" s="107">
        <f>'8500표 (잠김o)'!D22</f>
        <v>0</v>
      </c>
      <c r="E22" s="107">
        <f>'8500표 (잠김o)'!E22</f>
        <v>0</v>
      </c>
      <c r="F22" s="107">
        <f>'8500표 (잠김o)'!F22</f>
        <v>0</v>
      </c>
      <c r="G22" s="107">
        <f>'8500표 (잠김o)'!G22</f>
        <v>0</v>
      </c>
      <c r="H22" s="107">
        <f>'8500표 (잠김o)'!H22</f>
        <v>0</v>
      </c>
      <c r="I22" s="107">
        <f>'8500표 (잠김o)'!I22</f>
        <v>0</v>
      </c>
      <c r="J22" s="107">
        <f>'8500표 (잠김o)'!J22</f>
        <v>0</v>
      </c>
      <c r="K22" s="107">
        <f>'8500표 (잠김o)'!K22</f>
        <v>0</v>
      </c>
      <c r="L22" s="107">
        <f>'8500표 (잠김o)'!L22</f>
        <v>0</v>
      </c>
      <c r="M22" s="107">
        <f>'8500표 (잠김o)'!M22</f>
        <v>0</v>
      </c>
      <c r="N22" s="107">
        <f>'8500표 (잠김o)'!N22</f>
        <v>0</v>
      </c>
      <c r="O22" s="107">
        <f>'8500표 (잠김o)'!O22</f>
        <v>0</v>
      </c>
      <c r="P22" s="107">
        <f>'8500표 (잠김o)'!P22</f>
        <v>0</v>
      </c>
      <c r="Q22" s="107">
        <f>'8500표 (잠김o)'!Q22</f>
        <v>0</v>
      </c>
      <c r="R22" s="107">
        <f>'8500표 (잠김o)'!R22</f>
        <v>0</v>
      </c>
      <c r="S22" s="107">
        <f>'8500표 (잠김o)'!S22</f>
        <v>0</v>
      </c>
      <c r="T22" s="107">
        <f>'8500표 (잠김o)'!T22</f>
        <v>0</v>
      </c>
      <c r="U22" s="107">
        <f>'8500표 (잠김o)'!U22</f>
        <v>0</v>
      </c>
      <c r="V22" s="108">
        <f>'8500표 (잠김o)'!V22</f>
        <v>0</v>
      </c>
      <c r="W22" s="60" t="str">
        <f>'8500표 (잠김o)'!W22</f>
        <v>신발</v>
      </c>
      <c r="X22" s="13"/>
      <c r="Y22" s="10"/>
      <c r="Z22" s="10"/>
      <c r="AA22" s="10"/>
      <c r="AB22" s="10"/>
      <c r="AC22" s="10"/>
      <c r="AD22" s="10"/>
      <c r="AE22" s="10"/>
      <c r="AF22" s="90"/>
      <c r="AG22" s="10"/>
      <c r="AH22" s="90"/>
      <c r="AI22" s="10"/>
      <c r="AJ22" s="90"/>
      <c r="AK22" s="10"/>
    </row>
    <row r="23" spans="1:48" x14ac:dyDescent="0.4">
      <c r="A23" s="90"/>
      <c r="B23" s="60" t="str">
        <f>'8500표 (잠김o)'!B23</f>
        <v>무기</v>
      </c>
      <c r="C23" s="106">
        <f>'8500표 (잠김o)'!C23</f>
        <v>0</v>
      </c>
      <c r="D23" s="107">
        <f>'8500표 (잠김o)'!D23</f>
        <v>0</v>
      </c>
      <c r="E23" s="107">
        <f>'8500표 (잠김o)'!E23</f>
        <v>0</v>
      </c>
      <c r="F23" s="107">
        <f>'8500표 (잠김o)'!F23</f>
        <v>0</v>
      </c>
      <c r="G23" s="107">
        <f>'8500표 (잠김o)'!G23</f>
        <v>0</v>
      </c>
      <c r="H23" s="107">
        <f>'8500표 (잠김o)'!H23</f>
        <v>0</v>
      </c>
      <c r="I23" s="107">
        <f>'8500표 (잠김o)'!I23</f>
        <v>0</v>
      </c>
      <c r="J23" s="107">
        <f>'8500표 (잠김o)'!J23</f>
        <v>0</v>
      </c>
      <c r="K23" s="107">
        <f>'8500표 (잠김o)'!K23</f>
        <v>0</v>
      </c>
      <c r="L23" s="107">
        <f>'8500표 (잠김o)'!L23</f>
        <v>0</v>
      </c>
      <c r="M23" s="107">
        <f>'8500표 (잠김o)'!M23</f>
        <v>0</v>
      </c>
      <c r="N23" s="107">
        <f>'8500표 (잠김o)'!N23</f>
        <v>0</v>
      </c>
      <c r="O23" s="107">
        <f>'8500표 (잠김o)'!O23</f>
        <v>0</v>
      </c>
      <c r="P23" s="107">
        <f>'8500표 (잠김o)'!P23</f>
        <v>0</v>
      </c>
      <c r="Q23" s="107">
        <f>'8500표 (잠김o)'!Q23</f>
        <v>0</v>
      </c>
      <c r="R23" s="107">
        <f>'8500표 (잠김o)'!R23</f>
        <v>0</v>
      </c>
      <c r="S23" s="107">
        <f>'8500표 (잠김o)'!S23</f>
        <v>0</v>
      </c>
      <c r="T23" s="107">
        <f>'8500표 (잠김o)'!T23</f>
        <v>0</v>
      </c>
      <c r="U23" s="107">
        <f>'8500표 (잠김o)'!U23</f>
        <v>0</v>
      </c>
      <c r="V23" s="108">
        <f>'8500표 (잠김o)'!V23</f>
        <v>0</v>
      </c>
      <c r="W23" s="60" t="str">
        <f>'8500표 (잠김o)'!W23</f>
        <v>무기</v>
      </c>
      <c r="X23" s="94"/>
      <c r="Y23" s="10"/>
      <c r="Z23" s="10"/>
      <c r="AA23" s="10"/>
      <c r="AB23" s="10"/>
      <c r="AC23" s="10"/>
      <c r="AD23" s="10"/>
      <c r="AE23" s="10"/>
      <c r="AF23" s="90"/>
      <c r="AG23" s="10"/>
      <c r="AH23" s="90"/>
      <c r="AI23" s="10"/>
      <c r="AJ23" s="90"/>
      <c r="AK23" s="10"/>
    </row>
    <row r="24" spans="1:48" x14ac:dyDescent="0.4">
      <c r="A24" s="90"/>
      <c r="B24" s="60" t="str">
        <f>'8500표 (잠김o)'!B24</f>
        <v>보조</v>
      </c>
      <c r="C24" s="106">
        <f>'8500표 (잠김o)'!C24</f>
        <v>0</v>
      </c>
      <c r="D24" s="107">
        <f>'8500표 (잠김o)'!D24</f>
        <v>0</v>
      </c>
      <c r="E24" s="107">
        <f>'8500표 (잠김o)'!E24</f>
        <v>0</v>
      </c>
      <c r="F24" s="107">
        <f>'8500표 (잠김o)'!F24</f>
        <v>0</v>
      </c>
      <c r="G24" s="107">
        <f>'8500표 (잠김o)'!G24</f>
        <v>0</v>
      </c>
      <c r="H24" s="107">
        <f>'8500표 (잠김o)'!H24</f>
        <v>0</v>
      </c>
      <c r="I24" s="107">
        <f>'8500표 (잠김o)'!I24</f>
        <v>0</v>
      </c>
      <c r="J24" s="107">
        <f>'8500표 (잠김o)'!J24</f>
        <v>0</v>
      </c>
      <c r="K24" s="107">
        <f>'8500표 (잠김o)'!K24</f>
        <v>0</v>
      </c>
      <c r="L24" s="107">
        <f>'8500표 (잠김o)'!L24</f>
        <v>0</v>
      </c>
      <c r="M24" s="107">
        <f>'8500표 (잠김o)'!M24</f>
        <v>0</v>
      </c>
      <c r="N24" s="107">
        <f>'8500표 (잠김o)'!N24</f>
        <v>0</v>
      </c>
      <c r="O24" s="107">
        <f>'8500표 (잠김o)'!O24</f>
        <v>0</v>
      </c>
      <c r="P24" s="107">
        <f>'8500표 (잠김o)'!P24</f>
        <v>0</v>
      </c>
      <c r="Q24" s="107">
        <f>'8500표 (잠김o)'!Q24</f>
        <v>0</v>
      </c>
      <c r="R24" s="107">
        <f>'8500표 (잠김o)'!R24</f>
        <v>0</v>
      </c>
      <c r="S24" s="107">
        <f>'8500표 (잠김o)'!S24</f>
        <v>0</v>
      </c>
      <c r="T24" s="107">
        <f>'8500표 (잠김o)'!T24</f>
        <v>0</v>
      </c>
      <c r="U24" s="107">
        <f>'8500표 (잠김o)'!U24</f>
        <v>0</v>
      </c>
      <c r="V24" s="108">
        <f>'8500표 (잠김o)'!V24</f>
        <v>0</v>
      </c>
      <c r="W24" s="60" t="str">
        <f>'8500표 (잠김o)'!W24</f>
        <v>보조</v>
      </c>
      <c r="X24" s="10"/>
      <c r="Y24" s="10"/>
      <c r="Z24" s="10"/>
      <c r="AA24" s="10"/>
      <c r="AB24" s="10"/>
      <c r="AC24" s="10"/>
      <c r="AD24" s="10"/>
      <c r="AE24" s="10"/>
      <c r="AF24" s="90"/>
      <c r="AG24" s="10"/>
      <c r="AH24" s="90"/>
      <c r="AI24" s="10"/>
      <c r="AJ24" s="90"/>
      <c r="AK24" s="10"/>
      <c r="AL24" s="115"/>
      <c r="AM24" s="115"/>
      <c r="AN24" s="115"/>
      <c r="AO24" s="115"/>
      <c r="AP24" s="115"/>
      <c r="AR24" s="115"/>
    </row>
    <row r="25" spans="1:48" ht="18" thickBot="1" x14ac:dyDescent="0.45">
      <c r="A25" s="90"/>
      <c r="B25" s="69" t="str">
        <f>'8500표 (잠김o)'!B25</f>
        <v>엠블</v>
      </c>
      <c r="C25" s="116">
        <f>'8500표 (잠김o)'!C25</f>
        <v>0</v>
      </c>
      <c r="D25" s="117">
        <f>'8500표 (잠김o)'!D25</f>
        <v>0</v>
      </c>
      <c r="E25" s="117">
        <f>'8500표 (잠김o)'!E25</f>
        <v>0</v>
      </c>
      <c r="F25" s="117">
        <f>'8500표 (잠김o)'!F25</f>
        <v>0</v>
      </c>
      <c r="G25" s="117">
        <f>'8500표 (잠김o)'!G25</f>
        <v>0</v>
      </c>
      <c r="H25" s="117">
        <f>'8500표 (잠김o)'!H25</f>
        <v>0</v>
      </c>
      <c r="I25" s="117">
        <f>'8500표 (잠김o)'!I25</f>
        <v>0</v>
      </c>
      <c r="J25" s="117">
        <f>'8500표 (잠김o)'!J25</f>
        <v>0</v>
      </c>
      <c r="K25" s="117">
        <f>'8500표 (잠김o)'!K25</f>
        <v>0</v>
      </c>
      <c r="L25" s="117">
        <f>'8500표 (잠김o)'!L25</f>
        <v>0</v>
      </c>
      <c r="M25" s="117">
        <f>'8500표 (잠김o)'!M25</f>
        <v>0</v>
      </c>
      <c r="N25" s="117">
        <f>'8500표 (잠김o)'!N25</f>
        <v>0</v>
      </c>
      <c r="O25" s="117">
        <f>'8500표 (잠김o)'!O25</f>
        <v>0</v>
      </c>
      <c r="P25" s="117">
        <f>'8500표 (잠김o)'!P25</f>
        <v>0</v>
      </c>
      <c r="Q25" s="117">
        <f>'8500표 (잠김o)'!Q25</f>
        <v>0</v>
      </c>
      <c r="R25" s="117">
        <f>'8500표 (잠김o)'!R25</f>
        <v>0</v>
      </c>
      <c r="S25" s="117">
        <f>'8500표 (잠김o)'!S25</f>
        <v>0</v>
      </c>
      <c r="T25" s="117">
        <f>'8500표 (잠김o)'!T25</f>
        <v>0</v>
      </c>
      <c r="U25" s="117">
        <f>'8500표 (잠김o)'!U25</f>
        <v>0</v>
      </c>
      <c r="V25" s="118">
        <f>'8500표 (잠김o)'!V25</f>
        <v>0</v>
      </c>
      <c r="W25" s="69" t="str">
        <f>'8500표 (잠김o)'!W25</f>
        <v>엠블</v>
      </c>
      <c r="X25" s="10"/>
      <c r="Y25" s="10"/>
      <c r="Z25" s="10"/>
      <c r="AA25" s="10"/>
      <c r="AB25" s="10"/>
      <c r="AC25" s="10"/>
      <c r="AD25" s="10"/>
      <c r="AE25" s="10"/>
      <c r="AF25" s="90"/>
      <c r="AG25" s="10"/>
      <c r="AH25" s="90"/>
      <c r="AI25" s="10"/>
      <c r="AJ25" s="90"/>
      <c r="AK25" s="10"/>
    </row>
    <row r="26" spans="1:48" x14ac:dyDescent="0.4">
      <c r="A26" s="119"/>
      <c r="B26" s="70" t="str">
        <f>'8500표 (잠김o)'!B26</f>
        <v>카루타</v>
      </c>
      <c r="C26" s="120">
        <f>'8500표 (잠김o)'!C26</f>
        <v>0</v>
      </c>
      <c r="D26" s="121">
        <f>'8500표 (잠김o)'!D26</f>
        <v>0</v>
      </c>
      <c r="E26" s="121">
        <f>'8500표 (잠김o)'!E26</f>
        <v>0</v>
      </c>
      <c r="F26" s="121">
        <f>'8500표 (잠김o)'!F26</f>
        <v>0</v>
      </c>
      <c r="G26" s="121">
        <f>'8500표 (잠김o)'!G26</f>
        <v>0</v>
      </c>
      <c r="H26" s="121">
        <f>'8500표 (잠김o)'!H26</f>
        <v>0</v>
      </c>
      <c r="I26" s="121">
        <f>'8500표 (잠김o)'!I26</f>
        <v>0</v>
      </c>
      <c r="J26" s="121">
        <f>'8500표 (잠김o)'!J26</f>
        <v>0</v>
      </c>
      <c r="K26" s="121">
        <f>'8500표 (잠김o)'!K26</f>
        <v>0</v>
      </c>
      <c r="L26" s="121">
        <f>'8500표 (잠김o)'!L26</f>
        <v>0</v>
      </c>
      <c r="M26" s="121">
        <f>'8500표 (잠김o)'!M26</f>
        <v>0</v>
      </c>
      <c r="N26" s="121">
        <f>'8500표 (잠김o)'!N26</f>
        <v>0</v>
      </c>
      <c r="O26" s="121">
        <f>'8500표 (잠김o)'!O26</f>
        <v>0</v>
      </c>
      <c r="P26" s="121">
        <f>'8500표 (잠김o)'!P26</f>
        <v>0</v>
      </c>
      <c r="Q26" s="121">
        <f>'8500표 (잠김o)'!Q26</f>
        <v>0</v>
      </c>
      <c r="R26" s="121">
        <f>'8500표 (잠김o)'!R26</f>
        <v>0</v>
      </c>
      <c r="S26" s="121">
        <f>'8500표 (잠김o)'!S26</f>
        <v>0</v>
      </c>
      <c r="T26" s="121">
        <f>'8500표 (잠김o)'!T26</f>
        <v>0</v>
      </c>
      <c r="U26" s="121">
        <f>'8500표 (잠김o)'!U26</f>
        <v>0</v>
      </c>
      <c r="V26" s="122">
        <f>'8500표 (잠김o)'!V26</f>
        <v>0</v>
      </c>
      <c r="W26" s="70" t="str">
        <f>'8500표 (잠김o)'!W26</f>
        <v>카루타</v>
      </c>
      <c r="X26" s="10"/>
      <c r="Y26" s="10"/>
      <c r="Z26" s="10"/>
      <c r="AA26" s="10"/>
      <c r="AB26" s="10"/>
      <c r="AC26" s="10"/>
      <c r="AD26" s="10"/>
      <c r="AE26" s="10"/>
      <c r="AF26" s="90"/>
      <c r="AG26" s="10"/>
      <c r="AH26" s="90"/>
      <c r="AI26" s="10"/>
      <c r="AJ26" s="90"/>
      <c r="AK26" s="10"/>
    </row>
    <row r="27" spans="1:48" x14ac:dyDescent="0.4">
      <c r="A27" s="119"/>
      <c r="B27" s="71" t="str">
        <f>'8500표 (잠김o)'!B27</f>
        <v>포켓</v>
      </c>
      <c r="C27" s="123">
        <f>'8500표 (잠김o)'!C27</f>
        <v>0</v>
      </c>
      <c r="D27" s="124">
        <f>'8500표 (잠김o)'!D27</f>
        <v>0</v>
      </c>
      <c r="E27" s="124">
        <f>'8500표 (잠김o)'!E27</f>
        <v>0</v>
      </c>
      <c r="F27" s="124">
        <f>'8500표 (잠김o)'!F27</f>
        <v>0</v>
      </c>
      <c r="G27" s="124">
        <f>'8500표 (잠김o)'!G27</f>
        <v>0</v>
      </c>
      <c r="H27" s="124">
        <f>'8500표 (잠김o)'!H27</f>
        <v>0</v>
      </c>
      <c r="I27" s="124">
        <f>'8500표 (잠김o)'!I27</f>
        <v>0</v>
      </c>
      <c r="J27" s="124">
        <f>'8500표 (잠김o)'!J27</f>
        <v>0</v>
      </c>
      <c r="K27" s="124">
        <f>'8500표 (잠김o)'!K27</f>
        <v>0</v>
      </c>
      <c r="L27" s="124">
        <f>'8500표 (잠김o)'!L27</f>
        <v>0</v>
      </c>
      <c r="M27" s="124">
        <f>'8500표 (잠김o)'!M27</f>
        <v>0</v>
      </c>
      <c r="N27" s="124">
        <f>'8500표 (잠김o)'!N27</f>
        <v>0</v>
      </c>
      <c r="O27" s="124">
        <f>'8500표 (잠김o)'!O27</f>
        <v>0</v>
      </c>
      <c r="P27" s="124">
        <f>'8500표 (잠김o)'!P27</f>
        <v>0</v>
      </c>
      <c r="Q27" s="124">
        <f>'8500표 (잠김o)'!Q27</f>
        <v>0</v>
      </c>
      <c r="R27" s="124">
        <f>'8500표 (잠김o)'!R27</f>
        <v>0</v>
      </c>
      <c r="S27" s="124">
        <f>'8500표 (잠김o)'!S27</f>
        <v>0</v>
      </c>
      <c r="T27" s="124">
        <f>'8500표 (잠김o)'!T27</f>
        <v>0</v>
      </c>
      <c r="U27" s="124">
        <f>'8500표 (잠김o)'!U27</f>
        <v>0</v>
      </c>
      <c r="V27" s="125">
        <f>'8500표 (잠김o)'!V27</f>
        <v>0</v>
      </c>
      <c r="W27" s="71" t="str">
        <f>'8500표 (잠김o)'!W27</f>
        <v>포켓</v>
      </c>
      <c r="X27" s="10"/>
      <c r="Y27" s="10"/>
      <c r="Z27" s="10"/>
      <c r="AA27" s="10"/>
      <c r="AB27" s="10"/>
      <c r="AC27" s="10"/>
      <c r="AD27" s="10"/>
      <c r="AE27" s="10"/>
      <c r="AF27" s="90"/>
      <c r="AG27" s="10"/>
      <c r="AH27" s="90"/>
      <c r="AI27" s="10"/>
      <c r="AJ27" s="90"/>
      <c r="AK27" s="10"/>
    </row>
    <row r="28" spans="1:48" x14ac:dyDescent="0.4">
      <c r="A28" s="119"/>
      <c r="B28" s="71" t="str">
        <f>'8500표 (잠김o)'!B28</f>
        <v>하트</v>
      </c>
      <c r="C28" s="123">
        <f>'8500표 (잠김o)'!C28</f>
        <v>0</v>
      </c>
      <c r="D28" s="124">
        <f>'8500표 (잠김o)'!D28</f>
        <v>0</v>
      </c>
      <c r="E28" s="124">
        <f>'8500표 (잠김o)'!E28</f>
        <v>0</v>
      </c>
      <c r="F28" s="124">
        <f>'8500표 (잠김o)'!F28</f>
        <v>0</v>
      </c>
      <c r="G28" s="124">
        <f>'8500표 (잠김o)'!G28</f>
        <v>0</v>
      </c>
      <c r="H28" s="124">
        <f>'8500표 (잠김o)'!H28</f>
        <v>0</v>
      </c>
      <c r="I28" s="124">
        <f>'8500표 (잠김o)'!I28</f>
        <v>0</v>
      </c>
      <c r="J28" s="124">
        <f>'8500표 (잠김o)'!J28</f>
        <v>0</v>
      </c>
      <c r="K28" s="124">
        <f>'8500표 (잠김o)'!K28</f>
        <v>0</v>
      </c>
      <c r="L28" s="124">
        <f>'8500표 (잠김o)'!L28</f>
        <v>0</v>
      </c>
      <c r="M28" s="124">
        <f>'8500표 (잠김o)'!M28</f>
        <v>0</v>
      </c>
      <c r="N28" s="124">
        <f>'8500표 (잠김o)'!N28</f>
        <v>0</v>
      </c>
      <c r="O28" s="124">
        <f>'8500표 (잠김o)'!O28</f>
        <v>0</v>
      </c>
      <c r="P28" s="124">
        <f>'8500표 (잠김o)'!P28</f>
        <v>0</v>
      </c>
      <c r="Q28" s="124">
        <f>'8500표 (잠김o)'!Q28</f>
        <v>0</v>
      </c>
      <c r="R28" s="124">
        <f>'8500표 (잠김o)'!R28</f>
        <v>0</v>
      </c>
      <c r="S28" s="124">
        <f>'8500표 (잠김o)'!S28</f>
        <v>0</v>
      </c>
      <c r="T28" s="124">
        <f>'8500표 (잠김o)'!T28</f>
        <v>0</v>
      </c>
      <c r="U28" s="124">
        <f>'8500표 (잠김o)'!U28</f>
        <v>0</v>
      </c>
      <c r="V28" s="125">
        <f>'8500표 (잠김o)'!V28</f>
        <v>0</v>
      </c>
      <c r="W28" s="71" t="str">
        <f>'8500표 (잠김o)'!W28</f>
        <v>하트</v>
      </c>
      <c r="X28" s="10"/>
      <c r="Y28" s="10"/>
      <c r="Z28" s="10"/>
      <c r="AA28" s="10"/>
      <c r="AB28" s="10"/>
      <c r="AC28" s="10"/>
      <c r="AD28" s="10"/>
      <c r="AE28" s="10"/>
      <c r="AF28" s="90"/>
      <c r="AG28" s="10"/>
      <c r="AH28" s="90"/>
      <c r="AI28" s="10"/>
      <c r="AJ28" s="90"/>
      <c r="AK28" s="10"/>
    </row>
    <row r="29" spans="1:48" ht="18" thickBot="1" x14ac:dyDescent="0.45">
      <c r="A29" s="119"/>
      <c r="B29" s="71" t="str">
        <f>'8500표 (잠김o)'!B29</f>
        <v>어빌</v>
      </c>
      <c r="C29" s="123">
        <f>'8500표 (잠김o)'!C29</f>
        <v>0</v>
      </c>
      <c r="D29" s="124">
        <f>'8500표 (잠김o)'!D29</f>
        <v>0</v>
      </c>
      <c r="E29" s="124">
        <f>'8500표 (잠김o)'!E29</f>
        <v>0</v>
      </c>
      <c r="F29" s="124">
        <f>'8500표 (잠김o)'!F29</f>
        <v>0</v>
      </c>
      <c r="G29" s="124">
        <f>'8500표 (잠김o)'!G29</f>
        <v>0</v>
      </c>
      <c r="H29" s="124">
        <f>'8500표 (잠김o)'!H29</f>
        <v>0</v>
      </c>
      <c r="I29" s="124">
        <f>'8500표 (잠김o)'!I29</f>
        <v>0</v>
      </c>
      <c r="J29" s="124">
        <f>'8500표 (잠김o)'!J29</f>
        <v>0</v>
      </c>
      <c r="K29" s="124">
        <f>'8500표 (잠김o)'!K29</f>
        <v>0</v>
      </c>
      <c r="L29" s="124">
        <f>'8500표 (잠김o)'!L29</f>
        <v>0</v>
      </c>
      <c r="M29" s="124">
        <f>'8500표 (잠김o)'!M29</f>
        <v>0</v>
      </c>
      <c r="N29" s="124">
        <f>'8500표 (잠김o)'!N29</f>
        <v>0</v>
      </c>
      <c r="O29" s="124">
        <f>'8500표 (잠김o)'!O29</f>
        <v>0</v>
      </c>
      <c r="P29" s="124">
        <f>'8500표 (잠김o)'!P29</f>
        <v>0</v>
      </c>
      <c r="Q29" s="124">
        <f>'8500표 (잠김o)'!Q29</f>
        <v>0</v>
      </c>
      <c r="R29" s="124">
        <f>'8500표 (잠김o)'!R29</f>
        <v>0</v>
      </c>
      <c r="S29" s="124">
        <f>'8500표 (잠김o)'!S29</f>
        <v>0</v>
      </c>
      <c r="T29" s="124">
        <f>'8500표 (잠김o)'!T29</f>
        <v>0</v>
      </c>
      <c r="U29" s="124">
        <f>'8500표 (잠김o)'!U29</f>
        <v>0</v>
      </c>
      <c r="V29" s="125">
        <f>'8500표 (잠김o)'!V29</f>
        <v>0</v>
      </c>
      <c r="W29" s="71" t="str">
        <f>'8500표 (잠김o)'!W29</f>
        <v>어빌</v>
      </c>
      <c r="X29" s="10"/>
      <c r="Y29" s="10"/>
      <c r="Z29" s="10"/>
      <c r="AA29" s="10"/>
      <c r="AB29" s="10"/>
      <c r="AC29" s="10"/>
      <c r="AD29" s="10"/>
      <c r="AE29" s="10"/>
      <c r="AF29" s="90"/>
      <c r="AG29" s="10"/>
      <c r="AH29" s="90"/>
      <c r="AI29" s="10"/>
      <c r="AJ29" s="90"/>
      <c r="AK29" s="10"/>
    </row>
    <row r="30" spans="1:48" x14ac:dyDescent="0.4">
      <c r="A30" s="119"/>
      <c r="B30" s="140" t="str">
        <f>'8500표 (잠김o)'!B30</f>
        <v>보장</v>
      </c>
      <c r="C30" s="146">
        <f>'8500표 (잠김o)'!C30</f>
        <v>0</v>
      </c>
      <c r="D30" s="139">
        <f>'8500표 (잠김o)'!D30</f>
        <v>0</v>
      </c>
      <c r="E30" s="139">
        <f>'8500표 (잠김o)'!E30</f>
        <v>0</v>
      </c>
      <c r="F30" s="139">
        <f>'8500표 (잠김o)'!F30</f>
        <v>0</v>
      </c>
      <c r="G30" s="139">
        <f>'8500표 (잠김o)'!G30</f>
        <v>0</v>
      </c>
      <c r="H30" s="139">
        <f>'8500표 (잠김o)'!H30</f>
        <v>0</v>
      </c>
      <c r="I30" s="139">
        <f>'8500표 (잠김o)'!I30</f>
        <v>0</v>
      </c>
      <c r="J30" s="139">
        <f>'8500표 (잠김o)'!J30</f>
        <v>0</v>
      </c>
      <c r="K30" s="139">
        <f>'8500표 (잠김o)'!K30</f>
        <v>0</v>
      </c>
      <c r="L30" s="139">
        <f>'8500표 (잠김o)'!L30</f>
        <v>0</v>
      </c>
      <c r="M30" s="139">
        <f>'8500표 (잠김o)'!M30</f>
        <v>0</v>
      </c>
      <c r="N30" s="139">
        <f>'8500표 (잠김o)'!N30</f>
        <v>0</v>
      </c>
      <c r="O30" s="139">
        <f>'8500표 (잠김o)'!O30</f>
        <v>0</v>
      </c>
      <c r="P30" s="139">
        <f>'8500표 (잠김o)'!P30</f>
        <v>0</v>
      </c>
      <c r="Q30" s="139">
        <f>'8500표 (잠김o)'!Q30</f>
        <v>0</v>
      </c>
      <c r="R30" s="139">
        <f>'8500표 (잠김o)'!R30</f>
        <v>0</v>
      </c>
      <c r="S30" s="139">
        <f>'8500표 (잠김o)'!S30</f>
        <v>0</v>
      </c>
      <c r="T30" s="139">
        <f>'8500표 (잠김o)'!T30</f>
        <v>0</v>
      </c>
      <c r="U30" s="139">
        <f>'8500표 (잠김o)'!U30</f>
        <v>0</v>
      </c>
      <c r="V30" s="147">
        <f>'8500표 (잠김o)'!V30</f>
        <v>0</v>
      </c>
      <c r="W30" s="143" t="str">
        <f>'8500표 (잠김o)'!W30</f>
        <v>보장</v>
      </c>
      <c r="X30" s="10"/>
      <c r="Y30" s="10"/>
      <c r="Z30" s="10"/>
      <c r="AA30" s="10"/>
      <c r="AB30" s="10"/>
      <c r="AC30" s="10"/>
      <c r="AD30" s="10"/>
      <c r="AE30" s="10"/>
      <c r="AF30" s="90"/>
      <c r="AG30" s="10"/>
      <c r="AH30" s="90"/>
      <c r="AI30" s="10"/>
      <c r="AJ30" s="90"/>
      <c r="AK30" s="10"/>
    </row>
    <row r="31" spans="1:48" x14ac:dyDescent="0.4">
      <c r="A31" s="119"/>
      <c r="B31" s="141" t="str">
        <f>'8500표 (잠김o)'!B31</f>
        <v>아케인</v>
      </c>
      <c r="C31" s="148">
        <f>'8500표 (잠김o)'!C31</f>
        <v>0</v>
      </c>
      <c r="D31" s="107">
        <f>'8500표 (잠김o)'!D31</f>
        <v>0</v>
      </c>
      <c r="E31" s="107">
        <f>'8500표 (잠김o)'!E31</f>
        <v>0</v>
      </c>
      <c r="F31" s="107">
        <f>'8500표 (잠김o)'!F31</f>
        <v>0</v>
      </c>
      <c r="G31" s="107">
        <f>'8500표 (잠김o)'!G31</f>
        <v>0</v>
      </c>
      <c r="H31" s="107">
        <f>'8500표 (잠김o)'!H31</f>
        <v>0</v>
      </c>
      <c r="I31" s="107">
        <f>'8500표 (잠김o)'!I31</f>
        <v>0</v>
      </c>
      <c r="J31" s="107">
        <f>'8500표 (잠김o)'!J31</f>
        <v>0</v>
      </c>
      <c r="K31" s="107">
        <f>'8500표 (잠김o)'!K31</f>
        <v>0</v>
      </c>
      <c r="L31" s="107">
        <f>'8500표 (잠김o)'!L31</f>
        <v>0</v>
      </c>
      <c r="M31" s="107">
        <f>'8500표 (잠김o)'!M31</f>
        <v>0</v>
      </c>
      <c r="N31" s="107">
        <f>'8500표 (잠김o)'!N31</f>
        <v>0</v>
      </c>
      <c r="O31" s="107">
        <f>'8500표 (잠김o)'!O31</f>
        <v>0</v>
      </c>
      <c r="P31" s="107">
        <f>'8500표 (잠김o)'!P31</f>
        <v>0</v>
      </c>
      <c r="Q31" s="107">
        <f>'8500표 (잠김o)'!Q31</f>
        <v>0</v>
      </c>
      <c r="R31" s="107">
        <f>'8500표 (잠김o)'!R31</f>
        <v>0</v>
      </c>
      <c r="S31" s="107">
        <f>'8500표 (잠김o)'!S31</f>
        <v>0</v>
      </c>
      <c r="T31" s="107">
        <f>'8500표 (잠김o)'!T31</f>
        <v>0</v>
      </c>
      <c r="U31" s="107">
        <f>'8500표 (잠김o)'!U31</f>
        <v>0</v>
      </c>
      <c r="V31" s="149">
        <f>'8500표 (잠김o)'!V31</f>
        <v>0</v>
      </c>
      <c r="W31" s="144" t="str">
        <f>'8500표 (잠김o)'!W31</f>
        <v>아케인</v>
      </c>
      <c r="X31" s="10"/>
      <c r="Y31" s="10"/>
      <c r="Z31" s="10"/>
      <c r="AA31" s="10"/>
      <c r="AB31" s="10"/>
      <c r="AC31" s="10"/>
      <c r="AD31" s="10"/>
      <c r="AE31" s="10"/>
      <c r="AF31" s="90"/>
      <c r="AG31" s="10"/>
      <c r="AH31" s="90"/>
      <c r="AI31" s="10"/>
      <c r="AJ31" s="90"/>
      <c r="AK31" s="10"/>
      <c r="AR31" s="126"/>
      <c r="AS31" s="126"/>
      <c r="AT31" s="126"/>
      <c r="AU31" s="126"/>
      <c r="AV31" s="126"/>
    </row>
    <row r="32" spans="1:48" x14ac:dyDescent="0.4">
      <c r="A32" s="119"/>
      <c r="B32" s="141" t="str">
        <f>'8500표 (잠김o)'!B32</f>
        <v>주스텟</v>
      </c>
      <c r="C32" s="148">
        <f>'8500표 (잠김o)'!C32</f>
        <v>0</v>
      </c>
      <c r="D32" s="107">
        <f>'8500표 (잠김o)'!D32</f>
        <v>0</v>
      </c>
      <c r="E32" s="107">
        <f>'8500표 (잠김o)'!E32</f>
        <v>0</v>
      </c>
      <c r="F32" s="107">
        <f>'8500표 (잠김o)'!F32</f>
        <v>0</v>
      </c>
      <c r="G32" s="107">
        <f>'8500표 (잠김o)'!G32</f>
        <v>0</v>
      </c>
      <c r="H32" s="107">
        <f>'8500표 (잠김o)'!H32</f>
        <v>0</v>
      </c>
      <c r="I32" s="107">
        <f>'8500표 (잠김o)'!I32</f>
        <v>0</v>
      </c>
      <c r="J32" s="107">
        <f>'8500표 (잠김o)'!J32</f>
        <v>0</v>
      </c>
      <c r="K32" s="107">
        <f>'8500표 (잠김o)'!K32</f>
        <v>0</v>
      </c>
      <c r="L32" s="107">
        <f>'8500표 (잠김o)'!L32</f>
        <v>0</v>
      </c>
      <c r="M32" s="107">
        <f>'8500표 (잠김o)'!M32</f>
        <v>0</v>
      </c>
      <c r="N32" s="107">
        <f>'8500표 (잠김o)'!N32</f>
        <v>0</v>
      </c>
      <c r="O32" s="107">
        <f>'8500표 (잠김o)'!O32</f>
        <v>0</v>
      </c>
      <c r="P32" s="107">
        <f>'8500표 (잠김o)'!P32</f>
        <v>0</v>
      </c>
      <c r="Q32" s="107">
        <f>'8500표 (잠김o)'!Q32</f>
        <v>0</v>
      </c>
      <c r="R32" s="107">
        <f>'8500표 (잠김o)'!R32</f>
        <v>0</v>
      </c>
      <c r="S32" s="107">
        <f>'8500표 (잠김o)'!S32</f>
        <v>0</v>
      </c>
      <c r="T32" s="107">
        <f>'8500표 (잠김o)'!T32</f>
        <v>0</v>
      </c>
      <c r="U32" s="107">
        <f>'8500표 (잠김o)'!U32</f>
        <v>0</v>
      </c>
      <c r="V32" s="149">
        <f>'8500표 (잠김o)'!V32</f>
        <v>0</v>
      </c>
      <c r="W32" s="144" t="str">
        <f>'8500표 (잠김o)'!W32</f>
        <v>주스텟</v>
      </c>
      <c r="X32" s="10"/>
      <c r="Y32" s="10"/>
      <c r="Z32" s="10"/>
      <c r="AA32" s="10"/>
      <c r="AB32" s="10"/>
      <c r="AC32" s="10"/>
      <c r="AD32" s="10"/>
      <c r="AE32" s="10"/>
      <c r="AF32" s="90"/>
      <c r="AG32" s="10"/>
      <c r="AH32" s="90"/>
      <c r="AI32" s="10"/>
      <c r="AJ32" s="90"/>
      <c r="AK32" s="10"/>
    </row>
    <row r="33" spans="1:48" x14ac:dyDescent="0.4">
      <c r="A33" s="119"/>
      <c r="B33" s="141" t="str">
        <f>'8500표 (잠김o)'!B33</f>
        <v>스타포스</v>
      </c>
      <c r="C33" s="150">
        <f>'8500표 (잠김o)'!C33</f>
        <v>0</v>
      </c>
      <c r="D33" s="127">
        <f>'8500표 (잠김o)'!D33</f>
        <v>0</v>
      </c>
      <c r="E33" s="127">
        <f>'8500표 (잠김o)'!E33</f>
        <v>0</v>
      </c>
      <c r="F33" s="127">
        <f>'8500표 (잠김o)'!F33</f>
        <v>0</v>
      </c>
      <c r="G33" s="127">
        <f>'8500표 (잠김o)'!G33</f>
        <v>0</v>
      </c>
      <c r="H33" s="127">
        <f>'8500표 (잠김o)'!H33</f>
        <v>0</v>
      </c>
      <c r="I33" s="127">
        <f>'8500표 (잠김o)'!I33</f>
        <v>0</v>
      </c>
      <c r="J33" s="127">
        <f>'8500표 (잠김o)'!J33</f>
        <v>0</v>
      </c>
      <c r="K33" s="127">
        <f>'8500표 (잠김o)'!K33</f>
        <v>0</v>
      </c>
      <c r="L33" s="127">
        <f>'8500표 (잠김o)'!L33</f>
        <v>0</v>
      </c>
      <c r="M33" s="127">
        <f>'8500표 (잠김o)'!M33</f>
        <v>0</v>
      </c>
      <c r="N33" s="127">
        <f>'8500표 (잠김o)'!N33</f>
        <v>0</v>
      </c>
      <c r="O33" s="127">
        <f>'8500표 (잠김o)'!O33</f>
        <v>0</v>
      </c>
      <c r="P33" s="127">
        <f>'8500표 (잠김o)'!P33</f>
        <v>0</v>
      </c>
      <c r="Q33" s="127">
        <f>'8500표 (잠김o)'!Q33</f>
        <v>0</v>
      </c>
      <c r="R33" s="127">
        <f>'8500표 (잠김o)'!R33</f>
        <v>0</v>
      </c>
      <c r="S33" s="127">
        <f>'8500표 (잠김o)'!S33</f>
        <v>0</v>
      </c>
      <c r="T33" s="127">
        <f>'8500표 (잠김o)'!T33</f>
        <v>0</v>
      </c>
      <c r="U33" s="127">
        <f>'8500표 (잠김o)'!U33</f>
        <v>0</v>
      </c>
      <c r="V33" s="151">
        <f>'8500표 (잠김o)'!V33</f>
        <v>0</v>
      </c>
      <c r="W33" s="144" t="str">
        <f>'8500표 (잠김o)'!W33</f>
        <v>스타포스</v>
      </c>
      <c r="X33" s="10"/>
      <c r="Y33" s="10"/>
      <c r="Z33" s="10"/>
      <c r="AA33" s="10"/>
      <c r="AB33" s="10"/>
      <c r="AC33" s="10"/>
      <c r="AD33" s="10"/>
      <c r="AE33" s="10"/>
      <c r="AF33" s="90"/>
      <c r="AG33" s="10"/>
      <c r="AH33" s="90"/>
      <c r="AI33" s="10"/>
      <c r="AJ33" s="90"/>
      <c r="AK33" s="10"/>
    </row>
    <row r="34" spans="1:48" ht="18" thickBot="1" x14ac:dyDescent="0.45">
      <c r="A34" s="119"/>
      <c r="B34" s="142" t="str">
        <f>'8500표 (잠김o)'!B34</f>
        <v>레벨</v>
      </c>
      <c r="C34" s="152">
        <f>'8500표 (잠김o)'!C34</f>
        <v>0</v>
      </c>
      <c r="D34" s="11">
        <f>'8500표 (잠김o)'!D34</f>
        <v>0</v>
      </c>
      <c r="E34" s="11">
        <f>'8500표 (잠김o)'!E34</f>
        <v>0</v>
      </c>
      <c r="F34" s="11">
        <f>'8500표 (잠김o)'!F34</f>
        <v>0</v>
      </c>
      <c r="G34" s="11">
        <f>'8500표 (잠김o)'!G34</f>
        <v>0</v>
      </c>
      <c r="H34" s="11">
        <f>'8500표 (잠김o)'!H34</f>
        <v>0</v>
      </c>
      <c r="I34" s="11">
        <f>'8500표 (잠김o)'!I34</f>
        <v>0</v>
      </c>
      <c r="J34" s="11">
        <f>'8500표 (잠김o)'!J34</f>
        <v>0</v>
      </c>
      <c r="K34" s="11">
        <f>'8500표 (잠김o)'!K34</f>
        <v>0</v>
      </c>
      <c r="L34" s="11">
        <f>'8500표 (잠김o)'!L34</f>
        <v>0</v>
      </c>
      <c r="M34" s="11">
        <f>'8500표 (잠김o)'!M34</f>
        <v>0</v>
      </c>
      <c r="N34" s="11">
        <f>'8500표 (잠김o)'!N34</f>
        <v>0</v>
      </c>
      <c r="O34" s="11">
        <f>'8500표 (잠김o)'!O34</f>
        <v>0</v>
      </c>
      <c r="P34" s="11">
        <f>'8500표 (잠김o)'!P34</f>
        <v>0</v>
      </c>
      <c r="Q34" s="11">
        <f>'8500표 (잠김o)'!Q34</f>
        <v>0</v>
      </c>
      <c r="R34" s="11">
        <f>'8500표 (잠김o)'!R34</f>
        <v>0</v>
      </c>
      <c r="S34" s="11">
        <f>'8500표 (잠김o)'!S34</f>
        <v>0</v>
      </c>
      <c r="T34" s="11">
        <f>'8500표 (잠김o)'!T34</f>
        <v>0</v>
      </c>
      <c r="U34" s="11">
        <f>'8500표 (잠김o)'!U34</f>
        <v>0</v>
      </c>
      <c r="V34" s="153">
        <f>'8500표 (잠김o)'!V34</f>
        <v>0</v>
      </c>
      <c r="W34" s="145" t="str">
        <f>'8500표 (잠김o)'!W34</f>
        <v>레벨</v>
      </c>
      <c r="X34" s="10"/>
      <c r="Y34" s="10"/>
      <c r="Z34" s="10"/>
      <c r="AA34" s="10"/>
      <c r="AB34" s="10"/>
      <c r="AC34" s="10"/>
      <c r="AD34" s="10"/>
      <c r="AE34" s="10"/>
      <c r="AF34" s="90"/>
      <c r="AG34" s="10"/>
      <c r="AH34" s="90"/>
      <c r="AI34" s="10"/>
      <c r="AJ34" s="90"/>
      <c r="AK34" s="10"/>
    </row>
    <row r="35" spans="1:48" ht="18" thickBot="1" x14ac:dyDescent="0.45">
      <c r="A35" s="128"/>
      <c r="B35" s="14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14"/>
      <c r="X35" s="10"/>
      <c r="Y35" s="10"/>
      <c r="Z35" s="10"/>
      <c r="AA35" s="10"/>
      <c r="AB35" s="10"/>
      <c r="AC35" s="10"/>
      <c r="AD35" s="10"/>
      <c r="AE35" s="10"/>
      <c r="AF35" s="90"/>
      <c r="AG35" s="10"/>
      <c r="AH35" s="90"/>
      <c r="AI35" s="10"/>
      <c r="AJ35" s="90"/>
      <c r="AK35" s="10"/>
    </row>
    <row r="36" spans="1:48" x14ac:dyDescent="0.4">
      <c r="A36" s="129"/>
      <c r="B36" s="19" t="str">
        <f>'8500표 (잠김o)'!B36</f>
        <v>점령</v>
      </c>
      <c r="C36" s="95">
        <f>'8500표 (잠김o)'!C36</f>
        <v>0</v>
      </c>
      <c r="D36" s="96">
        <f>'8500표 (잠김o)'!D36</f>
        <v>0</v>
      </c>
      <c r="E36" s="96">
        <f>'8500표 (잠김o)'!E36</f>
        <v>0</v>
      </c>
      <c r="F36" s="96">
        <f>'8500표 (잠김o)'!F36</f>
        <v>0</v>
      </c>
      <c r="G36" s="96">
        <f>'8500표 (잠김o)'!G36</f>
        <v>0</v>
      </c>
      <c r="H36" s="96">
        <f>'8500표 (잠김o)'!H36</f>
        <v>0</v>
      </c>
      <c r="I36" s="96">
        <f>'8500표 (잠김o)'!I36</f>
        <v>0</v>
      </c>
      <c r="J36" s="96">
        <f>'8500표 (잠김o)'!J36</f>
        <v>0</v>
      </c>
      <c r="K36" s="96">
        <f>'8500표 (잠김o)'!K36</f>
        <v>0</v>
      </c>
      <c r="L36" s="96">
        <f>'8500표 (잠김o)'!L36</f>
        <v>0</v>
      </c>
      <c r="M36" s="96">
        <f>'8500표 (잠김o)'!M36</f>
        <v>0</v>
      </c>
      <c r="N36" s="96">
        <f>'8500표 (잠김o)'!N36</f>
        <v>0</v>
      </c>
      <c r="O36" s="96">
        <f>'8500표 (잠김o)'!O36</f>
        <v>0</v>
      </c>
      <c r="P36" s="96">
        <f>'8500표 (잠김o)'!P36</f>
        <v>0</v>
      </c>
      <c r="Q36" s="96">
        <f>'8500표 (잠김o)'!Q36</f>
        <v>0</v>
      </c>
      <c r="R36" s="96">
        <f>'8500표 (잠김o)'!R36</f>
        <v>0</v>
      </c>
      <c r="S36" s="96">
        <f>'8500표 (잠김o)'!S36</f>
        <v>0</v>
      </c>
      <c r="T36" s="96">
        <f>'8500표 (잠김o)'!T36</f>
        <v>0</v>
      </c>
      <c r="U36" s="96">
        <f>'8500표 (잠김o)'!U36</f>
        <v>0</v>
      </c>
      <c r="V36" s="97">
        <f>'8500표 (잠김o)'!V36</f>
        <v>0</v>
      </c>
      <c r="W36" s="19" t="str">
        <f>'8500표 (잠김o)'!W36</f>
        <v>점령</v>
      </c>
      <c r="X36" s="10"/>
      <c r="Y36" s="10"/>
      <c r="Z36" s="10"/>
      <c r="AA36" s="10"/>
      <c r="AB36" s="10"/>
      <c r="AC36" s="10"/>
      <c r="AD36" s="10"/>
      <c r="AE36" s="10"/>
      <c r="AF36" s="90"/>
      <c r="AG36" s="10"/>
      <c r="AH36" s="90"/>
      <c r="AI36" s="10"/>
      <c r="AJ36" s="90"/>
      <c r="AK36" s="10"/>
    </row>
    <row r="37" spans="1:48" ht="18" thickBot="1" x14ac:dyDescent="0.45">
      <c r="A37" s="119"/>
      <c r="B37" s="20" t="str">
        <f>'8500표 (잠김o)'!B37</f>
        <v>직업</v>
      </c>
      <c r="C37" s="98">
        <f>'8500표 (잠김o)'!C37</f>
        <v>0</v>
      </c>
      <c r="D37" s="99">
        <f>'8500표 (잠김o)'!D37</f>
        <v>0</v>
      </c>
      <c r="E37" s="99">
        <f>'8500표 (잠김o)'!E37</f>
        <v>0</v>
      </c>
      <c r="F37" s="99">
        <f>'8500표 (잠김o)'!F37</f>
        <v>0</v>
      </c>
      <c r="G37" s="99">
        <f>'8500표 (잠김o)'!G37</f>
        <v>0</v>
      </c>
      <c r="H37" s="99">
        <f>'8500표 (잠김o)'!H37</f>
        <v>0</v>
      </c>
      <c r="I37" s="99">
        <f>'8500표 (잠김o)'!I37</f>
        <v>0</v>
      </c>
      <c r="J37" s="99">
        <f>'8500표 (잠김o)'!J37</f>
        <v>0</v>
      </c>
      <c r="K37" s="99">
        <f>'8500표 (잠김o)'!K37</f>
        <v>0</v>
      </c>
      <c r="L37" s="99">
        <f>'8500표 (잠김o)'!L37</f>
        <v>0</v>
      </c>
      <c r="M37" s="99">
        <f>'8500표 (잠김o)'!M37</f>
        <v>0</v>
      </c>
      <c r="N37" s="99">
        <f>'8500표 (잠김o)'!N37</f>
        <v>0</v>
      </c>
      <c r="O37" s="99">
        <f>'8500표 (잠김o)'!O37</f>
        <v>0</v>
      </c>
      <c r="P37" s="99">
        <f>'8500표 (잠김o)'!P37</f>
        <v>0</v>
      </c>
      <c r="Q37" s="99">
        <f>'8500표 (잠김o)'!Q37</f>
        <v>0</v>
      </c>
      <c r="R37" s="99">
        <f>'8500표 (잠김o)'!R37</f>
        <v>0</v>
      </c>
      <c r="S37" s="99">
        <f>'8500표 (잠김o)'!S37</f>
        <v>0</v>
      </c>
      <c r="T37" s="99">
        <f>'8500표 (잠김o)'!T37</f>
        <v>0</v>
      </c>
      <c r="U37" s="99">
        <f>'8500표 (잠김o)'!U37</f>
        <v>0</v>
      </c>
      <c r="V37" s="100">
        <f>'8500표 (잠김o)'!V37</f>
        <v>0</v>
      </c>
      <c r="W37" s="20" t="str">
        <f>'8500표 (잠김o)'!W37</f>
        <v>직업</v>
      </c>
      <c r="X37" s="10"/>
      <c r="Y37" s="10"/>
      <c r="Z37" s="10"/>
      <c r="AA37" s="10"/>
      <c r="AB37" s="10"/>
      <c r="AC37" s="10"/>
      <c r="AD37" s="10"/>
      <c r="AE37" s="10"/>
      <c r="AF37" s="90"/>
      <c r="AG37" s="10"/>
      <c r="AH37" s="90"/>
      <c r="AI37" s="10"/>
      <c r="AJ37" s="90"/>
      <c r="AK37" s="10"/>
    </row>
    <row r="38" spans="1:48" x14ac:dyDescent="0.4">
      <c r="A38" s="119"/>
      <c r="B38" s="23" t="str">
        <f>'8500표 (잠김o)'!B38</f>
        <v>응축</v>
      </c>
      <c r="C38" s="103">
        <f>'8500표 (잠김o)'!C38</f>
        <v>0</v>
      </c>
      <c r="D38" s="104">
        <f>'8500표 (잠김o)'!D38</f>
        <v>0</v>
      </c>
      <c r="E38" s="104">
        <f>'8500표 (잠김o)'!E38</f>
        <v>0</v>
      </c>
      <c r="F38" s="104">
        <f>'8500표 (잠김o)'!F38</f>
        <v>0</v>
      </c>
      <c r="G38" s="104">
        <f>'8500표 (잠김o)'!G38</f>
        <v>0</v>
      </c>
      <c r="H38" s="104">
        <f>'8500표 (잠김o)'!H38</f>
        <v>0</v>
      </c>
      <c r="I38" s="104">
        <f>'8500표 (잠김o)'!I38</f>
        <v>0</v>
      </c>
      <c r="J38" s="104">
        <f>'8500표 (잠김o)'!J38</f>
        <v>0</v>
      </c>
      <c r="K38" s="104">
        <f>'8500표 (잠김o)'!K38</f>
        <v>0</v>
      </c>
      <c r="L38" s="104">
        <f>'8500표 (잠김o)'!L38</f>
        <v>0</v>
      </c>
      <c r="M38" s="104">
        <f>'8500표 (잠김o)'!M38</f>
        <v>0</v>
      </c>
      <c r="N38" s="104">
        <f>'8500표 (잠김o)'!N38</f>
        <v>0</v>
      </c>
      <c r="O38" s="104">
        <f>'8500표 (잠김o)'!O38</f>
        <v>0</v>
      </c>
      <c r="P38" s="104">
        <f>'8500표 (잠김o)'!P38</f>
        <v>0</v>
      </c>
      <c r="Q38" s="104">
        <f>'8500표 (잠김o)'!Q38</f>
        <v>0</v>
      </c>
      <c r="R38" s="104">
        <f>'8500표 (잠김o)'!R38</f>
        <v>0</v>
      </c>
      <c r="S38" s="104">
        <f>'8500표 (잠김o)'!S38</f>
        <v>0</v>
      </c>
      <c r="T38" s="104">
        <f>'8500표 (잠김o)'!T38</f>
        <v>0</v>
      </c>
      <c r="U38" s="104">
        <f>'8500표 (잠김o)'!U38</f>
        <v>0</v>
      </c>
      <c r="V38" s="105">
        <f>'8500표 (잠김o)'!V38</f>
        <v>0</v>
      </c>
      <c r="W38" s="23" t="str">
        <f>'8500표 (잠김o)'!W38</f>
        <v>응축</v>
      </c>
      <c r="X38" s="10"/>
      <c r="Y38" s="10"/>
      <c r="Z38" s="10"/>
      <c r="AA38" s="10"/>
      <c r="AB38" s="10"/>
      <c r="AC38" s="10"/>
      <c r="AD38" s="10"/>
      <c r="AE38" s="10"/>
      <c r="AF38" s="90"/>
      <c r="AG38" s="10"/>
      <c r="AH38" s="90"/>
      <c r="AI38" s="10"/>
      <c r="AJ38" s="90"/>
      <c r="AK38" s="10"/>
    </row>
    <row r="39" spans="1:48" x14ac:dyDescent="0.4">
      <c r="A39" s="119"/>
      <c r="B39" s="25" t="str">
        <f>'8500표 (잠김o)'!B39</f>
        <v>아쿠아틱</v>
      </c>
      <c r="C39" s="106">
        <f>'8500표 (잠김o)'!C39</f>
        <v>0</v>
      </c>
      <c r="D39" s="107">
        <f>'8500표 (잠김o)'!D39</f>
        <v>0</v>
      </c>
      <c r="E39" s="107">
        <f>'8500표 (잠김o)'!E39</f>
        <v>0</v>
      </c>
      <c r="F39" s="107">
        <f>'8500표 (잠김o)'!F39</f>
        <v>0</v>
      </c>
      <c r="G39" s="107">
        <f>'8500표 (잠김o)'!G39</f>
        <v>0</v>
      </c>
      <c r="H39" s="107">
        <f>'8500표 (잠김o)'!H39</f>
        <v>0</v>
      </c>
      <c r="I39" s="107">
        <f>'8500표 (잠김o)'!I39</f>
        <v>0</v>
      </c>
      <c r="J39" s="107">
        <f>'8500표 (잠김o)'!J39</f>
        <v>0</v>
      </c>
      <c r="K39" s="107">
        <f>'8500표 (잠김o)'!K39</f>
        <v>0</v>
      </c>
      <c r="L39" s="107">
        <f>'8500표 (잠김o)'!L39</f>
        <v>0</v>
      </c>
      <c r="M39" s="107">
        <f>'8500표 (잠김o)'!M39</f>
        <v>0</v>
      </c>
      <c r="N39" s="107">
        <f>'8500표 (잠김o)'!N39</f>
        <v>0</v>
      </c>
      <c r="O39" s="107">
        <f>'8500표 (잠김o)'!O39</f>
        <v>0</v>
      </c>
      <c r="P39" s="107">
        <f>'8500표 (잠김o)'!P39</f>
        <v>0</v>
      </c>
      <c r="Q39" s="107">
        <f>'8500표 (잠김o)'!Q39</f>
        <v>0</v>
      </c>
      <c r="R39" s="107">
        <f>'8500표 (잠김o)'!R39</f>
        <v>0</v>
      </c>
      <c r="S39" s="107">
        <f>'8500표 (잠김o)'!S39</f>
        <v>0</v>
      </c>
      <c r="T39" s="107">
        <f>'8500표 (잠김o)'!T39</f>
        <v>0</v>
      </c>
      <c r="U39" s="107">
        <f>'8500표 (잠김o)'!U39</f>
        <v>0</v>
      </c>
      <c r="V39" s="108">
        <f>'8500표 (잠김o)'!V39</f>
        <v>0</v>
      </c>
      <c r="W39" s="25" t="str">
        <f>'8500표 (잠김o)'!W39</f>
        <v>아쿠아틱</v>
      </c>
      <c r="X39" s="10"/>
      <c r="Y39" s="10"/>
      <c r="Z39" s="10"/>
      <c r="AA39" s="10"/>
      <c r="AB39" s="10"/>
      <c r="AC39" s="10"/>
      <c r="AD39" s="10"/>
      <c r="AE39" s="10"/>
      <c r="AF39" s="90"/>
      <c r="AG39" s="10"/>
      <c r="AH39" s="90"/>
      <c r="AI39" s="10"/>
      <c r="AJ39" s="90"/>
      <c r="AK39" s="10"/>
    </row>
    <row r="40" spans="1:48" x14ac:dyDescent="0.4">
      <c r="A40" s="119"/>
      <c r="B40" s="25" t="str">
        <f>'8500표 (잠김o)'!B40</f>
        <v>블라썸</v>
      </c>
      <c r="C40" s="106">
        <f>'8500표 (잠김o)'!C40</f>
        <v>0</v>
      </c>
      <c r="D40" s="107">
        <f>'8500표 (잠김o)'!D40</f>
        <v>0</v>
      </c>
      <c r="E40" s="107">
        <f>'8500표 (잠김o)'!E40</f>
        <v>0</v>
      </c>
      <c r="F40" s="107">
        <f>'8500표 (잠김o)'!F40</f>
        <v>0</v>
      </c>
      <c r="G40" s="107">
        <f>'8500표 (잠김o)'!G40</f>
        <v>0</v>
      </c>
      <c r="H40" s="107">
        <f>'8500표 (잠김o)'!H40</f>
        <v>0</v>
      </c>
      <c r="I40" s="107">
        <f>'8500표 (잠김o)'!I40</f>
        <v>0</v>
      </c>
      <c r="J40" s="107">
        <f>'8500표 (잠김o)'!J40</f>
        <v>0</v>
      </c>
      <c r="K40" s="107">
        <f>'8500표 (잠김o)'!K40</f>
        <v>0</v>
      </c>
      <c r="L40" s="107">
        <f>'8500표 (잠김o)'!L40</f>
        <v>0</v>
      </c>
      <c r="M40" s="107">
        <f>'8500표 (잠김o)'!M40</f>
        <v>0</v>
      </c>
      <c r="N40" s="107">
        <f>'8500표 (잠김o)'!N40</f>
        <v>0</v>
      </c>
      <c r="O40" s="107">
        <f>'8500표 (잠김o)'!O40</f>
        <v>0</v>
      </c>
      <c r="P40" s="107">
        <f>'8500표 (잠김o)'!P40</f>
        <v>0</v>
      </c>
      <c r="Q40" s="107">
        <f>'8500표 (잠김o)'!Q40</f>
        <v>0</v>
      </c>
      <c r="R40" s="107">
        <f>'8500표 (잠김o)'!R40</f>
        <v>0</v>
      </c>
      <c r="S40" s="107">
        <f>'8500표 (잠김o)'!S40</f>
        <v>0</v>
      </c>
      <c r="T40" s="107">
        <f>'8500표 (잠김o)'!T40</f>
        <v>0</v>
      </c>
      <c r="U40" s="107">
        <f>'8500표 (잠김o)'!U40</f>
        <v>0</v>
      </c>
      <c r="V40" s="108">
        <f>'8500표 (잠김o)'!V40</f>
        <v>0</v>
      </c>
      <c r="W40" s="25" t="str">
        <f>'8500표 (잠김o)'!W40</f>
        <v>블라썸</v>
      </c>
      <c r="X40" s="10"/>
      <c r="Y40" s="10"/>
      <c r="Z40" s="10"/>
      <c r="AA40" s="10"/>
      <c r="AB40" s="10"/>
      <c r="AC40" s="10"/>
      <c r="AD40" s="10"/>
      <c r="AE40" s="10"/>
      <c r="AF40" s="90"/>
      <c r="AG40" s="10"/>
      <c r="AH40" s="90"/>
      <c r="AI40" s="10"/>
      <c r="AJ40" s="90"/>
      <c r="AK40" s="10"/>
      <c r="AQ40" s="126"/>
      <c r="AR40" s="126"/>
      <c r="AS40" s="126"/>
      <c r="AT40" s="126"/>
      <c r="AU40" s="126"/>
      <c r="AV40" s="126"/>
    </row>
    <row r="41" spans="1:48" x14ac:dyDescent="0.4">
      <c r="A41" s="119"/>
      <c r="B41" s="25" t="str">
        <f>'8500표 (잠김o)'!B41</f>
        <v>카혼목</v>
      </c>
      <c r="C41" s="106">
        <f>'8500표 (잠김o)'!C41</f>
        <v>0</v>
      </c>
      <c r="D41" s="107">
        <f>'8500표 (잠김o)'!D41</f>
        <v>0</v>
      </c>
      <c r="E41" s="107">
        <f>'8500표 (잠김o)'!E41</f>
        <v>0</v>
      </c>
      <c r="F41" s="107">
        <f>'8500표 (잠김o)'!F41</f>
        <v>0</v>
      </c>
      <c r="G41" s="107">
        <f>'8500표 (잠김o)'!G41</f>
        <v>0</v>
      </c>
      <c r="H41" s="107">
        <f>'8500표 (잠김o)'!H41</f>
        <v>0</v>
      </c>
      <c r="I41" s="107">
        <f>'8500표 (잠김o)'!I41</f>
        <v>0</v>
      </c>
      <c r="J41" s="107">
        <f>'8500표 (잠김o)'!J41</f>
        <v>0</v>
      </c>
      <c r="K41" s="107">
        <f>'8500표 (잠김o)'!K41</f>
        <v>0</v>
      </c>
      <c r="L41" s="107">
        <f>'8500표 (잠김o)'!L41</f>
        <v>0</v>
      </c>
      <c r="M41" s="107">
        <f>'8500표 (잠김o)'!M41</f>
        <v>0</v>
      </c>
      <c r="N41" s="107">
        <f>'8500표 (잠김o)'!N41</f>
        <v>0</v>
      </c>
      <c r="O41" s="107">
        <f>'8500표 (잠김o)'!O41</f>
        <v>0</v>
      </c>
      <c r="P41" s="107">
        <f>'8500표 (잠김o)'!P41</f>
        <v>0</v>
      </c>
      <c r="Q41" s="107">
        <f>'8500표 (잠김o)'!Q41</f>
        <v>0</v>
      </c>
      <c r="R41" s="107">
        <f>'8500표 (잠김o)'!R41</f>
        <v>0</v>
      </c>
      <c r="S41" s="107">
        <f>'8500표 (잠김o)'!S41</f>
        <v>0</v>
      </c>
      <c r="T41" s="107">
        <f>'8500표 (잠김o)'!T41</f>
        <v>0</v>
      </c>
      <c r="U41" s="107">
        <f>'8500표 (잠김o)'!U41</f>
        <v>0</v>
      </c>
      <c r="V41" s="108">
        <f>'8500표 (잠김o)'!V41</f>
        <v>0</v>
      </c>
      <c r="W41" s="25" t="str">
        <f>'8500표 (잠김o)'!W41</f>
        <v>카혼목</v>
      </c>
      <c r="X41" s="10"/>
      <c r="Y41" s="10"/>
      <c r="Z41" s="10"/>
      <c r="AA41" s="10"/>
      <c r="AB41" s="10"/>
      <c r="AC41" s="10"/>
      <c r="AD41" s="10"/>
      <c r="AE41" s="10"/>
      <c r="AF41" s="90"/>
      <c r="AG41" s="10"/>
      <c r="AH41" s="90"/>
      <c r="AI41" s="10"/>
      <c r="AJ41" s="90"/>
      <c r="AK41" s="10"/>
      <c r="AQ41" s="126"/>
      <c r="AR41" s="126"/>
      <c r="AS41" s="126"/>
      <c r="AT41" s="126"/>
      <c r="AU41" s="126"/>
      <c r="AV41" s="126"/>
    </row>
    <row r="42" spans="1:48" x14ac:dyDescent="0.4">
      <c r="A42" s="119"/>
      <c r="B42" s="25" t="str">
        <f>'8500표 (잠김o)'!B42</f>
        <v>데아</v>
      </c>
      <c r="C42" s="106">
        <f>'8500표 (잠김o)'!C42</f>
        <v>0</v>
      </c>
      <c r="D42" s="107">
        <f>'8500표 (잠김o)'!D42</f>
        <v>0</v>
      </c>
      <c r="E42" s="107">
        <f>'8500표 (잠김o)'!E42</f>
        <v>0</v>
      </c>
      <c r="F42" s="107">
        <f>'8500표 (잠김o)'!F42</f>
        <v>0</v>
      </c>
      <c r="G42" s="107">
        <f>'8500표 (잠김o)'!G42</f>
        <v>0</v>
      </c>
      <c r="H42" s="107">
        <f>'8500표 (잠김o)'!H42</f>
        <v>0</v>
      </c>
      <c r="I42" s="107">
        <f>'8500표 (잠김o)'!I42</f>
        <v>0</v>
      </c>
      <c r="J42" s="107">
        <f>'8500표 (잠김o)'!J42</f>
        <v>0</v>
      </c>
      <c r="K42" s="107">
        <f>'8500표 (잠김o)'!K42</f>
        <v>0</v>
      </c>
      <c r="L42" s="107">
        <f>'8500표 (잠김o)'!L42</f>
        <v>0</v>
      </c>
      <c r="M42" s="107">
        <f>'8500표 (잠김o)'!M42</f>
        <v>0</v>
      </c>
      <c r="N42" s="107">
        <f>'8500표 (잠김o)'!N42</f>
        <v>0</v>
      </c>
      <c r="O42" s="107">
        <f>'8500표 (잠김o)'!O42</f>
        <v>0</v>
      </c>
      <c r="P42" s="107">
        <f>'8500표 (잠김o)'!P42</f>
        <v>0</v>
      </c>
      <c r="Q42" s="107">
        <f>'8500표 (잠김o)'!Q42</f>
        <v>0</v>
      </c>
      <c r="R42" s="107">
        <f>'8500표 (잠김o)'!R42</f>
        <v>0</v>
      </c>
      <c r="S42" s="107">
        <f>'8500표 (잠김o)'!S42</f>
        <v>0</v>
      </c>
      <c r="T42" s="107">
        <f>'8500표 (잠김o)'!T42</f>
        <v>0</v>
      </c>
      <c r="U42" s="107">
        <f>'8500표 (잠김o)'!U42</f>
        <v>0</v>
      </c>
      <c r="V42" s="108">
        <f>'8500표 (잠김o)'!V42</f>
        <v>0</v>
      </c>
      <c r="W42" s="25" t="str">
        <f>'8500표 (잠김o)'!W42</f>
        <v>데아</v>
      </c>
      <c r="X42" s="10"/>
      <c r="Y42" s="10"/>
      <c r="Z42" s="10"/>
      <c r="AA42" s="10"/>
      <c r="AB42" s="10"/>
      <c r="AC42" s="10"/>
      <c r="AD42" s="10"/>
      <c r="AE42" s="10"/>
      <c r="AF42" s="90"/>
      <c r="AG42" s="10"/>
      <c r="AH42" s="90"/>
      <c r="AI42" s="10"/>
      <c r="AJ42" s="90"/>
      <c r="AK42" s="10"/>
      <c r="AS42" s="126"/>
      <c r="AT42" s="126"/>
      <c r="AU42" s="126"/>
      <c r="AV42" s="126"/>
    </row>
    <row r="43" spans="1:48" x14ac:dyDescent="0.4">
      <c r="A43" s="119"/>
      <c r="B43" s="25" t="str">
        <f>'8500표 (잠김o)'!B43</f>
        <v>로알숄더</v>
      </c>
      <c r="C43" s="106">
        <f>'8500표 (잠김o)'!C43</f>
        <v>0</v>
      </c>
      <c r="D43" s="107">
        <f>'8500표 (잠김o)'!D43</f>
        <v>0</v>
      </c>
      <c r="E43" s="107">
        <f>'8500표 (잠김o)'!E43</f>
        <v>0</v>
      </c>
      <c r="F43" s="107">
        <f>'8500표 (잠김o)'!F43</f>
        <v>0</v>
      </c>
      <c r="G43" s="107">
        <f>'8500표 (잠김o)'!G43</f>
        <v>0</v>
      </c>
      <c r="H43" s="107">
        <f>'8500표 (잠김o)'!H43</f>
        <v>0</v>
      </c>
      <c r="I43" s="107">
        <f>'8500표 (잠김o)'!I43</f>
        <v>0</v>
      </c>
      <c r="J43" s="107">
        <f>'8500표 (잠김o)'!J43</f>
        <v>0</v>
      </c>
      <c r="K43" s="107">
        <f>'8500표 (잠김o)'!K43</f>
        <v>0</v>
      </c>
      <c r="L43" s="107">
        <f>'8500표 (잠김o)'!L43</f>
        <v>0</v>
      </c>
      <c r="M43" s="107">
        <f>'8500표 (잠김o)'!M43</f>
        <v>0</v>
      </c>
      <c r="N43" s="107">
        <f>'8500표 (잠김o)'!N43</f>
        <v>0</v>
      </c>
      <c r="O43" s="107">
        <f>'8500표 (잠김o)'!O43</f>
        <v>0</v>
      </c>
      <c r="P43" s="107">
        <f>'8500표 (잠김o)'!P43</f>
        <v>0</v>
      </c>
      <c r="Q43" s="107">
        <f>'8500표 (잠김o)'!Q43</f>
        <v>0</v>
      </c>
      <c r="R43" s="107">
        <f>'8500표 (잠김o)'!R43</f>
        <v>0</v>
      </c>
      <c r="S43" s="107">
        <f>'8500표 (잠김o)'!S43</f>
        <v>0</v>
      </c>
      <c r="T43" s="107">
        <f>'8500표 (잠김o)'!T43</f>
        <v>0</v>
      </c>
      <c r="U43" s="107">
        <f>'8500표 (잠김o)'!U43</f>
        <v>0</v>
      </c>
      <c r="V43" s="108">
        <f>'8500표 (잠김o)'!V43</f>
        <v>0</v>
      </c>
      <c r="W43" s="25" t="str">
        <f>'8500표 (잠김o)'!W43</f>
        <v>로알숄더</v>
      </c>
      <c r="X43" s="10"/>
      <c r="Y43" s="10"/>
      <c r="Z43" s="10"/>
      <c r="AA43" s="10"/>
      <c r="AB43" s="10"/>
      <c r="AC43" s="10"/>
      <c r="AD43" s="10"/>
      <c r="AE43" s="10"/>
      <c r="AF43" s="90"/>
      <c r="AG43" s="10"/>
      <c r="AH43" s="90"/>
      <c r="AI43" s="10"/>
      <c r="AJ43" s="90"/>
      <c r="AK43" s="10"/>
      <c r="AQ43" s="126"/>
      <c r="AR43" s="126"/>
      <c r="AS43" s="126"/>
      <c r="AT43" s="126"/>
      <c r="AU43" s="126"/>
      <c r="AV43" s="126"/>
    </row>
    <row r="44" spans="1:48" x14ac:dyDescent="0.4">
      <c r="A44" s="119"/>
      <c r="B44" s="25" t="str">
        <f>'8500표 (잠김o)'!B44</f>
        <v>웬투스</v>
      </c>
      <c r="C44" s="106">
        <f>'8500표 (잠김o)'!C44</f>
        <v>0</v>
      </c>
      <c r="D44" s="107">
        <f>'8500표 (잠김o)'!D44</f>
        <v>0</v>
      </c>
      <c r="E44" s="107">
        <f>'8500표 (잠김o)'!E44</f>
        <v>0</v>
      </c>
      <c r="F44" s="107">
        <f>'8500표 (잠김o)'!F44</f>
        <v>0</v>
      </c>
      <c r="G44" s="107">
        <f>'8500표 (잠김o)'!G44</f>
        <v>0</v>
      </c>
      <c r="H44" s="107">
        <f>'8500표 (잠김o)'!H44</f>
        <v>0</v>
      </c>
      <c r="I44" s="107">
        <f>'8500표 (잠김o)'!I44</f>
        <v>0</v>
      </c>
      <c r="J44" s="107">
        <f>'8500표 (잠김o)'!J44</f>
        <v>0</v>
      </c>
      <c r="K44" s="107">
        <f>'8500표 (잠김o)'!K44</f>
        <v>0</v>
      </c>
      <c r="L44" s="107">
        <f>'8500표 (잠김o)'!L44</f>
        <v>0</v>
      </c>
      <c r="M44" s="107">
        <f>'8500표 (잠김o)'!M44</f>
        <v>0</v>
      </c>
      <c r="N44" s="107">
        <f>'8500표 (잠김o)'!N44</f>
        <v>0</v>
      </c>
      <c r="O44" s="107">
        <f>'8500표 (잠김o)'!O44</f>
        <v>0</v>
      </c>
      <c r="P44" s="107">
        <f>'8500표 (잠김o)'!P44</f>
        <v>0</v>
      </c>
      <c r="Q44" s="107">
        <f>'8500표 (잠김o)'!Q44</f>
        <v>0</v>
      </c>
      <c r="R44" s="107">
        <f>'8500표 (잠김o)'!R44</f>
        <v>0</v>
      </c>
      <c r="S44" s="107">
        <f>'8500표 (잠김o)'!S44</f>
        <v>0</v>
      </c>
      <c r="T44" s="107">
        <f>'8500표 (잠김o)'!T44</f>
        <v>0</v>
      </c>
      <c r="U44" s="107">
        <f>'8500표 (잠김o)'!U44</f>
        <v>0</v>
      </c>
      <c r="V44" s="108">
        <f>'8500표 (잠김o)'!V44</f>
        <v>0</v>
      </c>
      <c r="W44" s="25" t="str">
        <f>'8500표 (잠김o)'!W44</f>
        <v>웬투스</v>
      </c>
      <c r="X44" s="10"/>
      <c r="Y44" s="10"/>
      <c r="Z44" s="10"/>
      <c r="AA44" s="10"/>
      <c r="AB44" s="10"/>
      <c r="AC44" s="10"/>
      <c r="AD44" s="10"/>
      <c r="AE44" s="10"/>
      <c r="AF44" s="90"/>
      <c r="AG44" s="10"/>
      <c r="AH44" s="90"/>
      <c r="AI44" s="10"/>
      <c r="AJ44" s="90"/>
      <c r="AK44" s="10"/>
    </row>
    <row r="45" spans="1:48" x14ac:dyDescent="0.4">
      <c r="A45" s="119"/>
      <c r="B45" s="25" t="str">
        <f>'8500표 (잠김o)'!B45</f>
        <v>골클벨</v>
      </c>
      <c r="C45" s="106">
        <f>'8500표 (잠김o)'!C45</f>
        <v>0</v>
      </c>
      <c r="D45" s="107">
        <f>'8500표 (잠김o)'!D45</f>
        <v>0</v>
      </c>
      <c r="E45" s="107">
        <f>'8500표 (잠김o)'!E45</f>
        <v>0</v>
      </c>
      <c r="F45" s="107">
        <f>'8500표 (잠김o)'!F45</f>
        <v>0</v>
      </c>
      <c r="G45" s="107">
        <f>'8500표 (잠김o)'!G45</f>
        <v>0</v>
      </c>
      <c r="H45" s="107">
        <f>'8500표 (잠김o)'!H45</f>
        <v>0</v>
      </c>
      <c r="I45" s="107">
        <f>'8500표 (잠김o)'!I45</f>
        <v>0</v>
      </c>
      <c r="J45" s="107">
        <f>'8500표 (잠김o)'!J45</f>
        <v>0</v>
      </c>
      <c r="K45" s="107">
        <f>'8500표 (잠김o)'!K45</f>
        <v>0</v>
      </c>
      <c r="L45" s="107">
        <f>'8500표 (잠김o)'!L45</f>
        <v>0</v>
      </c>
      <c r="M45" s="107">
        <f>'8500표 (잠김o)'!M45</f>
        <v>0</v>
      </c>
      <c r="N45" s="107">
        <f>'8500표 (잠김o)'!N45</f>
        <v>0</v>
      </c>
      <c r="O45" s="107">
        <f>'8500표 (잠김o)'!O45</f>
        <v>0</v>
      </c>
      <c r="P45" s="107">
        <f>'8500표 (잠김o)'!P45</f>
        <v>0</v>
      </c>
      <c r="Q45" s="107">
        <f>'8500표 (잠김o)'!Q45</f>
        <v>0</v>
      </c>
      <c r="R45" s="107">
        <f>'8500표 (잠김o)'!R45</f>
        <v>0</v>
      </c>
      <c r="S45" s="107">
        <f>'8500표 (잠김o)'!S45</f>
        <v>0</v>
      </c>
      <c r="T45" s="107">
        <f>'8500표 (잠김o)'!T45</f>
        <v>0</v>
      </c>
      <c r="U45" s="107">
        <f>'8500표 (잠김o)'!U45</f>
        <v>0</v>
      </c>
      <c r="V45" s="108">
        <f>'8500표 (잠김o)'!V45</f>
        <v>0</v>
      </c>
      <c r="W45" s="25" t="str">
        <f>'8500표 (잠김o)'!W45</f>
        <v>골클벨</v>
      </c>
      <c r="X45" s="10"/>
      <c r="Y45" s="10"/>
      <c r="Z45" s="10"/>
      <c r="AA45" s="10"/>
      <c r="AB45" s="10"/>
      <c r="AC45" s="10"/>
      <c r="AD45" s="10"/>
      <c r="AE45" s="10"/>
      <c r="AF45" s="90"/>
      <c r="AG45" s="10"/>
      <c r="AH45" s="90"/>
      <c r="AI45" s="10"/>
      <c r="AJ45" s="90"/>
      <c r="AK45" s="10"/>
    </row>
    <row r="46" spans="1:48" x14ac:dyDescent="0.4">
      <c r="A46" s="119"/>
      <c r="B46" s="25" t="str">
        <f>'8500표 (잠김o)'!B46</f>
        <v>매커</v>
      </c>
      <c r="C46" s="106">
        <f>'8500표 (잠김o)'!C46</f>
        <v>0</v>
      </c>
      <c r="D46" s="107">
        <f>'8500표 (잠김o)'!D46</f>
        <v>0</v>
      </c>
      <c r="E46" s="107">
        <f>'8500표 (잠김o)'!E46</f>
        <v>0</v>
      </c>
      <c r="F46" s="107">
        <f>'8500표 (잠김o)'!F46</f>
        <v>0</v>
      </c>
      <c r="G46" s="107">
        <f>'8500표 (잠김o)'!G46</f>
        <v>0</v>
      </c>
      <c r="H46" s="107">
        <f>'8500표 (잠김o)'!H46</f>
        <v>0</v>
      </c>
      <c r="I46" s="107">
        <f>'8500표 (잠김o)'!I46</f>
        <v>0</v>
      </c>
      <c r="J46" s="107">
        <f>'8500표 (잠김o)'!J46</f>
        <v>0</v>
      </c>
      <c r="K46" s="107">
        <f>'8500표 (잠김o)'!K46</f>
        <v>0</v>
      </c>
      <c r="L46" s="107">
        <f>'8500표 (잠김o)'!L46</f>
        <v>0</v>
      </c>
      <c r="M46" s="107">
        <f>'8500표 (잠김o)'!M46</f>
        <v>0</v>
      </c>
      <c r="N46" s="107">
        <f>'8500표 (잠김o)'!N46</f>
        <v>0</v>
      </c>
      <c r="O46" s="107">
        <f>'8500표 (잠김o)'!O46</f>
        <v>0</v>
      </c>
      <c r="P46" s="107">
        <f>'8500표 (잠김o)'!P46</f>
        <v>0</v>
      </c>
      <c r="Q46" s="107">
        <f>'8500표 (잠김o)'!Q46</f>
        <v>0</v>
      </c>
      <c r="R46" s="107">
        <f>'8500표 (잠김o)'!R46</f>
        <v>0</v>
      </c>
      <c r="S46" s="107">
        <f>'8500표 (잠김o)'!S46</f>
        <v>0</v>
      </c>
      <c r="T46" s="107">
        <f>'8500표 (잠김o)'!T46</f>
        <v>0</v>
      </c>
      <c r="U46" s="107">
        <f>'8500표 (잠김o)'!U46</f>
        <v>0</v>
      </c>
      <c r="V46" s="108">
        <f>'8500표 (잠김o)'!V46</f>
        <v>0</v>
      </c>
      <c r="W46" s="25" t="str">
        <f>'8500표 (잠김o)'!W46</f>
        <v>매커</v>
      </c>
      <c r="X46" s="10"/>
      <c r="Y46" s="10"/>
      <c r="Z46" s="10"/>
      <c r="AA46" s="10"/>
      <c r="AB46" s="10"/>
      <c r="AC46" s="10"/>
      <c r="AD46" s="10"/>
      <c r="AE46" s="10"/>
      <c r="AF46" s="90"/>
      <c r="AG46" s="10"/>
      <c r="AH46" s="90"/>
      <c r="AI46" s="10"/>
      <c r="AJ46" s="90"/>
      <c r="AK46" s="10"/>
    </row>
    <row r="47" spans="1:48" ht="18" thickBot="1" x14ac:dyDescent="0.45">
      <c r="A47" s="119"/>
      <c r="B47" s="54" t="str">
        <f>'8500표 (잠김o)'!B47</f>
        <v>고피아</v>
      </c>
      <c r="C47" s="109">
        <f>'8500표 (잠김o)'!C47</f>
        <v>0</v>
      </c>
      <c r="D47" s="110">
        <f>'8500표 (잠김o)'!D47</f>
        <v>0</v>
      </c>
      <c r="E47" s="110">
        <f>'8500표 (잠김o)'!E47</f>
        <v>0</v>
      </c>
      <c r="F47" s="110">
        <f>'8500표 (잠김o)'!F47</f>
        <v>0</v>
      </c>
      <c r="G47" s="110">
        <f>'8500표 (잠김o)'!G47</f>
        <v>0</v>
      </c>
      <c r="H47" s="110">
        <f>'8500표 (잠김o)'!H47</f>
        <v>0</v>
      </c>
      <c r="I47" s="110">
        <f>'8500표 (잠김o)'!I47</f>
        <v>0</v>
      </c>
      <c r="J47" s="110">
        <f>'8500표 (잠김o)'!J47</f>
        <v>0</v>
      </c>
      <c r="K47" s="110">
        <f>'8500표 (잠김o)'!K47</f>
        <v>0</v>
      </c>
      <c r="L47" s="110">
        <f>'8500표 (잠김o)'!L47</f>
        <v>0</v>
      </c>
      <c r="M47" s="110">
        <f>'8500표 (잠김o)'!M47</f>
        <v>0</v>
      </c>
      <c r="N47" s="110">
        <f>'8500표 (잠김o)'!N47</f>
        <v>0</v>
      </c>
      <c r="O47" s="110">
        <f>'8500표 (잠김o)'!O47</f>
        <v>0</v>
      </c>
      <c r="P47" s="110">
        <f>'8500표 (잠김o)'!P47</f>
        <v>0</v>
      </c>
      <c r="Q47" s="110">
        <f>'8500표 (잠김o)'!Q47</f>
        <v>0</v>
      </c>
      <c r="R47" s="110">
        <f>'8500표 (잠김o)'!R47</f>
        <v>0</v>
      </c>
      <c r="S47" s="110">
        <f>'8500표 (잠김o)'!S47</f>
        <v>0</v>
      </c>
      <c r="T47" s="110">
        <f>'8500표 (잠김o)'!T47</f>
        <v>0</v>
      </c>
      <c r="U47" s="110">
        <f>'8500표 (잠김o)'!U47</f>
        <v>0</v>
      </c>
      <c r="V47" s="111">
        <f>'8500표 (잠김o)'!V47</f>
        <v>0</v>
      </c>
      <c r="W47" s="54" t="str">
        <f>'8500표 (잠김o)'!W47</f>
        <v>고피아</v>
      </c>
      <c r="X47" s="10"/>
      <c r="Y47" s="10"/>
      <c r="Z47" s="10"/>
      <c r="AA47" s="10"/>
      <c r="AB47" s="10"/>
      <c r="AC47" s="10"/>
      <c r="AD47" s="10"/>
      <c r="AE47" s="10"/>
      <c r="AF47" s="90"/>
      <c r="AG47" s="10"/>
      <c r="AH47" s="90"/>
      <c r="AI47" s="10"/>
      <c r="AJ47" s="90"/>
      <c r="AK47" s="10"/>
    </row>
    <row r="48" spans="1:48" x14ac:dyDescent="0.4">
      <c r="A48" s="119"/>
      <c r="B48" s="57" t="str">
        <f>'8500표 (잠김o)'!B48</f>
        <v>모자</v>
      </c>
      <c r="C48" s="112">
        <f>'8500표 (잠김o)'!C48</f>
        <v>0</v>
      </c>
      <c r="D48" s="113">
        <f>'8500표 (잠김o)'!D48</f>
        <v>0</v>
      </c>
      <c r="E48" s="113">
        <f>'8500표 (잠김o)'!E48</f>
        <v>0</v>
      </c>
      <c r="F48" s="113">
        <f>'8500표 (잠김o)'!F48</f>
        <v>0</v>
      </c>
      <c r="G48" s="113">
        <f>'8500표 (잠김o)'!G48</f>
        <v>0</v>
      </c>
      <c r="H48" s="113">
        <f>'8500표 (잠김o)'!H48</f>
        <v>0</v>
      </c>
      <c r="I48" s="113">
        <f>'8500표 (잠김o)'!I48</f>
        <v>0</v>
      </c>
      <c r="J48" s="113">
        <f>'8500표 (잠김o)'!J48</f>
        <v>0</v>
      </c>
      <c r="K48" s="113">
        <f>'8500표 (잠김o)'!K48</f>
        <v>0</v>
      </c>
      <c r="L48" s="113">
        <f>'8500표 (잠김o)'!L48</f>
        <v>0</v>
      </c>
      <c r="M48" s="113">
        <f>'8500표 (잠김o)'!M48</f>
        <v>0</v>
      </c>
      <c r="N48" s="113">
        <f>'8500표 (잠김o)'!N48</f>
        <v>0</v>
      </c>
      <c r="O48" s="113">
        <f>'8500표 (잠김o)'!O48</f>
        <v>0</v>
      </c>
      <c r="P48" s="113">
        <f>'8500표 (잠김o)'!P48</f>
        <v>0</v>
      </c>
      <c r="Q48" s="113">
        <f>'8500표 (잠김o)'!Q48</f>
        <v>0</v>
      </c>
      <c r="R48" s="113">
        <f>'8500표 (잠김o)'!R48</f>
        <v>0</v>
      </c>
      <c r="S48" s="113">
        <f>'8500표 (잠김o)'!S48</f>
        <v>0</v>
      </c>
      <c r="T48" s="113">
        <f>'8500표 (잠김o)'!T48</f>
        <v>0</v>
      </c>
      <c r="U48" s="113">
        <f>'8500표 (잠김o)'!U48</f>
        <v>0</v>
      </c>
      <c r="V48" s="114">
        <f>'8500표 (잠김o)'!V48</f>
        <v>0</v>
      </c>
      <c r="W48" s="57" t="str">
        <f>'8500표 (잠김o)'!W48</f>
        <v>모자</v>
      </c>
      <c r="X48" s="10"/>
      <c r="Y48" s="10"/>
      <c r="Z48" s="10"/>
      <c r="AA48" s="10"/>
      <c r="AB48" s="10"/>
      <c r="AC48" s="10"/>
      <c r="AD48" s="10"/>
      <c r="AE48" s="10"/>
      <c r="AF48" s="90"/>
      <c r="AG48" s="10"/>
      <c r="AH48" s="90"/>
      <c r="AI48" s="10"/>
      <c r="AJ48" s="90"/>
      <c r="AK48" s="10"/>
    </row>
    <row r="49" spans="1:49" x14ac:dyDescent="0.4">
      <c r="A49" s="119"/>
      <c r="B49" s="60" t="str">
        <f>'8500표 (잠김o)'!B49</f>
        <v>상의</v>
      </c>
      <c r="C49" s="106">
        <f>'8500표 (잠김o)'!C49</f>
        <v>0</v>
      </c>
      <c r="D49" s="107">
        <f>'8500표 (잠김o)'!D49</f>
        <v>0</v>
      </c>
      <c r="E49" s="107">
        <f>'8500표 (잠김o)'!E49</f>
        <v>0</v>
      </c>
      <c r="F49" s="107">
        <f>'8500표 (잠김o)'!F49</f>
        <v>0</v>
      </c>
      <c r="G49" s="107">
        <f>'8500표 (잠김o)'!G49</f>
        <v>0</v>
      </c>
      <c r="H49" s="107">
        <f>'8500표 (잠김o)'!H49</f>
        <v>0</v>
      </c>
      <c r="I49" s="107">
        <f>'8500표 (잠김o)'!I49</f>
        <v>0</v>
      </c>
      <c r="J49" s="107">
        <f>'8500표 (잠김o)'!J49</f>
        <v>0</v>
      </c>
      <c r="K49" s="107">
        <f>'8500표 (잠김o)'!K49</f>
        <v>0</v>
      </c>
      <c r="L49" s="107">
        <f>'8500표 (잠김o)'!L49</f>
        <v>0</v>
      </c>
      <c r="M49" s="107">
        <f>'8500표 (잠김o)'!M49</f>
        <v>0</v>
      </c>
      <c r="N49" s="107">
        <f>'8500표 (잠김o)'!N49</f>
        <v>0</v>
      </c>
      <c r="O49" s="107">
        <f>'8500표 (잠김o)'!O49</f>
        <v>0</v>
      </c>
      <c r="P49" s="107">
        <f>'8500표 (잠김o)'!P49</f>
        <v>0</v>
      </c>
      <c r="Q49" s="107">
        <f>'8500표 (잠김o)'!Q49</f>
        <v>0</v>
      </c>
      <c r="R49" s="107">
        <f>'8500표 (잠김o)'!R49</f>
        <v>0</v>
      </c>
      <c r="S49" s="107">
        <f>'8500표 (잠김o)'!S49</f>
        <v>0</v>
      </c>
      <c r="T49" s="107">
        <f>'8500표 (잠김o)'!T49</f>
        <v>0</v>
      </c>
      <c r="U49" s="107">
        <f>'8500표 (잠김o)'!U49</f>
        <v>0</v>
      </c>
      <c r="V49" s="108">
        <f>'8500표 (잠김o)'!V49</f>
        <v>0</v>
      </c>
      <c r="W49" s="60" t="str">
        <f>'8500표 (잠김o)'!W49</f>
        <v>상의</v>
      </c>
      <c r="X49" s="10"/>
      <c r="Y49" s="10"/>
      <c r="Z49" s="10"/>
      <c r="AA49" s="10"/>
      <c r="AB49" s="10"/>
      <c r="AC49" s="10"/>
      <c r="AD49" s="10"/>
      <c r="AE49" s="10"/>
      <c r="AF49" s="90"/>
      <c r="AG49" s="10"/>
      <c r="AH49" s="90"/>
      <c r="AI49" s="10"/>
      <c r="AJ49" s="90"/>
      <c r="AK49" s="10"/>
    </row>
    <row r="50" spans="1:49" x14ac:dyDescent="0.4">
      <c r="A50" s="119"/>
      <c r="B50" s="60" t="str">
        <f>'8500표 (잠김o)'!B50</f>
        <v>하의</v>
      </c>
      <c r="C50" s="106">
        <f>'8500표 (잠김o)'!C50</f>
        <v>0</v>
      </c>
      <c r="D50" s="107">
        <f>'8500표 (잠김o)'!D50</f>
        <v>0</v>
      </c>
      <c r="E50" s="107">
        <f>'8500표 (잠김o)'!E50</f>
        <v>0</v>
      </c>
      <c r="F50" s="107">
        <f>'8500표 (잠김o)'!F50</f>
        <v>0</v>
      </c>
      <c r="G50" s="107">
        <f>'8500표 (잠김o)'!G50</f>
        <v>0</v>
      </c>
      <c r="H50" s="107">
        <f>'8500표 (잠김o)'!H50</f>
        <v>0</v>
      </c>
      <c r="I50" s="107">
        <f>'8500표 (잠김o)'!I50</f>
        <v>0</v>
      </c>
      <c r="J50" s="107">
        <f>'8500표 (잠김o)'!J50</f>
        <v>0</v>
      </c>
      <c r="K50" s="107">
        <f>'8500표 (잠김o)'!K50</f>
        <v>0</v>
      </c>
      <c r="L50" s="107">
        <f>'8500표 (잠김o)'!L50</f>
        <v>0</v>
      </c>
      <c r="M50" s="107">
        <f>'8500표 (잠김o)'!M50</f>
        <v>0</v>
      </c>
      <c r="N50" s="107">
        <f>'8500표 (잠김o)'!N50</f>
        <v>0</v>
      </c>
      <c r="O50" s="107">
        <f>'8500표 (잠김o)'!O50</f>
        <v>0</v>
      </c>
      <c r="P50" s="107">
        <f>'8500표 (잠김o)'!P50</f>
        <v>0</v>
      </c>
      <c r="Q50" s="107">
        <f>'8500표 (잠김o)'!Q50</f>
        <v>0</v>
      </c>
      <c r="R50" s="107">
        <f>'8500표 (잠김o)'!R50</f>
        <v>0</v>
      </c>
      <c r="S50" s="107">
        <f>'8500표 (잠김o)'!S50</f>
        <v>0</v>
      </c>
      <c r="T50" s="107">
        <f>'8500표 (잠김o)'!T50</f>
        <v>0</v>
      </c>
      <c r="U50" s="107">
        <f>'8500표 (잠김o)'!U50</f>
        <v>0</v>
      </c>
      <c r="V50" s="108">
        <f>'8500표 (잠김o)'!V50</f>
        <v>0</v>
      </c>
      <c r="W50" s="60" t="str">
        <f>'8500표 (잠김o)'!W50</f>
        <v>하의</v>
      </c>
      <c r="X50" s="10"/>
      <c r="Y50" s="10"/>
      <c r="Z50" s="10"/>
      <c r="AA50" s="10"/>
      <c r="AB50" s="10"/>
      <c r="AC50" s="10"/>
      <c r="AD50" s="10"/>
      <c r="AE50" s="10"/>
      <c r="AF50" s="90"/>
      <c r="AG50" s="10"/>
      <c r="AH50" s="90"/>
      <c r="AI50" s="10"/>
      <c r="AJ50" s="90"/>
      <c r="AK50" s="10"/>
    </row>
    <row r="51" spans="1:49" x14ac:dyDescent="0.4">
      <c r="A51" s="119"/>
      <c r="B51" s="60" t="str">
        <f>'8500표 (잠김o)'!B51</f>
        <v>장갑</v>
      </c>
      <c r="C51" s="106">
        <f>'8500표 (잠김o)'!C51</f>
        <v>0</v>
      </c>
      <c r="D51" s="107">
        <f>'8500표 (잠김o)'!D51</f>
        <v>0</v>
      </c>
      <c r="E51" s="107">
        <f>'8500표 (잠김o)'!E51</f>
        <v>0</v>
      </c>
      <c r="F51" s="107">
        <f>'8500표 (잠김o)'!F51</f>
        <v>0</v>
      </c>
      <c r="G51" s="107">
        <f>'8500표 (잠김o)'!G51</f>
        <v>0</v>
      </c>
      <c r="H51" s="107">
        <f>'8500표 (잠김o)'!H51</f>
        <v>0</v>
      </c>
      <c r="I51" s="107">
        <f>'8500표 (잠김o)'!I51</f>
        <v>0</v>
      </c>
      <c r="J51" s="107">
        <f>'8500표 (잠김o)'!J51</f>
        <v>0</v>
      </c>
      <c r="K51" s="107">
        <f>'8500표 (잠김o)'!K51</f>
        <v>0</v>
      </c>
      <c r="L51" s="107">
        <f>'8500표 (잠김o)'!L51</f>
        <v>0</v>
      </c>
      <c r="M51" s="107">
        <f>'8500표 (잠김o)'!M51</f>
        <v>0</v>
      </c>
      <c r="N51" s="107">
        <f>'8500표 (잠김o)'!N51</f>
        <v>0</v>
      </c>
      <c r="O51" s="107">
        <f>'8500표 (잠김o)'!O51</f>
        <v>0</v>
      </c>
      <c r="P51" s="107">
        <f>'8500표 (잠김o)'!P51</f>
        <v>0</v>
      </c>
      <c r="Q51" s="107">
        <f>'8500표 (잠김o)'!Q51</f>
        <v>0</v>
      </c>
      <c r="R51" s="107">
        <f>'8500표 (잠김o)'!R51</f>
        <v>0</v>
      </c>
      <c r="S51" s="107">
        <f>'8500표 (잠김o)'!S51</f>
        <v>0</v>
      </c>
      <c r="T51" s="107">
        <f>'8500표 (잠김o)'!T51</f>
        <v>0</v>
      </c>
      <c r="U51" s="107">
        <f>'8500표 (잠김o)'!U51</f>
        <v>0</v>
      </c>
      <c r="V51" s="108">
        <f>'8500표 (잠김o)'!V51</f>
        <v>0</v>
      </c>
      <c r="W51" s="60" t="str">
        <f>'8500표 (잠김o)'!W51</f>
        <v>장갑</v>
      </c>
      <c r="X51" s="10"/>
      <c r="Y51" s="10"/>
      <c r="Z51" s="10"/>
      <c r="AA51" s="10"/>
      <c r="AB51" s="10"/>
      <c r="AC51" s="10"/>
      <c r="AD51" s="10"/>
      <c r="AE51" s="10"/>
      <c r="AF51" s="90"/>
      <c r="AG51" s="10"/>
      <c r="AH51" s="90"/>
      <c r="AI51" s="10"/>
      <c r="AJ51" s="90"/>
      <c r="AK51" s="10"/>
    </row>
    <row r="52" spans="1:49" x14ac:dyDescent="0.4">
      <c r="A52" s="119"/>
      <c r="B52" s="60" t="str">
        <f>'8500표 (잠김o)'!B52</f>
        <v>망토</v>
      </c>
      <c r="C52" s="106">
        <f>'8500표 (잠김o)'!C52</f>
        <v>0</v>
      </c>
      <c r="D52" s="107">
        <f>'8500표 (잠김o)'!D52</f>
        <v>0</v>
      </c>
      <c r="E52" s="107">
        <f>'8500표 (잠김o)'!E52</f>
        <v>0</v>
      </c>
      <c r="F52" s="107">
        <f>'8500표 (잠김o)'!F52</f>
        <v>0</v>
      </c>
      <c r="G52" s="107">
        <f>'8500표 (잠김o)'!G52</f>
        <v>0</v>
      </c>
      <c r="H52" s="107">
        <f>'8500표 (잠김o)'!H52</f>
        <v>0</v>
      </c>
      <c r="I52" s="107">
        <f>'8500표 (잠김o)'!I52</f>
        <v>0</v>
      </c>
      <c r="J52" s="107">
        <f>'8500표 (잠김o)'!J52</f>
        <v>0</v>
      </c>
      <c r="K52" s="107">
        <f>'8500표 (잠김o)'!K52</f>
        <v>0</v>
      </c>
      <c r="L52" s="107">
        <f>'8500표 (잠김o)'!L52</f>
        <v>0</v>
      </c>
      <c r="M52" s="107">
        <f>'8500표 (잠김o)'!M52</f>
        <v>0</v>
      </c>
      <c r="N52" s="107">
        <f>'8500표 (잠김o)'!N52</f>
        <v>0</v>
      </c>
      <c r="O52" s="107">
        <f>'8500표 (잠김o)'!O52</f>
        <v>0</v>
      </c>
      <c r="P52" s="107">
        <f>'8500표 (잠김o)'!P52</f>
        <v>0</v>
      </c>
      <c r="Q52" s="107">
        <f>'8500표 (잠김o)'!Q52</f>
        <v>0</v>
      </c>
      <c r="R52" s="107">
        <f>'8500표 (잠김o)'!R52</f>
        <v>0</v>
      </c>
      <c r="S52" s="107">
        <f>'8500표 (잠김o)'!S52</f>
        <v>0</v>
      </c>
      <c r="T52" s="107">
        <f>'8500표 (잠김o)'!T52</f>
        <v>0</v>
      </c>
      <c r="U52" s="107">
        <f>'8500표 (잠김o)'!U52</f>
        <v>0</v>
      </c>
      <c r="V52" s="108">
        <f>'8500표 (잠김o)'!V52</f>
        <v>0</v>
      </c>
      <c r="W52" s="60" t="str">
        <f>'8500표 (잠김o)'!W52</f>
        <v>망토</v>
      </c>
      <c r="X52" s="10"/>
      <c r="Y52" s="10"/>
      <c r="Z52" s="10"/>
      <c r="AA52" s="10"/>
      <c r="AB52" s="10"/>
      <c r="AC52" s="10"/>
      <c r="AD52" s="10"/>
      <c r="AE52" s="10"/>
      <c r="AF52" s="90"/>
      <c r="AG52" s="10"/>
      <c r="AH52" s="90"/>
      <c r="AI52" s="10"/>
      <c r="AJ52" s="90"/>
      <c r="AK52" s="10"/>
    </row>
    <row r="53" spans="1:49" x14ac:dyDescent="0.4">
      <c r="A53" s="119"/>
      <c r="B53" s="60" t="str">
        <f>'8500표 (잠김o)'!B53</f>
        <v>신발</v>
      </c>
      <c r="C53" s="106">
        <f>'8500표 (잠김o)'!C53</f>
        <v>0</v>
      </c>
      <c r="D53" s="107">
        <f>'8500표 (잠김o)'!D53</f>
        <v>0</v>
      </c>
      <c r="E53" s="107">
        <f>'8500표 (잠김o)'!E53</f>
        <v>0</v>
      </c>
      <c r="F53" s="107">
        <f>'8500표 (잠김o)'!F53</f>
        <v>0</v>
      </c>
      <c r="G53" s="107">
        <f>'8500표 (잠김o)'!G53</f>
        <v>0</v>
      </c>
      <c r="H53" s="107">
        <f>'8500표 (잠김o)'!H53</f>
        <v>0</v>
      </c>
      <c r="I53" s="107">
        <f>'8500표 (잠김o)'!I53</f>
        <v>0</v>
      </c>
      <c r="J53" s="107">
        <f>'8500표 (잠김o)'!J53</f>
        <v>0</v>
      </c>
      <c r="K53" s="107">
        <f>'8500표 (잠김o)'!K53</f>
        <v>0</v>
      </c>
      <c r="L53" s="107">
        <f>'8500표 (잠김o)'!L53</f>
        <v>0</v>
      </c>
      <c r="M53" s="107">
        <f>'8500표 (잠김o)'!M53</f>
        <v>0</v>
      </c>
      <c r="N53" s="107">
        <f>'8500표 (잠김o)'!N53</f>
        <v>0</v>
      </c>
      <c r="O53" s="107">
        <f>'8500표 (잠김o)'!O53</f>
        <v>0</v>
      </c>
      <c r="P53" s="107">
        <f>'8500표 (잠김o)'!P53</f>
        <v>0</v>
      </c>
      <c r="Q53" s="107">
        <f>'8500표 (잠김o)'!Q53</f>
        <v>0</v>
      </c>
      <c r="R53" s="107">
        <f>'8500표 (잠김o)'!R53</f>
        <v>0</v>
      </c>
      <c r="S53" s="107">
        <f>'8500표 (잠김o)'!S53</f>
        <v>0</v>
      </c>
      <c r="T53" s="107">
        <f>'8500표 (잠김o)'!T53</f>
        <v>0</v>
      </c>
      <c r="U53" s="107">
        <f>'8500표 (잠김o)'!U53</f>
        <v>0</v>
      </c>
      <c r="V53" s="108">
        <f>'8500표 (잠김o)'!V53</f>
        <v>0</v>
      </c>
      <c r="W53" s="60" t="str">
        <f>'8500표 (잠김o)'!W53</f>
        <v>신발</v>
      </c>
      <c r="X53" s="10"/>
      <c r="Y53" s="10"/>
      <c r="Z53" s="10"/>
      <c r="AA53" s="10"/>
      <c r="AB53" s="10"/>
      <c r="AC53" s="10"/>
      <c r="AD53" s="10"/>
      <c r="AE53" s="10"/>
      <c r="AF53" s="90"/>
      <c r="AG53" s="10"/>
      <c r="AH53" s="90"/>
      <c r="AI53" s="10"/>
      <c r="AJ53" s="90"/>
      <c r="AK53" s="10"/>
    </row>
    <row r="54" spans="1:49" x14ac:dyDescent="0.4">
      <c r="A54" s="119"/>
      <c r="B54" s="60" t="str">
        <f>'8500표 (잠김o)'!B54</f>
        <v>무기</v>
      </c>
      <c r="C54" s="106">
        <f>'8500표 (잠김o)'!C54</f>
        <v>0</v>
      </c>
      <c r="D54" s="107">
        <f>'8500표 (잠김o)'!D54</f>
        <v>0</v>
      </c>
      <c r="E54" s="107">
        <f>'8500표 (잠김o)'!E54</f>
        <v>0</v>
      </c>
      <c r="F54" s="107">
        <f>'8500표 (잠김o)'!F54</f>
        <v>0</v>
      </c>
      <c r="G54" s="107">
        <f>'8500표 (잠김o)'!G54</f>
        <v>0</v>
      </c>
      <c r="H54" s="107">
        <f>'8500표 (잠김o)'!H54</f>
        <v>0</v>
      </c>
      <c r="I54" s="107">
        <f>'8500표 (잠김o)'!I54</f>
        <v>0</v>
      </c>
      <c r="J54" s="107">
        <f>'8500표 (잠김o)'!J54</f>
        <v>0</v>
      </c>
      <c r="K54" s="107">
        <f>'8500표 (잠김o)'!K54</f>
        <v>0</v>
      </c>
      <c r="L54" s="107">
        <f>'8500표 (잠김o)'!L54</f>
        <v>0</v>
      </c>
      <c r="M54" s="107">
        <f>'8500표 (잠김o)'!M54</f>
        <v>0</v>
      </c>
      <c r="N54" s="107">
        <f>'8500표 (잠김o)'!N54</f>
        <v>0</v>
      </c>
      <c r="O54" s="107">
        <f>'8500표 (잠김o)'!O54</f>
        <v>0</v>
      </c>
      <c r="P54" s="107">
        <f>'8500표 (잠김o)'!P54</f>
        <v>0</v>
      </c>
      <c r="Q54" s="107">
        <f>'8500표 (잠김o)'!Q54</f>
        <v>0</v>
      </c>
      <c r="R54" s="107">
        <f>'8500표 (잠김o)'!R54</f>
        <v>0</v>
      </c>
      <c r="S54" s="107">
        <f>'8500표 (잠김o)'!S54</f>
        <v>0</v>
      </c>
      <c r="T54" s="107">
        <f>'8500표 (잠김o)'!T54</f>
        <v>0</v>
      </c>
      <c r="U54" s="107">
        <f>'8500표 (잠김o)'!U54</f>
        <v>0</v>
      </c>
      <c r="V54" s="108">
        <f>'8500표 (잠김o)'!V54</f>
        <v>0</v>
      </c>
      <c r="W54" s="60" t="str">
        <f>'8500표 (잠김o)'!W54</f>
        <v>무기</v>
      </c>
      <c r="X54" s="10"/>
      <c r="Y54" s="10"/>
      <c r="Z54" s="10"/>
      <c r="AA54" s="10"/>
      <c r="AB54" s="10"/>
      <c r="AC54" s="10"/>
      <c r="AD54" s="10"/>
      <c r="AE54" s="10"/>
      <c r="AF54" s="90"/>
      <c r="AG54" s="10"/>
      <c r="AH54" s="90"/>
      <c r="AI54" s="10"/>
      <c r="AJ54" s="90"/>
      <c r="AK54" s="10"/>
    </row>
    <row r="55" spans="1:49" x14ac:dyDescent="0.4">
      <c r="A55" s="119"/>
      <c r="B55" s="60" t="str">
        <f>'8500표 (잠김o)'!B55</f>
        <v>보조</v>
      </c>
      <c r="C55" s="106">
        <f>'8500표 (잠김o)'!C55</f>
        <v>0</v>
      </c>
      <c r="D55" s="107">
        <f>'8500표 (잠김o)'!D55</f>
        <v>0</v>
      </c>
      <c r="E55" s="107">
        <f>'8500표 (잠김o)'!E55</f>
        <v>0</v>
      </c>
      <c r="F55" s="107">
        <f>'8500표 (잠김o)'!F55</f>
        <v>0</v>
      </c>
      <c r="G55" s="107">
        <f>'8500표 (잠김o)'!G55</f>
        <v>0</v>
      </c>
      <c r="H55" s="107">
        <f>'8500표 (잠김o)'!H55</f>
        <v>0</v>
      </c>
      <c r="I55" s="107">
        <f>'8500표 (잠김o)'!I55</f>
        <v>0</v>
      </c>
      <c r="J55" s="107">
        <f>'8500표 (잠김o)'!J55</f>
        <v>0</v>
      </c>
      <c r="K55" s="107">
        <f>'8500표 (잠김o)'!K55</f>
        <v>0</v>
      </c>
      <c r="L55" s="107">
        <f>'8500표 (잠김o)'!L55</f>
        <v>0</v>
      </c>
      <c r="M55" s="107">
        <f>'8500표 (잠김o)'!M55</f>
        <v>0</v>
      </c>
      <c r="N55" s="107">
        <f>'8500표 (잠김o)'!N55</f>
        <v>0</v>
      </c>
      <c r="O55" s="107">
        <f>'8500표 (잠김o)'!O55</f>
        <v>0</v>
      </c>
      <c r="P55" s="107">
        <f>'8500표 (잠김o)'!P55</f>
        <v>0</v>
      </c>
      <c r="Q55" s="107">
        <f>'8500표 (잠김o)'!Q55</f>
        <v>0</v>
      </c>
      <c r="R55" s="107">
        <f>'8500표 (잠김o)'!R55</f>
        <v>0</v>
      </c>
      <c r="S55" s="107">
        <f>'8500표 (잠김o)'!S55</f>
        <v>0</v>
      </c>
      <c r="T55" s="107">
        <f>'8500표 (잠김o)'!T55</f>
        <v>0</v>
      </c>
      <c r="U55" s="107">
        <f>'8500표 (잠김o)'!U55</f>
        <v>0</v>
      </c>
      <c r="V55" s="108">
        <f>'8500표 (잠김o)'!V55</f>
        <v>0</v>
      </c>
      <c r="W55" s="60" t="str">
        <f>'8500표 (잠김o)'!W55</f>
        <v>보조</v>
      </c>
      <c r="X55" s="10"/>
      <c r="Y55" s="10"/>
      <c r="Z55" s="10"/>
      <c r="AA55" s="10"/>
      <c r="AB55" s="10"/>
      <c r="AC55" s="10"/>
      <c r="AD55" s="10"/>
      <c r="AE55" s="10"/>
      <c r="AF55" s="90"/>
      <c r="AG55" s="10"/>
      <c r="AH55" s="90"/>
      <c r="AI55" s="10"/>
      <c r="AJ55" s="90"/>
      <c r="AK55" s="10"/>
    </row>
    <row r="56" spans="1:49" ht="18" thickBot="1" x14ac:dyDescent="0.45">
      <c r="A56" s="119"/>
      <c r="B56" s="69" t="str">
        <f>'8500표 (잠김o)'!B56</f>
        <v>엠블</v>
      </c>
      <c r="C56" s="116">
        <f>'8500표 (잠김o)'!C56</f>
        <v>0</v>
      </c>
      <c r="D56" s="117">
        <f>'8500표 (잠김o)'!D56</f>
        <v>0</v>
      </c>
      <c r="E56" s="117">
        <f>'8500표 (잠김o)'!E56</f>
        <v>0</v>
      </c>
      <c r="F56" s="117">
        <f>'8500표 (잠김o)'!F56</f>
        <v>0</v>
      </c>
      <c r="G56" s="117">
        <f>'8500표 (잠김o)'!G56</f>
        <v>0</v>
      </c>
      <c r="H56" s="117">
        <f>'8500표 (잠김o)'!H56</f>
        <v>0</v>
      </c>
      <c r="I56" s="117">
        <f>'8500표 (잠김o)'!I56</f>
        <v>0</v>
      </c>
      <c r="J56" s="117">
        <f>'8500표 (잠김o)'!J56</f>
        <v>0</v>
      </c>
      <c r="K56" s="117">
        <f>'8500표 (잠김o)'!K56</f>
        <v>0</v>
      </c>
      <c r="L56" s="117">
        <f>'8500표 (잠김o)'!L56</f>
        <v>0</v>
      </c>
      <c r="M56" s="117">
        <f>'8500표 (잠김o)'!M56</f>
        <v>0</v>
      </c>
      <c r="N56" s="117">
        <f>'8500표 (잠김o)'!N56</f>
        <v>0</v>
      </c>
      <c r="O56" s="117">
        <f>'8500표 (잠김o)'!O56</f>
        <v>0</v>
      </c>
      <c r="P56" s="117">
        <f>'8500표 (잠김o)'!P56</f>
        <v>0</v>
      </c>
      <c r="Q56" s="117">
        <f>'8500표 (잠김o)'!Q56</f>
        <v>0</v>
      </c>
      <c r="R56" s="117">
        <f>'8500표 (잠김o)'!R56</f>
        <v>0</v>
      </c>
      <c r="S56" s="117">
        <f>'8500표 (잠김o)'!S56</f>
        <v>0</v>
      </c>
      <c r="T56" s="117">
        <f>'8500표 (잠김o)'!T56</f>
        <v>0</v>
      </c>
      <c r="U56" s="117">
        <f>'8500표 (잠김o)'!U56</f>
        <v>0</v>
      </c>
      <c r="V56" s="118">
        <f>'8500표 (잠김o)'!V56</f>
        <v>0</v>
      </c>
      <c r="W56" s="69" t="str">
        <f>'8500표 (잠김o)'!W56</f>
        <v>엠블</v>
      </c>
      <c r="X56" s="10"/>
      <c r="Y56" s="10"/>
      <c r="Z56" s="10"/>
      <c r="AA56" s="10"/>
      <c r="AB56" s="10"/>
      <c r="AC56" s="10"/>
      <c r="AD56" s="10"/>
      <c r="AE56" s="10"/>
      <c r="AF56" s="90"/>
      <c r="AG56" s="10"/>
      <c r="AH56" s="90"/>
      <c r="AI56" s="10"/>
      <c r="AJ56" s="90"/>
      <c r="AK56" s="10"/>
      <c r="AL56" s="126"/>
      <c r="AM56" s="126"/>
      <c r="AN56" s="126"/>
      <c r="AO56" s="126"/>
      <c r="AP56" s="126"/>
      <c r="AQ56" s="126"/>
      <c r="AR56" s="126"/>
      <c r="AS56" s="126"/>
      <c r="AT56" s="126"/>
      <c r="AU56" s="126"/>
      <c r="AV56" s="126"/>
      <c r="AW56" s="126"/>
    </row>
    <row r="57" spans="1:49" x14ac:dyDescent="0.4">
      <c r="A57" s="119"/>
      <c r="B57" s="73" t="str">
        <f>'8500표 (잠김o)'!B57</f>
        <v>카루타</v>
      </c>
      <c r="C57" s="130">
        <f>'8500표 (잠김o)'!C57</f>
        <v>0</v>
      </c>
      <c r="D57" s="131">
        <f>'8500표 (잠김o)'!D57</f>
        <v>0</v>
      </c>
      <c r="E57" s="131">
        <f>'8500표 (잠김o)'!E57</f>
        <v>0</v>
      </c>
      <c r="F57" s="131">
        <f>'8500표 (잠김o)'!F57</f>
        <v>0</v>
      </c>
      <c r="G57" s="131">
        <f>'8500표 (잠김o)'!G57</f>
        <v>0</v>
      </c>
      <c r="H57" s="131">
        <f>'8500표 (잠김o)'!H57</f>
        <v>0</v>
      </c>
      <c r="I57" s="131">
        <f>'8500표 (잠김o)'!I57</f>
        <v>0</v>
      </c>
      <c r="J57" s="131">
        <f>'8500표 (잠김o)'!J57</f>
        <v>0</v>
      </c>
      <c r="K57" s="131">
        <f>'8500표 (잠김o)'!K57</f>
        <v>0</v>
      </c>
      <c r="L57" s="131">
        <f>'8500표 (잠김o)'!L57</f>
        <v>0</v>
      </c>
      <c r="M57" s="131">
        <f>'8500표 (잠김o)'!M57</f>
        <v>0</v>
      </c>
      <c r="N57" s="131">
        <f>'8500표 (잠김o)'!N57</f>
        <v>0</v>
      </c>
      <c r="O57" s="131">
        <f>'8500표 (잠김o)'!O57</f>
        <v>0</v>
      </c>
      <c r="P57" s="131">
        <f>'8500표 (잠김o)'!P57</f>
        <v>0</v>
      </c>
      <c r="Q57" s="131">
        <f>'8500표 (잠김o)'!Q57</f>
        <v>0</v>
      </c>
      <c r="R57" s="131">
        <f>'8500표 (잠김o)'!R57</f>
        <v>0</v>
      </c>
      <c r="S57" s="131">
        <f>'8500표 (잠김o)'!S57</f>
        <v>0</v>
      </c>
      <c r="T57" s="131">
        <f>'8500표 (잠김o)'!T57</f>
        <v>0</v>
      </c>
      <c r="U57" s="131">
        <f>'8500표 (잠김o)'!U57</f>
        <v>0</v>
      </c>
      <c r="V57" s="132">
        <f>'8500표 (잠김o)'!V57</f>
        <v>0</v>
      </c>
      <c r="W57" s="73" t="str">
        <f>'8500표 (잠김o)'!W57</f>
        <v>카루타</v>
      </c>
      <c r="X57" s="10"/>
      <c r="Y57" s="10"/>
      <c r="Z57" s="10"/>
      <c r="AA57" s="10"/>
      <c r="AB57" s="10"/>
      <c r="AC57" s="10"/>
      <c r="AD57" s="10"/>
      <c r="AE57" s="10"/>
      <c r="AF57" s="90"/>
      <c r="AG57" s="10"/>
      <c r="AH57" s="90"/>
      <c r="AI57" s="10"/>
      <c r="AJ57" s="90"/>
      <c r="AK57" s="10"/>
      <c r="AL57" s="126"/>
      <c r="AM57" s="126"/>
      <c r="AN57" s="126"/>
      <c r="AO57" s="126"/>
      <c r="AP57" s="126"/>
      <c r="AQ57" s="126"/>
      <c r="AR57" s="126"/>
      <c r="AS57" s="126"/>
      <c r="AT57" s="126"/>
      <c r="AU57" s="126"/>
      <c r="AV57" s="126"/>
      <c r="AW57" s="126"/>
    </row>
    <row r="58" spans="1:49" x14ac:dyDescent="0.4">
      <c r="A58" s="119"/>
      <c r="B58" s="71" t="str">
        <f>'8500표 (잠김o)'!B58</f>
        <v>포켓</v>
      </c>
      <c r="C58" s="123">
        <f>'8500표 (잠김o)'!C58</f>
        <v>0</v>
      </c>
      <c r="D58" s="124">
        <f>'8500표 (잠김o)'!D58</f>
        <v>0</v>
      </c>
      <c r="E58" s="124">
        <f>'8500표 (잠김o)'!E58</f>
        <v>0</v>
      </c>
      <c r="F58" s="124">
        <f>'8500표 (잠김o)'!F58</f>
        <v>0</v>
      </c>
      <c r="G58" s="124">
        <f>'8500표 (잠김o)'!G58</f>
        <v>0</v>
      </c>
      <c r="H58" s="124">
        <f>'8500표 (잠김o)'!H58</f>
        <v>0</v>
      </c>
      <c r="I58" s="124">
        <f>'8500표 (잠김o)'!I58</f>
        <v>0</v>
      </c>
      <c r="J58" s="124">
        <f>'8500표 (잠김o)'!J58</f>
        <v>0</v>
      </c>
      <c r="K58" s="124">
        <f>'8500표 (잠김o)'!K58</f>
        <v>0</v>
      </c>
      <c r="L58" s="124">
        <f>'8500표 (잠김o)'!L58</f>
        <v>0</v>
      </c>
      <c r="M58" s="124">
        <f>'8500표 (잠김o)'!M58</f>
        <v>0</v>
      </c>
      <c r="N58" s="124">
        <f>'8500표 (잠김o)'!N58</f>
        <v>0</v>
      </c>
      <c r="O58" s="124">
        <f>'8500표 (잠김o)'!O58</f>
        <v>0</v>
      </c>
      <c r="P58" s="124">
        <f>'8500표 (잠김o)'!P58</f>
        <v>0</v>
      </c>
      <c r="Q58" s="124">
        <f>'8500표 (잠김o)'!Q58</f>
        <v>0</v>
      </c>
      <c r="R58" s="124">
        <f>'8500표 (잠김o)'!R58</f>
        <v>0</v>
      </c>
      <c r="S58" s="124">
        <f>'8500표 (잠김o)'!S58</f>
        <v>0</v>
      </c>
      <c r="T58" s="124">
        <f>'8500표 (잠김o)'!T58</f>
        <v>0</v>
      </c>
      <c r="U58" s="124">
        <f>'8500표 (잠김o)'!U58</f>
        <v>0</v>
      </c>
      <c r="V58" s="125">
        <f>'8500표 (잠김o)'!V58</f>
        <v>0</v>
      </c>
      <c r="W58" s="71" t="str">
        <f>'8500표 (잠김o)'!W58</f>
        <v>포켓</v>
      </c>
      <c r="X58" s="10"/>
      <c r="Y58" s="10"/>
      <c r="Z58" s="10"/>
      <c r="AA58" s="10"/>
      <c r="AB58" s="10"/>
      <c r="AC58" s="10"/>
      <c r="AD58" s="10"/>
      <c r="AE58" s="10"/>
      <c r="AF58" s="90"/>
      <c r="AG58" s="10"/>
      <c r="AH58" s="90"/>
      <c r="AI58" s="10"/>
      <c r="AJ58" s="90"/>
      <c r="AK58" s="10"/>
      <c r="AL58" s="126"/>
      <c r="AM58" s="126"/>
      <c r="AN58" s="126"/>
      <c r="AO58" s="126"/>
      <c r="AP58" s="126"/>
      <c r="AQ58" s="126"/>
      <c r="AR58" s="126"/>
      <c r="AS58" s="126"/>
      <c r="AT58" s="126"/>
      <c r="AU58" s="126"/>
      <c r="AV58" s="126"/>
      <c r="AW58" s="126"/>
    </row>
    <row r="59" spans="1:49" x14ac:dyDescent="0.4">
      <c r="A59" s="119"/>
      <c r="B59" s="71" t="str">
        <f>'8500표 (잠김o)'!B59</f>
        <v>하트</v>
      </c>
      <c r="C59" s="123">
        <f>'8500표 (잠김o)'!C59</f>
        <v>0</v>
      </c>
      <c r="D59" s="124">
        <f>'8500표 (잠김o)'!D59</f>
        <v>0</v>
      </c>
      <c r="E59" s="124">
        <f>'8500표 (잠김o)'!E59</f>
        <v>0</v>
      </c>
      <c r="F59" s="124">
        <f>'8500표 (잠김o)'!F59</f>
        <v>0</v>
      </c>
      <c r="G59" s="124">
        <f>'8500표 (잠김o)'!G59</f>
        <v>0</v>
      </c>
      <c r="H59" s="124">
        <f>'8500표 (잠김o)'!H59</f>
        <v>0</v>
      </c>
      <c r="I59" s="124">
        <f>'8500표 (잠김o)'!I59</f>
        <v>0</v>
      </c>
      <c r="J59" s="124">
        <f>'8500표 (잠김o)'!J59</f>
        <v>0</v>
      </c>
      <c r="K59" s="124">
        <f>'8500표 (잠김o)'!K59</f>
        <v>0</v>
      </c>
      <c r="L59" s="124">
        <f>'8500표 (잠김o)'!L59</f>
        <v>0</v>
      </c>
      <c r="M59" s="124">
        <f>'8500표 (잠김o)'!M59</f>
        <v>0</v>
      </c>
      <c r="N59" s="124">
        <f>'8500표 (잠김o)'!N59</f>
        <v>0</v>
      </c>
      <c r="O59" s="124">
        <f>'8500표 (잠김o)'!O59</f>
        <v>0</v>
      </c>
      <c r="P59" s="124">
        <f>'8500표 (잠김o)'!P59</f>
        <v>0</v>
      </c>
      <c r="Q59" s="124">
        <f>'8500표 (잠김o)'!Q59</f>
        <v>0</v>
      </c>
      <c r="R59" s="124">
        <f>'8500표 (잠김o)'!R59</f>
        <v>0</v>
      </c>
      <c r="S59" s="124">
        <f>'8500표 (잠김o)'!S59</f>
        <v>0</v>
      </c>
      <c r="T59" s="124">
        <f>'8500표 (잠김o)'!T59</f>
        <v>0</v>
      </c>
      <c r="U59" s="124">
        <f>'8500표 (잠김o)'!U59</f>
        <v>0</v>
      </c>
      <c r="V59" s="125">
        <f>'8500표 (잠김o)'!V59</f>
        <v>0</v>
      </c>
      <c r="W59" s="71" t="str">
        <f>'8500표 (잠김o)'!W59</f>
        <v>하트</v>
      </c>
      <c r="X59" s="10"/>
      <c r="Y59" s="10"/>
      <c r="Z59" s="10"/>
      <c r="AA59" s="10"/>
      <c r="AB59" s="10"/>
      <c r="AC59" s="10"/>
      <c r="AD59" s="10"/>
      <c r="AE59" s="10"/>
      <c r="AF59" s="90"/>
      <c r="AG59" s="10"/>
      <c r="AH59" s="90"/>
      <c r="AI59" s="10"/>
      <c r="AJ59" s="90"/>
      <c r="AK59" s="10"/>
      <c r="AL59" s="126"/>
      <c r="AM59" s="126"/>
      <c r="AN59" s="126"/>
      <c r="AO59" s="126"/>
      <c r="AP59" s="126"/>
      <c r="AQ59" s="126"/>
      <c r="AR59" s="126"/>
      <c r="AS59" s="126"/>
      <c r="AT59" s="126"/>
      <c r="AU59" s="126"/>
      <c r="AV59" s="126"/>
      <c r="AW59" s="126"/>
    </row>
    <row r="60" spans="1:49" ht="18" thickBot="1" x14ac:dyDescent="0.45">
      <c r="A60" s="119"/>
      <c r="B60" s="71" t="str">
        <f>'8500표 (잠김o)'!B60</f>
        <v>어빌</v>
      </c>
      <c r="C60" s="123">
        <f>'8500표 (잠김o)'!C60</f>
        <v>0</v>
      </c>
      <c r="D60" s="124">
        <f>'8500표 (잠김o)'!D60</f>
        <v>0</v>
      </c>
      <c r="E60" s="124">
        <f>'8500표 (잠김o)'!E60</f>
        <v>0</v>
      </c>
      <c r="F60" s="124">
        <f>'8500표 (잠김o)'!F60</f>
        <v>0</v>
      </c>
      <c r="G60" s="124">
        <f>'8500표 (잠김o)'!G60</f>
        <v>0</v>
      </c>
      <c r="H60" s="124">
        <f>'8500표 (잠김o)'!H60</f>
        <v>0</v>
      </c>
      <c r="I60" s="124">
        <f>'8500표 (잠김o)'!I60</f>
        <v>0</v>
      </c>
      <c r="J60" s="124">
        <f>'8500표 (잠김o)'!J60</f>
        <v>0</v>
      </c>
      <c r="K60" s="124">
        <f>'8500표 (잠김o)'!K60</f>
        <v>0</v>
      </c>
      <c r="L60" s="124">
        <f>'8500표 (잠김o)'!L60</f>
        <v>0</v>
      </c>
      <c r="M60" s="124">
        <f>'8500표 (잠김o)'!M60</f>
        <v>0</v>
      </c>
      <c r="N60" s="124">
        <f>'8500표 (잠김o)'!N60</f>
        <v>0</v>
      </c>
      <c r="O60" s="124">
        <f>'8500표 (잠김o)'!O60</f>
        <v>0</v>
      </c>
      <c r="P60" s="124">
        <f>'8500표 (잠김o)'!P60</f>
        <v>0</v>
      </c>
      <c r="Q60" s="124">
        <f>'8500표 (잠김o)'!Q60</f>
        <v>0</v>
      </c>
      <c r="R60" s="124">
        <f>'8500표 (잠김o)'!R60</f>
        <v>0</v>
      </c>
      <c r="S60" s="124">
        <f>'8500표 (잠김o)'!S60</f>
        <v>0</v>
      </c>
      <c r="T60" s="124">
        <f>'8500표 (잠김o)'!T60</f>
        <v>0</v>
      </c>
      <c r="U60" s="124">
        <f>'8500표 (잠김o)'!U60</f>
        <v>0</v>
      </c>
      <c r="V60" s="125">
        <f>'8500표 (잠김o)'!V60</f>
        <v>0</v>
      </c>
      <c r="W60" s="71" t="str">
        <f>'8500표 (잠김o)'!W60</f>
        <v>어빌</v>
      </c>
      <c r="X60" s="10"/>
      <c r="Y60" s="10"/>
      <c r="Z60" s="10"/>
      <c r="AA60" s="10"/>
      <c r="AB60" s="10"/>
      <c r="AC60" s="10"/>
      <c r="AD60" s="10"/>
      <c r="AE60" s="10"/>
      <c r="AF60" s="90"/>
      <c r="AG60" s="10"/>
      <c r="AH60" s="90"/>
      <c r="AI60" s="10"/>
      <c r="AJ60" s="90"/>
      <c r="AK60" s="10"/>
      <c r="AL60" s="126"/>
      <c r="AM60" s="126"/>
      <c r="AN60" s="126"/>
      <c r="AO60" s="126"/>
      <c r="AP60" s="126"/>
      <c r="AQ60" s="126"/>
      <c r="AR60" s="126"/>
      <c r="AS60" s="126"/>
      <c r="AT60" s="126"/>
      <c r="AU60" s="126"/>
      <c r="AV60" s="126"/>
      <c r="AW60" s="126"/>
    </row>
    <row r="61" spans="1:49" x14ac:dyDescent="0.4">
      <c r="A61" s="119"/>
      <c r="B61" s="140" t="str">
        <f>'8500표 (잠김o)'!B61</f>
        <v>보장</v>
      </c>
      <c r="C61" s="146">
        <f>'8500표 (잠김o)'!C61</f>
        <v>0</v>
      </c>
      <c r="D61" s="139">
        <f>'8500표 (잠김o)'!D61</f>
        <v>0</v>
      </c>
      <c r="E61" s="139">
        <f>'8500표 (잠김o)'!E61</f>
        <v>0</v>
      </c>
      <c r="F61" s="139">
        <f>'8500표 (잠김o)'!F61</f>
        <v>0</v>
      </c>
      <c r="G61" s="139">
        <f>'8500표 (잠김o)'!G61</f>
        <v>0</v>
      </c>
      <c r="H61" s="139">
        <f>'8500표 (잠김o)'!H61</f>
        <v>0</v>
      </c>
      <c r="I61" s="139">
        <f>'8500표 (잠김o)'!I61</f>
        <v>0</v>
      </c>
      <c r="J61" s="139">
        <f>'8500표 (잠김o)'!J61</f>
        <v>0</v>
      </c>
      <c r="K61" s="139">
        <f>'8500표 (잠김o)'!K61</f>
        <v>0</v>
      </c>
      <c r="L61" s="139">
        <f>'8500표 (잠김o)'!L61</f>
        <v>0</v>
      </c>
      <c r="M61" s="139">
        <f>'8500표 (잠김o)'!M61</f>
        <v>0</v>
      </c>
      <c r="N61" s="139">
        <f>'8500표 (잠김o)'!N61</f>
        <v>0</v>
      </c>
      <c r="O61" s="139">
        <f>'8500표 (잠김o)'!O61</f>
        <v>0</v>
      </c>
      <c r="P61" s="139">
        <f>'8500표 (잠김o)'!P61</f>
        <v>0</v>
      </c>
      <c r="Q61" s="139">
        <f>'8500표 (잠김o)'!Q61</f>
        <v>0</v>
      </c>
      <c r="R61" s="139">
        <f>'8500표 (잠김o)'!R61</f>
        <v>0</v>
      </c>
      <c r="S61" s="139">
        <f>'8500표 (잠김o)'!S61</f>
        <v>0</v>
      </c>
      <c r="T61" s="139">
        <f>'8500표 (잠김o)'!T61</f>
        <v>0</v>
      </c>
      <c r="U61" s="139">
        <f>'8500표 (잠김o)'!U61</f>
        <v>0</v>
      </c>
      <c r="V61" s="147">
        <f>'8500표 (잠김o)'!V61</f>
        <v>0</v>
      </c>
      <c r="W61" s="143" t="str">
        <f>'8500표 (잠김o)'!W61</f>
        <v>보장</v>
      </c>
      <c r="X61" s="10"/>
      <c r="Y61" s="10"/>
      <c r="Z61" s="10"/>
      <c r="AA61" s="10"/>
      <c r="AB61" s="10"/>
      <c r="AC61" s="10"/>
      <c r="AD61" s="10"/>
      <c r="AE61" s="10"/>
      <c r="AF61" s="90"/>
      <c r="AG61" s="10"/>
      <c r="AH61" s="90"/>
      <c r="AI61" s="10"/>
      <c r="AJ61" s="90"/>
      <c r="AK61" s="10"/>
      <c r="AL61" s="126"/>
      <c r="AM61" s="126"/>
      <c r="AN61" s="126"/>
      <c r="AO61" s="126"/>
      <c r="AP61" s="126"/>
      <c r="AQ61" s="126"/>
      <c r="AR61" s="126"/>
      <c r="AS61" s="126"/>
      <c r="AT61" s="126"/>
      <c r="AU61" s="126"/>
      <c r="AV61" s="126"/>
      <c r="AW61" s="126"/>
    </row>
    <row r="62" spans="1:49" x14ac:dyDescent="0.4">
      <c r="A62" s="119"/>
      <c r="B62" s="141" t="str">
        <f>'8500표 (잠김o)'!B62</f>
        <v>아케인</v>
      </c>
      <c r="C62" s="148">
        <f>'8500표 (잠김o)'!C62</f>
        <v>0</v>
      </c>
      <c r="D62" s="107">
        <f>'8500표 (잠김o)'!D62</f>
        <v>0</v>
      </c>
      <c r="E62" s="107">
        <f>'8500표 (잠김o)'!E62</f>
        <v>0</v>
      </c>
      <c r="F62" s="107">
        <f>'8500표 (잠김o)'!F62</f>
        <v>0</v>
      </c>
      <c r="G62" s="107">
        <f>'8500표 (잠김o)'!G62</f>
        <v>0</v>
      </c>
      <c r="H62" s="107">
        <f>'8500표 (잠김o)'!H62</f>
        <v>0</v>
      </c>
      <c r="I62" s="107">
        <f>'8500표 (잠김o)'!I62</f>
        <v>0</v>
      </c>
      <c r="J62" s="107">
        <f>'8500표 (잠김o)'!J62</f>
        <v>0</v>
      </c>
      <c r="K62" s="107">
        <f>'8500표 (잠김o)'!K62</f>
        <v>0</v>
      </c>
      <c r="L62" s="107">
        <f>'8500표 (잠김o)'!L62</f>
        <v>0</v>
      </c>
      <c r="M62" s="107">
        <f>'8500표 (잠김o)'!M62</f>
        <v>0</v>
      </c>
      <c r="N62" s="107">
        <f>'8500표 (잠김o)'!N62</f>
        <v>0</v>
      </c>
      <c r="O62" s="107">
        <f>'8500표 (잠김o)'!O62</f>
        <v>0</v>
      </c>
      <c r="P62" s="107">
        <f>'8500표 (잠김o)'!P62</f>
        <v>0</v>
      </c>
      <c r="Q62" s="107">
        <f>'8500표 (잠김o)'!Q62</f>
        <v>0</v>
      </c>
      <c r="R62" s="107">
        <f>'8500표 (잠김o)'!R62</f>
        <v>0</v>
      </c>
      <c r="S62" s="107">
        <f>'8500표 (잠김o)'!S62</f>
        <v>0</v>
      </c>
      <c r="T62" s="107">
        <f>'8500표 (잠김o)'!T62</f>
        <v>0</v>
      </c>
      <c r="U62" s="107">
        <f>'8500표 (잠김o)'!U62</f>
        <v>0</v>
      </c>
      <c r="V62" s="149">
        <f>'8500표 (잠김o)'!V62</f>
        <v>0</v>
      </c>
      <c r="W62" s="144" t="str">
        <f>'8500표 (잠김o)'!W62</f>
        <v>아케인</v>
      </c>
      <c r="X62" s="10"/>
      <c r="Y62" s="10"/>
      <c r="Z62" s="10"/>
      <c r="AA62" s="10"/>
      <c r="AB62" s="10"/>
      <c r="AC62" s="10"/>
      <c r="AD62" s="10"/>
      <c r="AE62" s="10"/>
      <c r="AF62" s="90"/>
      <c r="AG62" s="10"/>
      <c r="AH62" s="90"/>
      <c r="AI62" s="10"/>
      <c r="AJ62" s="90"/>
      <c r="AK62" s="10"/>
      <c r="AL62" s="126"/>
      <c r="AM62" s="126"/>
      <c r="AN62" s="126"/>
      <c r="AO62" s="126"/>
      <c r="AP62" s="126"/>
      <c r="AQ62" s="126"/>
      <c r="AR62" s="126"/>
      <c r="AS62" s="126"/>
      <c r="AT62" s="126"/>
      <c r="AU62" s="126"/>
      <c r="AV62" s="126"/>
      <c r="AW62" s="126"/>
    </row>
    <row r="63" spans="1:49" x14ac:dyDescent="0.4">
      <c r="A63" s="119"/>
      <c r="B63" s="141" t="str">
        <f>'8500표 (잠김o)'!B63</f>
        <v>주스텟</v>
      </c>
      <c r="C63" s="148">
        <f>'8500표 (잠김o)'!C63</f>
        <v>0</v>
      </c>
      <c r="D63" s="107">
        <f>'8500표 (잠김o)'!D63</f>
        <v>0</v>
      </c>
      <c r="E63" s="107">
        <f>'8500표 (잠김o)'!E63</f>
        <v>0</v>
      </c>
      <c r="F63" s="107">
        <f>'8500표 (잠김o)'!F63</f>
        <v>0</v>
      </c>
      <c r="G63" s="107">
        <f>'8500표 (잠김o)'!G63</f>
        <v>0</v>
      </c>
      <c r="H63" s="107">
        <f>'8500표 (잠김o)'!H63</f>
        <v>0</v>
      </c>
      <c r="I63" s="107">
        <f>'8500표 (잠김o)'!I63</f>
        <v>0</v>
      </c>
      <c r="J63" s="107">
        <f>'8500표 (잠김o)'!J63</f>
        <v>0</v>
      </c>
      <c r="K63" s="107">
        <f>'8500표 (잠김o)'!K63</f>
        <v>0</v>
      </c>
      <c r="L63" s="107">
        <f>'8500표 (잠김o)'!L63</f>
        <v>0</v>
      </c>
      <c r="M63" s="107">
        <f>'8500표 (잠김o)'!M63</f>
        <v>0</v>
      </c>
      <c r="N63" s="107">
        <f>'8500표 (잠김o)'!N63</f>
        <v>0</v>
      </c>
      <c r="O63" s="107">
        <f>'8500표 (잠김o)'!O63</f>
        <v>0</v>
      </c>
      <c r="P63" s="107">
        <f>'8500표 (잠김o)'!P63</f>
        <v>0</v>
      </c>
      <c r="Q63" s="107">
        <f>'8500표 (잠김o)'!Q63</f>
        <v>0</v>
      </c>
      <c r="R63" s="107">
        <f>'8500표 (잠김o)'!R63</f>
        <v>0</v>
      </c>
      <c r="S63" s="107">
        <f>'8500표 (잠김o)'!S63</f>
        <v>0</v>
      </c>
      <c r="T63" s="107">
        <f>'8500표 (잠김o)'!T63</f>
        <v>0</v>
      </c>
      <c r="U63" s="107">
        <f>'8500표 (잠김o)'!U63</f>
        <v>0</v>
      </c>
      <c r="V63" s="149">
        <f>'8500표 (잠김o)'!V63</f>
        <v>0</v>
      </c>
      <c r="W63" s="144" t="str">
        <f>'8500표 (잠김o)'!W63</f>
        <v>주스텟</v>
      </c>
      <c r="X63" s="10"/>
      <c r="Y63" s="10"/>
      <c r="Z63" s="10"/>
      <c r="AA63" s="10"/>
      <c r="AB63" s="10"/>
      <c r="AC63" s="10"/>
      <c r="AD63" s="10"/>
      <c r="AE63" s="10"/>
      <c r="AF63" s="90"/>
      <c r="AG63" s="10"/>
      <c r="AH63" s="90"/>
      <c r="AI63" s="10"/>
      <c r="AJ63" s="90"/>
      <c r="AK63" s="10"/>
      <c r="AL63" s="126"/>
      <c r="AM63" s="126"/>
      <c r="AN63" s="126"/>
      <c r="AO63" s="126"/>
      <c r="AP63" s="126"/>
      <c r="AQ63" s="126"/>
      <c r="AR63" s="126"/>
      <c r="AS63" s="126"/>
      <c r="AT63" s="126"/>
      <c r="AU63" s="126"/>
      <c r="AV63" s="126"/>
      <c r="AW63" s="126"/>
    </row>
    <row r="64" spans="1:49" x14ac:dyDescent="0.4">
      <c r="A64" s="119"/>
      <c r="B64" s="141" t="str">
        <f>'8500표 (잠김o)'!B64</f>
        <v>스타포스</v>
      </c>
      <c r="C64" s="150">
        <f>'8500표 (잠김o)'!C64</f>
        <v>0</v>
      </c>
      <c r="D64" s="127">
        <f>'8500표 (잠김o)'!D64</f>
        <v>0</v>
      </c>
      <c r="E64" s="127">
        <f>'8500표 (잠김o)'!E64</f>
        <v>0</v>
      </c>
      <c r="F64" s="127">
        <f>'8500표 (잠김o)'!F64</f>
        <v>0</v>
      </c>
      <c r="G64" s="127">
        <f>'8500표 (잠김o)'!G64</f>
        <v>0</v>
      </c>
      <c r="H64" s="127">
        <f>'8500표 (잠김o)'!H64</f>
        <v>0</v>
      </c>
      <c r="I64" s="127">
        <f>'8500표 (잠김o)'!I64</f>
        <v>0</v>
      </c>
      <c r="J64" s="127">
        <f>'8500표 (잠김o)'!J64</f>
        <v>0</v>
      </c>
      <c r="K64" s="127">
        <f>'8500표 (잠김o)'!K64</f>
        <v>0</v>
      </c>
      <c r="L64" s="127">
        <f>'8500표 (잠김o)'!L64</f>
        <v>0</v>
      </c>
      <c r="M64" s="127">
        <f>'8500표 (잠김o)'!M64</f>
        <v>0</v>
      </c>
      <c r="N64" s="127">
        <f>'8500표 (잠김o)'!N64</f>
        <v>0</v>
      </c>
      <c r="O64" s="127">
        <f>'8500표 (잠김o)'!O64</f>
        <v>0</v>
      </c>
      <c r="P64" s="127">
        <f>'8500표 (잠김o)'!P64</f>
        <v>0</v>
      </c>
      <c r="Q64" s="127">
        <f>'8500표 (잠김o)'!Q64</f>
        <v>0</v>
      </c>
      <c r="R64" s="127">
        <f>'8500표 (잠김o)'!R64</f>
        <v>0</v>
      </c>
      <c r="S64" s="127">
        <f>'8500표 (잠김o)'!S64</f>
        <v>0</v>
      </c>
      <c r="T64" s="127">
        <f>'8500표 (잠김o)'!T64</f>
        <v>0</v>
      </c>
      <c r="U64" s="127">
        <f>'8500표 (잠김o)'!U64</f>
        <v>0</v>
      </c>
      <c r="V64" s="151">
        <f>'8500표 (잠김o)'!V64</f>
        <v>0</v>
      </c>
      <c r="W64" s="144" t="str">
        <f>'8500표 (잠김o)'!W64</f>
        <v>스타포스</v>
      </c>
      <c r="X64" s="10"/>
      <c r="Y64" s="10"/>
      <c r="Z64" s="10"/>
      <c r="AA64" s="10"/>
      <c r="AB64" s="10"/>
      <c r="AC64" s="10"/>
      <c r="AD64" s="10"/>
      <c r="AE64" s="10"/>
      <c r="AF64" s="90"/>
      <c r="AG64" s="10"/>
      <c r="AH64" s="90"/>
      <c r="AI64" s="10"/>
      <c r="AJ64" s="90"/>
      <c r="AK64" s="10"/>
      <c r="AL64" s="126"/>
      <c r="AM64" s="126"/>
      <c r="AN64" s="126"/>
      <c r="AO64" s="126"/>
      <c r="AP64" s="126"/>
      <c r="AQ64" s="126"/>
      <c r="AR64" s="126"/>
      <c r="AS64" s="126"/>
      <c r="AT64" s="126"/>
      <c r="AU64" s="126"/>
      <c r="AV64" s="126"/>
      <c r="AW64" s="126"/>
    </row>
    <row r="65" spans="1:51" ht="18" thickBot="1" x14ac:dyDescent="0.45">
      <c r="A65" s="90"/>
      <c r="B65" s="142" t="str">
        <f>'8500표 (잠김o)'!B65</f>
        <v>레벨</v>
      </c>
      <c r="C65" s="152">
        <f>'8500표 (잠김o)'!C65</f>
        <v>0</v>
      </c>
      <c r="D65" s="11">
        <f>'8500표 (잠김o)'!D65</f>
        <v>0</v>
      </c>
      <c r="E65" s="11">
        <f>'8500표 (잠김o)'!E65</f>
        <v>0</v>
      </c>
      <c r="F65" s="11">
        <f>'8500표 (잠김o)'!F65</f>
        <v>0</v>
      </c>
      <c r="G65" s="11">
        <f>'8500표 (잠김o)'!G65</f>
        <v>0</v>
      </c>
      <c r="H65" s="11">
        <f>'8500표 (잠김o)'!H65</f>
        <v>0</v>
      </c>
      <c r="I65" s="11">
        <f>'8500표 (잠김o)'!I65</f>
        <v>0</v>
      </c>
      <c r="J65" s="11">
        <f>'8500표 (잠김o)'!J65</f>
        <v>0</v>
      </c>
      <c r="K65" s="11">
        <f>'8500표 (잠김o)'!K65</f>
        <v>0</v>
      </c>
      <c r="L65" s="11">
        <f>'8500표 (잠김o)'!L65</f>
        <v>0</v>
      </c>
      <c r="M65" s="11">
        <f>'8500표 (잠김o)'!M65</f>
        <v>0</v>
      </c>
      <c r="N65" s="11">
        <f>'8500표 (잠김o)'!N65</f>
        <v>0</v>
      </c>
      <c r="O65" s="11">
        <f>'8500표 (잠김o)'!O65</f>
        <v>0</v>
      </c>
      <c r="P65" s="11">
        <f>'8500표 (잠김o)'!P65</f>
        <v>0</v>
      </c>
      <c r="Q65" s="11">
        <f>'8500표 (잠김o)'!Q65</f>
        <v>0</v>
      </c>
      <c r="R65" s="11">
        <f>'8500표 (잠김o)'!R65</f>
        <v>0</v>
      </c>
      <c r="S65" s="11">
        <f>'8500표 (잠김o)'!S65</f>
        <v>0</v>
      </c>
      <c r="T65" s="11">
        <f>'8500표 (잠김o)'!T65</f>
        <v>0</v>
      </c>
      <c r="U65" s="11">
        <f>'8500표 (잠김o)'!U65</f>
        <v>0</v>
      </c>
      <c r="V65" s="153">
        <f>'8500표 (잠김o)'!V65</f>
        <v>0</v>
      </c>
      <c r="W65" s="145" t="str">
        <f>'8500표 (잠김o)'!W65</f>
        <v>레벨</v>
      </c>
      <c r="X65" s="10"/>
      <c r="Y65" s="10"/>
      <c r="Z65" s="10"/>
      <c r="AA65" s="10"/>
      <c r="AB65" s="10"/>
      <c r="AC65" s="10"/>
      <c r="AD65" s="10"/>
      <c r="AE65" s="10"/>
      <c r="AF65" s="90"/>
      <c r="AG65" s="10"/>
      <c r="AH65" s="90"/>
      <c r="AI65" s="10"/>
      <c r="AJ65" s="90"/>
      <c r="AK65" s="10"/>
      <c r="AL65" s="126"/>
      <c r="AM65" s="126"/>
      <c r="AN65" s="126"/>
      <c r="AO65" s="126"/>
      <c r="AP65" s="126"/>
      <c r="AQ65" s="126"/>
      <c r="AR65" s="126"/>
      <c r="AS65" s="126"/>
      <c r="AT65" s="126"/>
      <c r="AU65" s="126"/>
      <c r="AV65" s="126"/>
      <c r="AW65" s="126"/>
    </row>
    <row r="66" spans="1:51" ht="18" thickBot="1" x14ac:dyDescent="0.45">
      <c r="A66" s="133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90"/>
      <c r="AG66" s="10"/>
      <c r="AH66" s="90"/>
      <c r="AI66" s="10"/>
      <c r="AJ66" s="90"/>
      <c r="AK66" s="10"/>
      <c r="AL66" s="126"/>
      <c r="AM66" s="126"/>
      <c r="AN66" s="126"/>
      <c r="AO66" s="126"/>
      <c r="AP66" s="126"/>
      <c r="AQ66" s="126"/>
      <c r="AR66" s="126"/>
      <c r="AS66" s="126"/>
      <c r="AT66" s="126"/>
      <c r="AU66" s="126"/>
      <c r="AV66" s="126"/>
      <c r="AW66" s="126"/>
    </row>
    <row r="67" spans="1:51" ht="18" thickBot="1" x14ac:dyDescent="0.45">
      <c r="A67" s="133"/>
      <c r="B67" s="158" t="str">
        <f>'8500표 (잠김o)'!B67</f>
        <v>직업</v>
      </c>
      <c r="C67" s="75">
        <f>'8500표 (잠김o)'!C67</f>
        <v>0</v>
      </c>
      <c r="D67" s="75">
        <f>'8500표 (잠김o)'!D67</f>
        <v>0</v>
      </c>
      <c r="E67" s="75">
        <f>'8500표 (잠김o)'!E67</f>
        <v>0</v>
      </c>
      <c r="F67" s="75">
        <f>'8500표 (잠김o)'!F67</f>
        <v>0</v>
      </c>
      <c r="G67" s="75">
        <f>'8500표 (잠김o)'!G67</f>
        <v>0</v>
      </c>
      <c r="H67" s="75">
        <f>'8500표 (잠김o)'!H67</f>
        <v>0</v>
      </c>
      <c r="I67" s="75">
        <f>'8500표 (잠김o)'!I67</f>
        <v>0</v>
      </c>
      <c r="J67" s="75">
        <f>'8500표 (잠김o)'!J67</f>
        <v>0</v>
      </c>
      <c r="K67" s="75">
        <f>'8500표 (잠김o)'!K67</f>
        <v>0</v>
      </c>
      <c r="L67" s="75">
        <f>'8500표 (잠김o)'!L67</f>
        <v>0</v>
      </c>
      <c r="M67" s="75">
        <f>'8500표 (잠김o)'!M67</f>
        <v>0</v>
      </c>
      <c r="N67" s="75">
        <f>'8500표 (잠김o)'!N67</f>
        <v>0</v>
      </c>
      <c r="O67" s="75">
        <f>'8500표 (잠김o)'!O67</f>
        <v>0</v>
      </c>
      <c r="P67" s="75">
        <f>'8500표 (잠김o)'!P67</f>
        <v>0</v>
      </c>
      <c r="Q67" s="75">
        <f>'8500표 (잠김o)'!Q67</f>
        <v>0</v>
      </c>
      <c r="R67" s="75">
        <f>'8500표 (잠김o)'!R67</f>
        <v>0</v>
      </c>
      <c r="S67" s="75">
        <f>'8500표 (잠김o)'!S67</f>
        <v>0</v>
      </c>
      <c r="T67" s="75">
        <f>'8500표 (잠김o)'!T67</f>
        <v>0</v>
      </c>
      <c r="U67" s="75">
        <f>'8500표 (잠김o)'!U67</f>
        <v>0</v>
      </c>
      <c r="V67" s="75">
        <f>'8500표 (잠김o)'!V67</f>
        <v>0</v>
      </c>
      <c r="W67" s="158" t="str">
        <f>'8500표 (잠김o)'!W67</f>
        <v>직업</v>
      </c>
      <c r="X67" s="10"/>
      <c r="Y67" s="10"/>
      <c r="Z67" s="10"/>
      <c r="AA67" s="10"/>
      <c r="AB67" s="10"/>
      <c r="AC67" s="10"/>
      <c r="AD67" s="10"/>
      <c r="AE67" s="10"/>
      <c r="AF67" s="90"/>
      <c r="AG67" s="10"/>
      <c r="AH67" s="90"/>
      <c r="AI67" s="10"/>
      <c r="AJ67" s="90"/>
      <c r="AK67" s="10"/>
      <c r="AL67" s="126"/>
      <c r="AM67" s="126"/>
      <c r="AN67" s="126"/>
      <c r="AO67" s="126"/>
      <c r="AP67" s="126"/>
      <c r="AQ67" s="126"/>
      <c r="AR67" s="126"/>
      <c r="AS67" s="126"/>
      <c r="AT67" s="126"/>
      <c r="AU67" s="126"/>
      <c r="AV67" s="126"/>
      <c r="AW67" s="126"/>
    </row>
    <row r="68" spans="1:51" ht="18" thickBot="1" x14ac:dyDescent="0.45">
      <c r="A68" s="133"/>
      <c r="B68" s="159">
        <f>'8500표 (잠김o)'!B68</f>
        <v>0</v>
      </c>
      <c r="C68" s="75">
        <f>'8500표 (잠김o)'!C68</f>
        <v>0</v>
      </c>
      <c r="D68" s="75">
        <f>'8500표 (잠김o)'!D68</f>
        <v>0</v>
      </c>
      <c r="E68" s="75">
        <f>'8500표 (잠김o)'!E68</f>
        <v>0</v>
      </c>
      <c r="F68" s="75">
        <f>'8500표 (잠김o)'!F68</f>
        <v>0</v>
      </c>
      <c r="G68" s="75">
        <f>'8500표 (잠김o)'!G68</f>
        <v>0</v>
      </c>
      <c r="H68" s="75">
        <f>'8500표 (잠김o)'!H68</f>
        <v>0</v>
      </c>
      <c r="I68" s="75">
        <f>'8500표 (잠김o)'!I68</f>
        <v>0</v>
      </c>
      <c r="J68" s="75">
        <f>'8500표 (잠김o)'!J68</f>
        <v>0</v>
      </c>
      <c r="K68" s="75">
        <f>'8500표 (잠김o)'!K68</f>
        <v>0</v>
      </c>
      <c r="L68" s="75">
        <f>'8500표 (잠김o)'!L68</f>
        <v>0</v>
      </c>
      <c r="M68" s="75">
        <f>'8500표 (잠김o)'!M68</f>
        <v>0</v>
      </c>
      <c r="N68" s="75">
        <f>'8500표 (잠김o)'!N68</f>
        <v>0</v>
      </c>
      <c r="O68" s="75">
        <f>'8500표 (잠김o)'!O68</f>
        <v>0</v>
      </c>
      <c r="P68" s="75">
        <f>'8500표 (잠김o)'!P68</f>
        <v>0</v>
      </c>
      <c r="Q68" s="75">
        <f>'8500표 (잠김o)'!Q68</f>
        <v>0</v>
      </c>
      <c r="R68" s="75">
        <f>'8500표 (잠김o)'!R68</f>
        <v>0</v>
      </c>
      <c r="S68" s="75">
        <f>'8500표 (잠김o)'!S68</f>
        <v>0</v>
      </c>
      <c r="T68" s="75">
        <f>'8500표 (잠김o)'!T68</f>
        <v>0</v>
      </c>
      <c r="U68" s="75">
        <f>'8500표 (잠김o)'!U68</f>
        <v>0</v>
      </c>
      <c r="V68" s="75">
        <f>'8500표 (잠김o)'!V68</f>
        <v>0</v>
      </c>
      <c r="W68" s="159">
        <f>'8500표 (잠김o)'!W68</f>
        <v>0</v>
      </c>
      <c r="X68" s="10"/>
      <c r="Y68" s="10"/>
      <c r="Z68" s="10"/>
      <c r="AA68" s="10"/>
      <c r="AB68" s="10"/>
      <c r="AC68" s="10"/>
      <c r="AD68" s="10"/>
      <c r="AE68" s="10"/>
      <c r="AF68" s="90"/>
      <c r="AG68" s="10"/>
      <c r="AH68" s="90"/>
      <c r="AI68" s="10"/>
      <c r="AJ68" s="90"/>
      <c r="AK68" s="10"/>
      <c r="AL68" s="126"/>
      <c r="AM68" s="126"/>
      <c r="AN68" s="126"/>
      <c r="AO68" s="126"/>
      <c r="AP68" s="126"/>
      <c r="AQ68" s="126"/>
      <c r="AR68" s="126"/>
      <c r="AS68" s="126"/>
      <c r="AT68" s="126"/>
      <c r="AU68" s="126"/>
      <c r="AV68" s="126"/>
      <c r="AW68" s="126"/>
    </row>
    <row r="69" spans="1:51" ht="18" thickBot="1" x14ac:dyDescent="0.45">
      <c r="A69" s="134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0"/>
      <c r="Y69" s="10"/>
      <c r="Z69" s="10"/>
      <c r="AA69" s="10"/>
      <c r="AB69" s="10"/>
      <c r="AC69" s="10"/>
      <c r="AD69" s="10"/>
      <c r="AE69" s="10"/>
      <c r="AF69" s="90"/>
      <c r="AG69" s="10"/>
      <c r="AH69" s="90"/>
      <c r="AI69" s="10"/>
      <c r="AJ69" s="90"/>
      <c r="AK69" s="10"/>
      <c r="AL69" s="126"/>
      <c r="AM69" s="126"/>
      <c r="AN69" s="126"/>
      <c r="AO69" s="126"/>
      <c r="AP69" s="126"/>
      <c r="AQ69" s="126"/>
      <c r="AR69" s="126"/>
      <c r="AS69" s="126"/>
      <c r="AT69" s="126"/>
      <c r="AU69" s="126"/>
      <c r="AV69" s="126"/>
      <c r="AW69" s="126"/>
      <c r="AX69" s="126"/>
      <c r="AY69" s="126"/>
    </row>
    <row r="70" spans="1:51" x14ac:dyDescent="0.4">
      <c r="A70" s="133"/>
      <c r="B70" s="160" t="str">
        <f>'8500표 (잠김o)'!B70</f>
        <v>스타포스</v>
      </c>
      <c r="C70" s="76">
        <f>'8500표 (잠김o)'!C70</f>
        <v>0</v>
      </c>
      <c r="D70" s="77">
        <f>'8500표 (잠김o)'!D70</f>
        <v>0</v>
      </c>
      <c r="E70" s="77">
        <f>'8500표 (잠김o)'!E70</f>
        <v>0</v>
      </c>
      <c r="F70" s="77">
        <f>'8500표 (잠김o)'!F70</f>
        <v>0</v>
      </c>
      <c r="G70" s="77">
        <f>'8500표 (잠김o)'!G70</f>
        <v>0</v>
      </c>
      <c r="H70" s="77">
        <f>'8500표 (잠김o)'!H70</f>
        <v>0</v>
      </c>
      <c r="I70" s="77">
        <f>'8500표 (잠김o)'!I70</f>
        <v>0</v>
      </c>
      <c r="J70" s="77">
        <f>'8500표 (잠김o)'!J70</f>
        <v>0</v>
      </c>
      <c r="K70" s="77">
        <f>'8500표 (잠김o)'!K70</f>
        <v>0</v>
      </c>
      <c r="L70" s="77">
        <f>'8500표 (잠김o)'!L70</f>
        <v>0</v>
      </c>
      <c r="M70" s="77">
        <f>'8500표 (잠김o)'!M70</f>
        <v>0</v>
      </c>
      <c r="N70" s="77">
        <f>'8500표 (잠김o)'!N70</f>
        <v>0</v>
      </c>
      <c r="O70" s="77">
        <f>'8500표 (잠김o)'!O70</f>
        <v>0</v>
      </c>
      <c r="P70" s="77">
        <f>'8500표 (잠김o)'!P70</f>
        <v>0</v>
      </c>
      <c r="Q70" s="77">
        <f>'8500표 (잠김o)'!Q70</f>
        <v>0</v>
      </c>
      <c r="R70" s="77">
        <f>'8500표 (잠김o)'!R70</f>
        <v>0</v>
      </c>
      <c r="S70" s="77">
        <f>'8500표 (잠김o)'!S70</f>
        <v>0</v>
      </c>
      <c r="T70" s="77">
        <f>'8500표 (잠김o)'!T70</f>
        <v>0</v>
      </c>
      <c r="U70" s="77">
        <f>'8500표 (잠김o)'!U70</f>
        <v>0</v>
      </c>
      <c r="V70" s="78">
        <f>'8500표 (잠김o)'!V70</f>
        <v>0</v>
      </c>
      <c r="W70" s="162" t="str">
        <f>'8500표 (잠김o)'!W70</f>
        <v>스타포스</v>
      </c>
      <c r="X70" s="94"/>
      <c r="Y70" s="10"/>
      <c r="Z70" s="10"/>
      <c r="AA70" s="10"/>
      <c r="AB70" s="10"/>
      <c r="AC70" s="10"/>
      <c r="AD70" s="10"/>
      <c r="AE70" s="10"/>
      <c r="AF70" s="90"/>
      <c r="AG70" s="10"/>
      <c r="AH70" s="90"/>
      <c r="AI70" s="10"/>
      <c r="AJ70" s="90"/>
      <c r="AK70" s="10"/>
      <c r="AL70" s="126"/>
      <c r="AM70" s="126"/>
      <c r="AN70" s="126"/>
      <c r="AO70" s="126"/>
      <c r="AP70" s="126"/>
      <c r="AQ70" s="126"/>
      <c r="AR70" s="126"/>
      <c r="AS70" s="126"/>
      <c r="AT70" s="126"/>
      <c r="AU70" s="126"/>
      <c r="AV70" s="126"/>
      <c r="AW70" s="126"/>
      <c r="AX70" s="126"/>
      <c r="AY70" s="126"/>
    </row>
    <row r="71" spans="1:51" ht="18" thickBot="1" x14ac:dyDescent="0.45">
      <c r="A71" s="133"/>
      <c r="B71" s="161">
        <f>'8500표 (잠김o)'!B71</f>
        <v>0</v>
      </c>
      <c r="C71" s="79">
        <f>'8500표 (잠김o)'!C71</f>
        <v>0</v>
      </c>
      <c r="D71" s="72">
        <f>'8500표 (잠김o)'!D71</f>
        <v>0</v>
      </c>
      <c r="E71" s="72">
        <f>'8500표 (잠김o)'!E71</f>
        <v>0</v>
      </c>
      <c r="F71" s="72">
        <f>'8500표 (잠김o)'!F71</f>
        <v>0</v>
      </c>
      <c r="G71" s="72">
        <f>'8500표 (잠김o)'!G71</f>
        <v>0</v>
      </c>
      <c r="H71" s="72">
        <f>'8500표 (잠김o)'!H71</f>
        <v>0</v>
      </c>
      <c r="I71" s="72">
        <f>'8500표 (잠김o)'!I71</f>
        <v>0</v>
      </c>
      <c r="J71" s="72">
        <f>'8500표 (잠김o)'!J71</f>
        <v>0</v>
      </c>
      <c r="K71" s="72">
        <f>'8500표 (잠김o)'!K71</f>
        <v>0</v>
      </c>
      <c r="L71" s="72">
        <f>'8500표 (잠김o)'!L71</f>
        <v>0</v>
      </c>
      <c r="M71" s="72">
        <f>'8500표 (잠김o)'!M71</f>
        <v>0</v>
      </c>
      <c r="N71" s="72">
        <f>'8500표 (잠김o)'!N71</f>
        <v>0</v>
      </c>
      <c r="O71" s="72">
        <f>'8500표 (잠김o)'!O71</f>
        <v>0</v>
      </c>
      <c r="P71" s="72">
        <f>'8500표 (잠김o)'!P71</f>
        <v>0</v>
      </c>
      <c r="Q71" s="72">
        <f>'8500표 (잠김o)'!Q71</f>
        <v>0</v>
      </c>
      <c r="R71" s="72">
        <f>'8500표 (잠김o)'!R71</f>
        <v>0</v>
      </c>
      <c r="S71" s="72">
        <f>'8500표 (잠김o)'!S71</f>
        <v>0</v>
      </c>
      <c r="T71" s="72">
        <f>'8500표 (잠김o)'!T71</f>
        <v>0</v>
      </c>
      <c r="U71" s="72">
        <f>'8500표 (잠김o)'!U71</f>
        <v>0</v>
      </c>
      <c r="V71" s="80">
        <f>'8500표 (잠김o)'!V71</f>
        <v>0</v>
      </c>
      <c r="W71" s="163">
        <f>'8500표 (잠김o)'!W71</f>
        <v>0</v>
      </c>
      <c r="X71" s="94"/>
      <c r="Y71" s="10"/>
      <c r="Z71" s="10"/>
      <c r="AA71" s="10"/>
      <c r="AB71" s="10"/>
      <c r="AC71" s="10"/>
      <c r="AD71" s="10"/>
      <c r="AE71" s="10"/>
      <c r="AF71" s="90"/>
      <c r="AG71" s="10"/>
      <c r="AH71" s="90"/>
      <c r="AI71" s="10"/>
      <c r="AJ71" s="90"/>
      <c r="AK71" s="10"/>
      <c r="AL71" s="126"/>
      <c r="AM71" s="126"/>
      <c r="AN71" s="126"/>
      <c r="AO71" s="126"/>
      <c r="AP71" s="126"/>
      <c r="AQ71" s="126"/>
      <c r="AR71" s="126"/>
      <c r="AS71" s="126"/>
      <c r="AT71" s="126"/>
      <c r="AU71" s="126"/>
      <c r="AV71" s="126"/>
      <c r="AW71" s="126"/>
      <c r="AX71" s="126"/>
      <c r="AY71" s="126"/>
    </row>
    <row r="72" spans="1:51" ht="18" thickBot="1" x14ac:dyDescent="0.45">
      <c r="A72" s="133"/>
      <c r="B72" s="15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15"/>
      <c r="X72" s="10"/>
      <c r="Y72" s="10"/>
      <c r="Z72" s="10"/>
      <c r="AA72" s="10"/>
      <c r="AB72" s="10"/>
      <c r="AC72" s="10"/>
      <c r="AD72" s="10"/>
      <c r="AE72" s="10"/>
      <c r="AF72" s="90"/>
      <c r="AG72" s="10"/>
      <c r="AH72" s="90"/>
      <c r="AI72" s="10"/>
      <c r="AJ72" s="90"/>
      <c r="AK72" s="10"/>
      <c r="AQ72" s="126"/>
      <c r="AR72" s="126"/>
      <c r="AS72" s="126"/>
      <c r="AT72" s="126"/>
      <c r="AU72" s="126"/>
      <c r="AV72" s="126"/>
      <c r="AW72" s="126"/>
      <c r="AX72" s="126"/>
      <c r="AY72" s="126"/>
    </row>
    <row r="73" spans="1:51" x14ac:dyDescent="0.4">
      <c r="A73" s="134"/>
      <c r="B73" s="164" t="str">
        <f>'8500표 (잠김o)'!B73</f>
        <v>레벨</v>
      </c>
      <c r="C73" s="76">
        <f>'8500표 (잠김o)'!C73</f>
        <v>0</v>
      </c>
      <c r="D73" s="77">
        <f>'8500표 (잠김o)'!D73</f>
        <v>0</v>
      </c>
      <c r="E73" s="77">
        <f>'8500표 (잠김o)'!E73</f>
        <v>0</v>
      </c>
      <c r="F73" s="77">
        <f>'8500표 (잠김o)'!F73</f>
        <v>0</v>
      </c>
      <c r="G73" s="77">
        <f>'8500표 (잠김o)'!G73</f>
        <v>0</v>
      </c>
      <c r="H73" s="77">
        <f>'8500표 (잠김o)'!H73</f>
        <v>0</v>
      </c>
      <c r="I73" s="77">
        <f>'8500표 (잠김o)'!I73</f>
        <v>0</v>
      </c>
      <c r="J73" s="77">
        <f>'8500표 (잠김o)'!J73</f>
        <v>0</v>
      </c>
      <c r="K73" s="77">
        <f>'8500표 (잠김o)'!K73</f>
        <v>0</v>
      </c>
      <c r="L73" s="77">
        <f>'8500표 (잠김o)'!L73</f>
        <v>0</v>
      </c>
      <c r="M73" s="77">
        <f>'8500표 (잠김o)'!M73</f>
        <v>0</v>
      </c>
      <c r="N73" s="77">
        <f>'8500표 (잠김o)'!N73</f>
        <v>0</v>
      </c>
      <c r="O73" s="77">
        <f>'8500표 (잠김o)'!O73</f>
        <v>0</v>
      </c>
      <c r="P73" s="77">
        <f>'8500표 (잠김o)'!P73</f>
        <v>0</v>
      </c>
      <c r="Q73" s="77">
        <f>'8500표 (잠김o)'!Q73</f>
        <v>0</v>
      </c>
      <c r="R73" s="77">
        <f>'8500표 (잠김o)'!R73</f>
        <v>0</v>
      </c>
      <c r="S73" s="77">
        <f>'8500표 (잠김o)'!S73</f>
        <v>0</v>
      </c>
      <c r="T73" s="77">
        <f>'8500표 (잠김o)'!T73</f>
        <v>0</v>
      </c>
      <c r="U73" s="77">
        <f>'8500표 (잠김o)'!U73</f>
        <v>0</v>
      </c>
      <c r="V73" s="78">
        <f>'8500표 (잠김o)'!V73</f>
        <v>0</v>
      </c>
      <c r="W73" s="165" t="str">
        <f>'8500표 (잠김o)'!W73</f>
        <v>레벨</v>
      </c>
      <c r="X73" s="94"/>
      <c r="Y73" s="10"/>
      <c r="Z73" s="10"/>
      <c r="AA73" s="10"/>
      <c r="AB73" s="10"/>
      <c r="AC73" s="10"/>
      <c r="AD73" s="10"/>
      <c r="AE73" s="10"/>
      <c r="AF73" s="90"/>
      <c r="AG73" s="10"/>
      <c r="AH73" s="90"/>
      <c r="AI73" s="10"/>
      <c r="AJ73" s="90"/>
      <c r="AK73" s="10"/>
      <c r="AN73" s="126"/>
      <c r="AO73" s="126"/>
      <c r="AP73" s="126"/>
      <c r="AQ73" s="126"/>
      <c r="AR73" s="126"/>
      <c r="AS73" s="126"/>
      <c r="AT73" s="126"/>
      <c r="AU73" s="126"/>
      <c r="AV73" s="126"/>
      <c r="AW73" s="126"/>
      <c r="AX73" s="126"/>
      <c r="AY73" s="126"/>
    </row>
    <row r="74" spans="1:51" ht="18" thickBot="1" x14ac:dyDescent="0.45">
      <c r="A74" s="133"/>
      <c r="B74" s="161">
        <f>'8500표 (잠김o)'!B74</f>
        <v>0</v>
      </c>
      <c r="C74" s="79">
        <f>'8500표 (잠김o)'!C74</f>
        <v>0</v>
      </c>
      <c r="D74" s="72">
        <f>'8500표 (잠김o)'!D74</f>
        <v>0</v>
      </c>
      <c r="E74" s="72">
        <f>'8500표 (잠김o)'!E74</f>
        <v>0</v>
      </c>
      <c r="F74" s="72">
        <f>'8500표 (잠김o)'!F74</f>
        <v>0</v>
      </c>
      <c r="G74" s="72">
        <f>'8500표 (잠김o)'!G74</f>
        <v>0</v>
      </c>
      <c r="H74" s="72">
        <f>'8500표 (잠김o)'!H74</f>
        <v>0</v>
      </c>
      <c r="I74" s="72">
        <f>'8500표 (잠김o)'!I74</f>
        <v>0</v>
      </c>
      <c r="J74" s="72">
        <f>'8500표 (잠김o)'!J74</f>
        <v>0</v>
      </c>
      <c r="K74" s="72">
        <f>'8500표 (잠김o)'!K74</f>
        <v>0</v>
      </c>
      <c r="L74" s="72">
        <f>'8500표 (잠김o)'!L74</f>
        <v>0</v>
      </c>
      <c r="M74" s="72">
        <f>'8500표 (잠김o)'!M74</f>
        <v>0</v>
      </c>
      <c r="N74" s="72">
        <f>'8500표 (잠김o)'!N74</f>
        <v>0</v>
      </c>
      <c r="O74" s="72">
        <f>'8500표 (잠김o)'!O74</f>
        <v>0</v>
      </c>
      <c r="P74" s="72">
        <f>'8500표 (잠김o)'!P74</f>
        <v>0</v>
      </c>
      <c r="Q74" s="72">
        <f>'8500표 (잠김o)'!Q74</f>
        <v>0</v>
      </c>
      <c r="R74" s="72">
        <f>'8500표 (잠김o)'!R74</f>
        <v>0</v>
      </c>
      <c r="S74" s="72">
        <f>'8500표 (잠김o)'!S74</f>
        <v>0</v>
      </c>
      <c r="T74" s="72">
        <f>'8500표 (잠김o)'!T74</f>
        <v>0</v>
      </c>
      <c r="U74" s="72">
        <f>'8500표 (잠김o)'!U74</f>
        <v>0</v>
      </c>
      <c r="V74" s="80">
        <f>'8500표 (잠김o)'!V74</f>
        <v>0</v>
      </c>
      <c r="W74" s="163">
        <f>'8500표 (잠김o)'!W74</f>
        <v>0</v>
      </c>
      <c r="X74" s="94"/>
      <c r="Y74" s="10"/>
      <c r="Z74" s="10"/>
      <c r="AA74" s="10"/>
      <c r="AB74" s="10"/>
      <c r="AC74" s="10"/>
      <c r="AD74" s="10"/>
      <c r="AE74" s="10"/>
      <c r="AF74" s="90"/>
      <c r="AG74" s="10"/>
      <c r="AH74" s="90"/>
      <c r="AI74" s="10"/>
      <c r="AJ74" s="90"/>
      <c r="AK74" s="10"/>
      <c r="AN74" s="126"/>
      <c r="AO74" s="126"/>
      <c r="AP74" s="126"/>
      <c r="AQ74" s="126"/>
      <c r="AR74" s="126"/>
      <c r="AS74" s="126"/>
      <c r="AT74" s="126"/>
      <c r="AU74" s="126"/>
      <c r="AV74" s="126"/>
      <c r="AW74" s="126"/>
      <c r="AX74" s="126"/>
      <c r="AY74" s="126"/>
    </row>
    <row r="75" spans="1:51" ht="18" thickBot="1" x14ac:dyDescent="0.45">
      <c r="A75" s="133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0"/>
      <c r="Y75" s="10"/>
      <c r="Z75" s="10"/>
      <c r="AA75" s="10"/>
      <c r="AB75" s="10"/>
      <c r="AC75" s="10"/>
      <c r="AD75" s="10"/>
      <c r="AE75" s="10"/>
      <c r="AF75" s="90"/>
      <c r="AG75" s="10"/>
      <c r="AH75" s="90"/>
      <c r="AI75" s="10"/>
      <c r="AJ75" s="90"/>
      <c r="AK75" s="10"/>
      <c r="AN75" s="126"/>
      <c r="AO75" s="126"/>
      <c r="AP75" s="126"/>
      <c r="AQ75" s="126"/>
      <c r="AR75" s="126"/>
      <c r="AS75" s="126"/>
      <c r="AT75" s="126"/>
      <c r="AU75" s="126"/>
      <c r="AV75" s="126"/>
      <c r="AW75" s="126"/>
      <c r="AX75" s="126"/>
      <c r="AY75" s="126"/>
    </row>
    <row r="76" spans="1:51" x14ac:dyDescent="0.4">
      <c r="A76" s="133"/>
      <c r="B76" s="154" t="str">
        <f>'8500표 (잠김o)'!B76</f>
        <v>전투력
순위</v>
      </c>
      <c r="C76" s="82" t="e">
        <f>'8500표 (잠김o)'!C76</f>
        <v>#N/A</v>
      </c>
      <c r="D76" s="83" t="e">
        <f>'8500표 (잠김o)'!D76</f>
        <v>#N/A</v>
      </c>
      <c r="E76" s="83" t="e">
        <f>'8500표 (잠김o)'!E76</f>
        <v>#N/A</v>
      </c>
      <c r="F76" s="83" t="e">
        <f>'8500표 (잠김o)'!F76</f>
        <v>#N/A</v>
      </c>
      <c r="G76" s="83" t="e">
        <f>'8500표 (잠김o)'!G76</f>
        <v>#N/A</v>
      </c>
      <c r="H76" s="83" t="e">
        <f>'8500표 (잠김o)'!H76</f>
        <v>#N/A</v>
      </c>
      <c r="I76" s="83" t="e">
        <f>'8500표 (잠김o)'!I76</f>
        <v>#N/A</v>
      </c>
      <c r="J76" s="83" t="e">
        <f>'8500표 (잠김o)'!J76</f>
        <v>#N/A</v>
      </c>
      <c r="K76" s="83" t="e">
        <f>'8500표 (잠김o)'!K76</f>
        <v>#N/A</v>
      </c>
      <c r="L76" s="83" t="e">
        <f>'8500표 (잠김o)'!L76</f>
        <v>#N/A</v>
      </c>
      <c r="M76" s="83" t="e">
        <f>'8500표 (잠김o)'!M76</f>
        <v>#N/A</v>
      </c>
      <c r="N76" s="83" t="e">
        <f>'8500표 (잠김o)'!N76</f>
        <v>#N/A</v>
      </c>
      <c r="O76" s="83" t="e">
        <f>'8500표 (잠김o)'!O76</f>
        <v>#N/A</v>
      </c>
      <c r="P76" s="83" t="e">
        <f>'8500표 (잠김o)'!P76</f>
        <v>#N/A</v>
      </c>
      <c r="Q76" s="83" t="e">
        <f>'8500표 (잠김o)'!Q76</f>
        <v>#N/A</v>
      </c>
      <c r="R76" s="83" t="e">
        <f>'8500표 (잠김o)'!R76</f>
        <v>#N/A</v>
      </c>
      <c r="S76" s="83" t="e">
        <f>'8500표 (잠김o)'!S76</f>
        <v>#N/A</v>
      </c>
      <c r="T76" s="83" t="e">
        <f>'8500표 (잠김o)'!T76</f>
        <v>#N/A</v>
      </c>
      <c r="U76" s="83" t="e">
        <f>'8500표 (잠김o)'!U76</f>
        <v>#N/A</v>
      </c>
      <c r="V76" s="84" t="e">
        <f>'8500표 (잠김o)'!V76</f>
        <v>#N/A</v>
      </c>
      <c r="W76" s="156" t="str">
        <f>'8500표 (잠김o)'!W76</f>
        <v>전투력
순위</v>
      </c>
      <c r="X76" s="94"/>
      <c r="Y76" s="10"/>
      <c r="Z76" s="10"/>
      <c r="AA76" s="10"/>
      <c r="AB76" s="10"/>
      <c r="AC76" s="10"/>
      <c r="AD76" s="10"/>
      <c r="AE76" s="10"/>
      <c r="AF76" s="90"/>
      <c r="AG76" s="10"/>
      <c r="AH76" s="90"/>
      <c r="AI76" s="10"/>
      <c r="AJ76" s="90"/>
      <c r="AK76" s="10"/>
      <c r="AN76" s="126"/>
      <c r="AO76" s="126"/>
      <c r="AP76" s="126"/>
      <c r="AQ76" s="126"/>
      <c r="AR76" s="126"/>
      <c r="AS76" s="126"/>
      <c r="AT76" s="126"/>
      <c r="AU76" s="126"/>
      <c r="AV76" s="126"/>
      <c r="AW76" s="126"/>
      <c r="AX76" s="126"/>
      <c r="AY76" s="126"/>
    </row>
    <row r="77" spans="1:51" ht="18" thickBot="1" x14ac:dyDescent="0.45">
      <c r="A77" s="134"/>
      <c r="B77" s="155">
        <f>'8500표 (잠김o)'!B77</f>
        <v>0</v>
      </c>
      <c r="C77" s="85" t="e">
        <f>'8500표 (잠김o)'!C77</f>
        <v>#N/A</v>
      </c>
      <c r="D77" s="86" t="e">
        <f>'8500표 (잠김o)'!D77</f>
        <v>#N/A</v>
      </c>
      <c r="E77" s="86" t="e">
        <f>'8500표 (잠김o)'!E77</f>
        <v>#N/A</v>
      </c>
      <c r="F77" s="86" t="e">
        <f>'8500표 (잠김o)'!F77</f>
        <v>#N/A</v>
      </c>
      <c r="G77" s="86" t="e">
        <f>'8500표 (잠김o)'!G77</f>
        <v>#N/A</v>
      </c>
      <c r="H77" s="86" t="e">
        <f>'8500표 (잠김o)'!H77</f>
        <v>#N/A</v>
      </c>
      <c r="I77" s="86" t="e">
        <f>'8500표 (잠김o)'!I77</f>
        <v>#N/A</v>
      </c>
      <c r="J77" s="86" t="e">
        <f>'8500표 (잠김o)'!J77</f>
        <v>#N/A</v>
      </c>
      <c r="K77" s="86" t="e">
        <f>'8500표 (잠김o)'!K77</f>
        <v>#N/A</v>
      </c>
      <c r="L77" s="86" t="e">
        <f>'8500표 (잠김o)'!L77</f>
        <v>#N/A</v>
      </c>
      <c r="M77" s="86" t="e">
        <f>'8500표 (잠김o)'!M77</f>
        <v>#N/A</v>
      </c>
      <c r="N77" s="86" t="e">
        <f>'8500표 (잠김o)'!N77</f>
        <v>#N/A</v>
      </c>
      <c r="O77" s="86" t="e">
        <f>'8500표 (잠김o)'!O77</f>
        <v>#N/A</v>
      </c>
      <c r="P77" s="86" t="e">
        <f>'8500표 (잠김o)'!P77</f>
        <v>#N/A</v>
      </c>
      <c r="Q77" s="86" t="e">
        <f>'8500표 (잠김o)'!Q77</f>
        <v>#N/A</v>
      </c>
      <c r="R77" s="86" t="e">
        <f>'8500표 (잠김o)'!R77</f>
        <v>#N/A</v>
      </c>
      <c r="S77" s="86" t="e">
        <f>'8500표 (잠김o)'!S77</f>
        <v>#N/A</v>
      </c>
      <c r="T77" s="86" t="e">
        <f>'8500표 (잠김o)'!T77</f>
        <v>#N/A</v>
      </c>
      <c r="U77" s="86" t="e">
        <f>'8500표 (잠김o)'!U77</f>
        <v>#N/A</v>
      </c>
      <c r="V77" s="87" t="e">
        <f>'8500표 (잠김o)'!V77</f>
        <v>#N/A</v>
      </c>
      <c r="W77" s="157">
        <f>'8500표 (잠김o)'!W77</f>
        <v>0</v>
      </c>
      <c r="X77" s="94"/>
      <c r="Y77" s="10"/>
      <c r="Z77" s="10"/>
      <c r="AA77" s="10"/>
      <c r="AB77" s="10"/>
      <c r="AC77" s="10"/>
      <c r="AD77" s="10"/>
      <c r="AE77" s="10"/>
      <c r="AF77" s="90"/>
      <c r="AG77" s="10"/>
      <c r="AH77" s="90"/>
      <c r="AI77" s="10"/>
      <c r="AJ77" s="90"/>
      <c r="AK77" s="10"/>
      <c r="AN77" s="126"/>
      <c r="AO77" s="126"/>
      <c r="AP77" s="126"/>
      <c r="AQ77" s="126"/>
      <c r="AR77" s="126"/>
      <c r="AS77" s="126"/>
      <c r="AT77" s="126"/>
      <c r="AU77" s="126"/>
      <c r="AV77" s="126"/>
      <c r="AW77" s="126"/>
      <c r="AX77" s="126"/>
      <c r="AY77" s="126"/>
    </row>
    <row r="78" spans="1:51" ht="18" thickBot="1" x14ac:dyDescent="0.45">
      <c r="A78" s="133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10"/>
      <c r="Y78" s="10"/>
      <c r="Z78" s="10"/>
      <c r="AA78" s="10"/>
      <c r="AB78" s="10"/>
      <c r="AC78" s="10"/>
      <c r="AD78" s="10"/>
      <c r="AE78" s="10"/>
      <c r="AF78" s="90"/>
      <c r="AG78" s="10"/>
      <c r="AH78" s="90"/>
      <c r="AI78" s="10"/>
      <c r="AJ78" s="90"/>
      <c r="AK78" s="10"/>
      <c r="AP78" s="126"/>
      <c r="AQ78" s="126"/>
      <c r="AR78" s="126"/>
      <c r="AS78" s="126"/>
      <c r="AT78" s="126"/>
      <c r="AU78" s="126"/>
      <c r="AV78" s="126"/>
      <c r="AW78" s="126"/>
      <c r="AX78" s="126"/>
      <c r="AY78" s="126"/>
    </row>
    <row r="79" spans="1:51" ht="18" thickBot="1" x14ac:dyDescent="0.45">
      <c r="A79" s="133"/>
      <c r="B79" s="154" t="str">
        <f>'8500표 (잠김o)'!B79</f>
        <v>전투력</v>
      </c>
      <c r="C79" s="88" t="e">
        <f>'8500표 (잠김o)'!C79</f>
        <v>#N/A</v>
      </c>
      <c r="D79" s="88" t="e">
        <f>'8500표 (잠김o)'!D79</f>
        <v>#N/A</v>
      </c>
      <c r="E79" s="88" t="e">
        <f>'8500표 (잠김o)'!E79</f>
        <v>#N/A</v>
      </c>
      <c r="F79" s="88" t="e">
        <f>'8500표 (잠김o)'!F79</f>
        <v>#N/A</v>
      </c>
      <c r="G79" s="88" t="e">
        <f>'8500표 (잠김o)'!G79</f>
        <v>#N/A</v>
      </c>
      <c r="H79" s="88" t="e">
        <f>'8500표 (잠김o)'!H79</f>
        <v>#N/A</v>
      </c>
      <c r="I79" s="88" t="e">
        <f>'8500표 (잠김o)'!I79</f>
        <v>#N/A</v>
      </c>
      <c r="J79" s="88" t="e">
        <f>'8500표 (잠김o)'!J79</f>
        <v>#N/A</v>
      </c>
      <c r="K79" s="88" t="e">
        <f>'8500표 (잠김o)'!K79</f>
        <v>#N/A</v>
      </c>
      <c r="L79" s="88" t="e">
        <f>'8500표 (잠김o)'!L79</f>
        <v>#N/A</v>
      </c>
      <c r="M79" s="88" t="e">
        <f>'8500표 (잠김o)'!M79</f>
        <v>#N/A</v>
      </c>
      <c r="N79" s="88" t="e">
        <f>'8500표 (잠김o)'!N79</f>
        <v>#N/A</v>
      </c>
      <c r="O79" s="88" t="e">
        <f>'8500표 (잠김o)'!O79</f>
        <v>#N/A</v>
      </c>
      <c r="P79" s="88" t="e">
        <f>'8500표 (잠김o)'!P79</f>
        <v>#N/A</v>
      </c>
      <c r="Q79" s="88" t="e">
        <f>'8500표 (잠김o)'!Q79</f>
        <v>#N/A</v>
      </c>
      <c r="R79" s="88" t="e">
        <f>'8500표 (잠김o)'!R79</f>
        <v>#N/A</v>
      </c>
      <c r="S79" s="88" t="e">
        <f>'8500표 (잠김o)'!S79</f>
        <v>#N/A</v>
      </c>
      <c r="T79" s="88" t="e">
        <f>'8500표 (잠김o)'!T79</f>
        <v>#N/A</v>
      </c>
      <c r="U79" s="88" t="e">
        <f>'8500표 (잠김o)'!U79</f>
        <v>#N/A</v>
      </c>
      <c r="V79" s="88" t="e">
        <f>'8500표 (잠김o)'!V79</f>
        <v>#N/A</v>
      </c>
      <c r="W79" s="156" t="str">
        <f>'8500표 (잠김o)'!W79</f>
        <v>전투력</v>
      </c>
      <c r="X79" s="10"/>
      <c r="Y79" s="10"/>
      <c r="Z79" s="10"/>
      <c r="AA79" s="10"/>
      <c r="AB79" s="10"/>
      <c r="AC79" s="10"/>
      <c r="AD79" s="10"/>
      <c r="AE79" s="10"/>
      <c r="AF79" s="90"/>
      <c r="AG79" s="10"/>
      <c r="AH79" s="90"/>
      <c r="AI79" s="10"/>
      <c r="AJ79" s="90"/>
      <c r="AK79" s="10"/>
      <c r="AP79" s="126"/>
      <c r="AQ79" s="126"/>
      <c r="AR79" s="126"/>
      <c r="AS79" s="126"/>
      <c r="AT79" s="126"/>
      <c r="AU79" s="126"/>
      <c r="AV79" s="126"/>
      <c r="AW79" s="126"/>
      <c r="AX79" s="126"/>
      <c r="AY79" s="126"/>
    </row>
    <row r="80" spans="1:51" ht="18" thickBot="1" x14ac:dyDescent="0.45">
      <c r="A80" s="133"/>
      <c r="B80" s="155">
        <f>'8500표 (잠김o)'!B80</f>
        <v>0</v>
      </c>
      <c r="C80" s="89" t="e">
        <f>'8500표 (잠김o)'!C80</f>
        <v>#N/A</v>
      </c>
      <c r="D80" s="89" t="e">
        <f>'8500표 (잠김o)'!D80</f>
        <v>#N/A</v>
      </c>
      <c r="E80" s="89" t="e">
        <f>'8500표 (잠김o)'!E80</f>
        <v>#N/A</v>
      </c>
      <c r="F80" s="89" t="e">
        <f>'8500표 (잠김o)'!F80</f>
        <v>#N/A</v>
      </c>
      <c r="G80" s="89" t="e">
        <f>'8500표 (잠김o)'!G80</f>
        <v>#N/A</v>
      </c>
      <c r="H80" s="89" t="e">
        <f>'8500표 (잠김o)'!H80</f>
        <v>#N/A</v>
      </c>
      <c r="I80" s="89" t="e">
        <f>'8500표 (잠김o)'!I80</f>
        <v>#N/A</v>
      </c>
      <c r="J80" s="89" t="e">
        <f>'8500표 (잠김o)'!J80</f>
        <v>#N/A</v>
      </c>
      <c r="K80" s="89" t="e">
        <f>'8500표 (잠김o)'!K80</f>
        <v>#N/A</v>
      </c>
      <c r="L80" s="89" t="e">
        <f>'8500표 (잠김o)'!L80</f>
        <v>#N/A</v>
      </c>
      <c r="M80" s="89" t="e">
        <f>'8500표 (잠김o)'!M80</f>
        <v>#N/A</v>
      </c>
      <c r="N80" s="89" t="e">
        <f>'8500표 (잠김o)'!N80</f>
        <v>#N/A</v>
      </c>
      <c r="O80" s="89" t="e">
        <f>'8500표 (잠김o)'!O80</f>
        <v>#N/A</v>
      </c>
      <c r="P80" s="89" t="e">
        <f>'8500표 (잠김o)'!P80</f>
        <v>#N/A</v>
      </c>
      <c r="Q80" s="89" t="e">
        <f>'8500표 (잠김o)'!Q80</f>
        <v>#N/A</v>
      </c>
      <c r="R80" s="89" t="e">
        <f>'8500표 (잠김o)'!R80</f>
        <v>#N/A</v>
      </c>
      <c r="S80" s="89" t="e">
        <f>'8500표 (잠김o)'!S80</f>
        <v>#N/A</v>
      </c>
      <c r="T80" s="89" t="e">
        <f>'8500표 (잠김o)'!T80</f>
        <v>#N/A</v>
      </c>
      <c r="U80" s="89" t="e">
        <f>'8500표 (잠김o)'!U80</f>
        <v>#N/A</v>
      </c>
      <c r="V80" s="89" t="e">
        <f>'8500표 (잠김o)'!V80</f>
        <v>#N/A</v>
      </c>
      <c r="W80" s="157">
        <f>'8500표 (잠김o)'!W80</f>
        <v>0</v>
      </c>
      <c r="X80" s="10"/>
      <c r="Y80" s="10"/>
      <c r="Z80" s="10"/>
      <c r="AA80" s="10"/>
      <c r="AB80" s="10"/>
      <c r="AC80" s="10"/>
      <c r="AD80" s="10"/>
      <c r="AE80" s="10"/>
      <c r="AF80" s="90"/>
      <c r="AG80" s="10"/>
      <c r="AH80" s="90"/>
      <c r="AI80" s="10"/>
      <c r="AJ80" s="90"/>
      <c r="AK80" s="10"/>
      <c r="AP80" s="126"/>
      <c r="AQ80" s="126"/>
      <c r="AR80" s="126"/>
      <c r="AS80" s="126"/>
      <c r="AT80" s="126"/>
      <c r="AU80" s="126"/>
      <c r="AV80" s="126"/>
      <c r="AW80" s="126"/>
      <c r="AX80" s="126"/>
      <c r="AY80" s="126"/>
    </row>
    <row r="81" spans="1:51" x14ac:dyDescent="0.4">
      <c r="A81" s="134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0"/>
      <c r="Y81" s="10"/>
      <c r="Z81" s="10"/>
      <c r="AA81" s="10"/>
      <c r="AB81" s="10"/>
      <c r="AC81" s="10"/>
      <c r="AD81" s="10"/>
      <c r="AE81" s="10"/>
      <c r="AF81" s="90"/>
      <c r="AG81" s="10"/>
      <c r="AH81" s="90"/>
      <c r="AI81" s="10"/>
      <c r="AJ81" s="90"/>
      <c r="AK81" s="10"/>
      <c r="AP81" s="126"/>
      <c r="AQ81" s="126"/>
      <c r="AR81" s="126"/>
      <c r="AS81" s="126"/>
      <c r="AT81" s="126"/>
      <c r="AU81" s="126"/>
      <c r="AV81" s="126"/>
      <c r="AW81" s="126"/>
      <c r="AX81" s="126"/>
      <c r="AY81" s="126"/>
    </row>
    <row r="82" spans="1:51" x14ac:dyDescent="0.4">
      <c r="A82" s="133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90"/>
      <c r="AG82" s="10"/>
      <c r="AH82" s="90"/>
      <c r="AI82" s="10"/>
      <c r="AJ82" s="90"/>
      <c r="AK82" s="10"/>
      <c r="AP82" s="126"/>
      <c r="AQ82" s="126"/>
      <c r="AR82" s="126"/>
      <c r="AS82" s="126"/>
      <c r="AT82" s="126"/>
      <c r="AU82" s="126"/>
      <c r="AV82" s="126"/>
      <c r="AW82" s="126"/>
      <c r="AX82" s="126"/>
      <c r="AY82" s="126"/>
    </row>
    <row r="83" spans="1:51" x14ac:dyDescent="0.4">
      <c r="A83" s="133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90"/>
      <c r="AG83" s="10"/>
      <c r="AH83" s="90"/>
      <c r="AI83" s="10"/>
      <c r="AJ83" s="90"/>
      <c r="AK83" s="10"/>
      <c r="AP83" s="126"/>
      <c r="AQ83" s="126"/>
      <c r="AR83" s="126"/>
      <c r="AS83" s="126"/>
      <c r="AT83" s="126"/>
      <c r="AU83" s="126"/>
      <c r="AV83" s="126"/>
      <c r="AW83" s="126"/>
      <c r="AX83" s="126"/>
      <c r="AY83" s="126"/>
    </row>
    <row r="84" spans="1:51" x14ac:dyDescent="0.4">
      <c r="A84" s="133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90"/>
      <c r="AG84" s="10"/>
      <c r="AH84" s="90"/>
      <c r="AI84" s="10"/>
      <c r="AJ84" s="90"/>
      <c r="AK84" s="10"/>
      <c r="AP84" s="126"/>
      <c r="AQ84" s="126"/>
      <c r="AR84" s="126"/>
      <c r="AS84" s="126"/>
      <c r="AT84" s="126"/>
      <c r="AU84" s="126"/>
      <c r="AV84" s="126"/>
      <c r="AW84" s="126"/>
      <c r="AX84" s="126"/>
      <c r="AY84" s="126"/>
    </row>
    <row r="85" spans="1:51" x14ac:dyDescent="0.4">
      <c r="A85" s="134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90"/>
      <c r="AG85" s="10"/>
      <c r="AH85" s="90"/>
      <c r="AI85" s="10"/>
      <c r="AJ85" s="90"/>
      <c r="AK85" s="10"/>
      <c r="AP85" s="126"/>
      <c r="AQ85" s="126"/>
      <c r="AR85" s="126"/>
      <c r="AS85" s="126"/>
      <c r="AT85" s="126"/>
      <c r="AU85" s="126"/>
      <c r="AV85" s="126"/>
      <c r="AW85" s="126"/>
      <c r="AX85" s="126"/>
      <c r="AY85" s="126"/>
    </row>
    <row r="86" spans="1:51" x14ac:dyDescent="0.4">
      <c r="A86" s="133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90"/>
      <c r="AG86" s="10"/>
      <c r="AH86" s="90"/>
      <c r="AI86" s="10"/>
      <c r="AJ86" s="90"/>
      <c r="AK86" s="10"/>
      <c r="AP86" s="126"/>
      <c r="AQ86" s="126"/>
      <c r="AR86" s="126"/>
      <c r="AS86" s="126"/>
      <c r="AT86" s="126"/>
      <c r="AU86" s="126"/>
      <c r="AV86" s="126"/>
      <c r="AW86" s="126"/>
      <c r="AX86" s="126"/>
      <c r="AY86" s="126"/>
    </row>
    <row r="87" spans="1:51" x14ac:dyDescent="0.4">
      <c r="A87" s="133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90"/>
      <c r="AG87" s="10"/>
      <c r="AH87" s="90"/>
      <c r="AI87" s="10"/>
      <c r="AJ87" s="90"/>
      <c r="AK87" s="10"/>
      <c r="AP87" s="126"/>
      <c r="AQ87" s="126"/>
      <c r="AR87" s="126"/>
      <c r="AS87" s="126"/>
      <c r="AT87" s="126"/>
      <c r="AU87" s="126"/>
      <c r="AV87" s="126"/>
      <c r="AW87" s="126"/>
      <c r="AX87" s="126"/>
      <c r="AY87" s="126"/>
    </row>
    <row r="88" spans="1:51" x14ac:dyDescent="0.4">
      <c r="A88" s="133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90"/>
      <c r="AG88" s="10"/>
      <c r="AH88" s="90"/>
      <c r="AI88" s="10"/>
      <c r="AJ88" s="90"/>
      <c r="AK88" s="10"/>
      <c r="AP88" s="126"/>
      <c r="AQ88" s="126"/>
      <c r="AR88" s="126"/>
      <c r="AS88" s="126"/>
      <c r="AT88" s="126"/>
      <c r="AU88" s="126"/>
      <c r="AV88" s="126"/>
      <c r="AW88" s="126"/>
      <c r="AX88" s="126"/>
      <c r="AY88" s="126"/>
    </row>
    <row r="89" spans="1:51" x14ac:dyDescent="0.4">
      <c r="A89" s="134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90"/>
      <c r="AG89" s="10"/>
      <c r="AH89" s="90"/>
      <c r="AI89" s="10"/>
      <c r="AJ89" s="90"/>
      <c r="AK89" s="10"/>
      <c r="AP89" s="126"/>
      <c r="AQ89" s="126"/>
      <c r="AR89" s="126"/>
      <c r="AS89" s="126"/>
      <c r="AT89" s="126"/>
      <c r="AU89" s="126"/>
      <c r="AV89" s="126"/>
      <c r="AW89" s="126"/>
      <c r="AX89" s="126"/>
      <c r="AY89" s="126"/>
    </row>
    <row r="90" spans="1:51" x14ac:dyDescent="0.4">
      <c r="A90" s="133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90"/>
      <c r="AG90" s="10"/>
      <c r="AH90" s="90"/>
      <c r="AI90" s="10"/>
      <c r="AJ90" s="90"/>
      <c r="AK90" s="10"/>
      <c r="AP90" s="126"/>
      <c r="AQ90" s="126"/>
      <c r="AR90" s="126"/>
      <c r="AS90" s="126"/>
      <c r="AT90" s="126"/>
      <c r="AU90" s="126"/>
      <c r="AV90" s="126"/>
      <c r="AW90" s="126"/>
      <c r="AX90" s="126"/>
      <c r="AY90" s="126"/>
    </row>
    <row r="91" spans="1:51" x14ac:dyDescent="0.4">
      <c r="A91" s="135"/>
      <c r="X91" s="135"/>
      <c r="Y91" s="135"/>
      <c r="Z91" s="135"/>
      <c r="AA91" s="135"/>
      <c r="AF91" s="135"/>
      <c r="AP91" s="126"/>
      <c r="AQ91" s="126"/>
      <c r="AR91" s="126"/>
      <c r="AS91" s="126"/>
      <c r="AT91" s="126"/>
      <c r="AU91" s="126"/>
      <c r="AV91" s="126"/>
      <c r="AW91" s="126"/>
      <c r="AX91" s="126"/>
      <c r="AY91" s="126"/>
    </row>
    <row r="92" spans="1:51" x14ac:dyDescent="0.4">
      <c r="A92" s="135"/>
      <c r="X92" s="135"/>
      <c r="Y92" s="135"/>
      <c r="Z92" s="135"/>
      <c r="AA92" s="135"/>
      <c r="AF92" s="135"/>
      <c r="AP92" s="126"/>
      <c r="AQ92" s="126"/>
      <c r="AR92" s="126"/>
      <c r="AS92" s="126"/>
      <c r="AT92" s="126"/>
      <c r="AU92" s="126"/>
      <c r="AV92" s="126"/>
      <c r="AW92" s="126"/>
      <c r="AX92" s="126"/>
      <c r="AY92" s="126"/>
    </row>
    <row r="93" spans="1:51" x14ac:dyDescent="0.4">
      <c r="A93" s="135"/>
      <c r="X93" s="135"/>
      <c r="Y93" s="135"/>
      <c r="Z93" s="135"/>
      <c r="AA93" s="135"/>
      <c r="AF93" s="135"/>
      <c r="AP93" s="126"/>
      <c r="AQ93" s="126"/>
      <c r="AR93" s="126"/>
      <c r="AS93" s="126"/>
      <c r="AT93" s="126"/>
      <c r="AU93" s="126"/>
      <c r="AV93" s="126"/>
      <c r="AW93" s="126"/>
      <c r="AX93" s="126"/>
      <c r="AY93" s="126"/>
    </row>
    <row r="94" spans="1:51" x14ac:dyDescent="0.4">
      <c r="A94" s="135"/>
      <c r="X94" s="135"/>
      <c r="Y94" s="135"/>
      <c r="Z94" s="135"/>
      <c r="AA94" s="135"/>
      <c r="AF94" s="135"/>
    </row>
    <row r="95" spans="1:51" x14ac:dyDescent="0.4">
      <c r="A95" s="135"/>
      <c r="X95" s="135"/>
      <c r="Y95" s="135"/>
      <c r="Z95" s="135"/>
      <c r="AA95" s="135"/>
      <c r="AF95" s="135"/>
    </row>
    <row r="98" spans="1:32" x14ac:dyDescent="0.4">
      <c r="A98" s="135"/>
      <c r="X98" s="135"/>
      <c r="AF98" s="135"/>
    </row>
    <row r="99" spans="1:32" x14ac:dyDescent="0.4">
      <c r="A99" s="135"/>
      <c r="X99" s="135"/>
      <c r="AF99" s="135"/>
    </row>
    <row r="100" spans="1:32" x14ac:dyDescent="0.4">
      <c r="A100" s="135"/>
      <c r="X100" s="135"/>
      <c r="AF100" s="135"/>
    </row>
    <row r="101" spans="1:32" x14ac:dyDescent="0.4">
      <c r="A101" s="135"/>
      <c r="X101" s="135"/>
      <c r="AF101" s="135"/>
    </row>
    <row r="102" spans="1:32" x14ac:dyDescent="0.4">
      <c r="A102" s="135"/>
      <c r="X102" s="135"/>
      <c r="AF102" s="135"/>
    </row>
    <row r="103" spans="1:32" x14ac:dyDescent="0.4">
      <c r="A103" s="135"/>
      <c r="X103" s="135"/>
      <c r="AF103" s="135"/>
    </row>
    <row r="104" spans="1:32" x14ac:dyDescent="0.4">
      <c r="A104" s="135"/>
      <c r="X104" s="135"/>
      <c r="AF104" s="135"/>
    </row>
    <row r="105" spans="1:32" x14ac:dyDescent="0.4">
      <c r="A105" s="135"/>
      <c r="X105" s="135"/>
      <c r="AF105" s="135"/>
    </row>
    <row r="106" spans="1:32" x14ac:dyDescent="0.4">
      <c r="A106" s="135"/>
      <c r="X106" s="135"/>
      <c r="AF106" s="135"/>
    </row>
    <row r="107" spans="1:32" x14ac:dyDescent="0.4">
      <c r="A107" s="135"/>
      <c r="X107" s="135"/>
      <c r="AF107" s="135"/>
    </row>
    <row r="108" spans="1:32" x14ac:dyDescent="0.4">
      <c r="A108" s="135"/>
      <c r="X108" s="135"/>
      <c r="AF108" s="135"/>
    </row>
    <row r="109" spans="1:32" x14ac:dyDescent="0.4">
      <c r="A109" s="135"/>
      <c r="X109" s="135"/>
      <c r="AF109" s="135"/>
    </row>
    <row r="110" spans="1:32" x14ac:dyDescent="0.4">
      <c r="A110" s="135"/>
      <c r="X110" s="135"/>
      <c r="AF110" s="135"/>
    </row>
  </sheetData>
  <mergeCells count="21">
    <mergeCell ref="U2:W2"/>
    <mergeCell ref="B3:E3"/>
    <mergeCell ref="H3:J3"/>
    <mergeCell ref="M3:O3"/>
    <mergeCell ref="R3:T3"/>
    <mergeCell ref="B2:E2"/>
    <mergeCell ref="H2:J2"/>
    <mergeCell ref="M2:O2"/>
    <mergeCell ref="P2:P3"/>
    <mergeCell ref="R2:T2"/>
    <mergeCell ref="B76:B77"/>
    <mergeCell ref="W76:W77"/>
    <mergeCell ref="B79:B80"/>
    <mergeCell ref="W79:W80"/>
    <mergeCell ref="U3:W3"/>
    <mergeCell ref="B67:B68"/>
    <mergeCell ref="W67:W68"/>
    <mergeCell ref="B70:B71"/>
    <mergeCell ref="W70:W71"/>
    <mergeCell ref="B73:B74"/>
    <mergeCell ref="W73:W74"/>
  </mergeCells>
  <phoneticPr fontId="5" type="noConversion"/>
  <conditionalFormatting sqref="C7:V27 E38:V49 E51:V57 S50:V50 C29:V29">
    <cfRule type="cellIs" dxfId="294" priority="258" operator="equal">
      <formula>"개방"</formula>
    </cfRule>
    <cfRule type="cellIs" dxfId="293" priority="259" operator="equal">
      <formula>"획득"</formula>
    </cfRule>
    <cfRule type="containsText" dxfId="292" priority="260" operator="containsText" text="미">
      <formula>NOT(ISERROR(SEARCH("미",C7)))</formula>
    </cfRule>
    <cfRule type="containsText" dxfId="291" priority="261" operator="containsText" text="레전0줄">
      <formula>NOT(ISERROR(SEARCH("레전0줄",C7)))</formula>
    </cfRule>
    <cfRule type="containsText" dxfId="290" priority="262" operator="containsText" text="유니크">
      <formula>NOT(ISERROR(SEARCH("유니크",C7)))</formula>
    </cfRule>
    <cfRule type="containsText" dxfId="289" priority="263" operator="containsText" text="에픽">
      <formula>NOT(ISERROR(SEARCH("에픽",C7)))</formula>
    </cfRule>
  </conditionalFormatting>
  <conditionalFormatting sqref="C7:V25 E38:V49 E51:V56 S50:V50">
    <cfRule type="containsText" dxfId="288" priority="253" operator="containsText" text="12">
      <formula>NOT(ISERROR(SEARCH("12",C7)))</formula>
    </cfRule>
    <cfRule type="cellIs" dxfId="287" priority="254" operator="equal">
      <formula>9</formula>
    </cfRule>
    <cfRule type="cellIs" dxfId="286" priority="255" operator="equal">
      <formula>6</formula>
    </cfRule>
    <cfRule type="cellIs" dxfId="285" priority="256" operator="equal">
      <formula>3</formula>
    </cfRule>
    <cfRule type="cellIs" dxfId="284" priority="257" operator="equal">
      <formula>0</formula>
    </cfRule>
  </conditionalFormatting>
  <conditionalFormatting sqref="C28:D28">
    <cfRule type="cellIs" dxfId="283" priority="223" operator="equal">
      <formula>"개방"</formula>
    </cfRule>
    <cfRule type="cellIs" dxfId="282" priority="224" operator="equal">
      <formula>"획득"</formula>
    </cfRule>
    <cfRule type="containsText" dxfId="281" priority="225" operator="containsText" text="미">
      <formula>NOT(ISERROR(SEARCH("미",C28)))</formula>
    </cfRule>
    <cfRule type="containsText" dxfId="280" priority="226" operator="containsText" text="레전">
      <formula>NOT(ISERROR(SEARCH("레전",C28)))</formula>
    </cfRule>
    <cfRule type="containsText" dxfId="279" priority="227" operator="containsText" text="유니크">
      <formula>NOT(ISERROR(SEARCH("유니크",C28)))</formula>
    </cfRule>
    <cfRule type="containsText" dxfId="278" priority="228" operator="containsText" text="에픽">
      <formula>NOT(ISERROR(SEARCH("에픽",C28)))</formula>
    </cfRule>
  </conditionalFormatting>
  <conditionalFormatting sqref="E28:V28">
    <cfRule type="cellIs" dxfId="277" priority="217" operator="equal">
      <formula>"개방"</formula>
    </cfRule>
    <cfRule type="cellIs" dxfId="276" priority="218" operator="equal">
      <formula>"획득"</formula>
    </cfRule>
    <cfRule type="containsText" dxfId="275" priority="219" operator="containsText" text="미">
      <formula>NOT(ISERROR(SEARCH("미",E28)))</formula>
    </cfRule>
    <cfRule type="containsText" dxfId="274" priority="220" operator="containsText" text="레전">
      <formula>NOT(ISERROR(SEARCH("레전",E28)))</formula>
    </cfRule>
    <cfRule type="containsText" dxfId="273" priority="221" operator="containsText" text="유니크">
      <formula>NOT(ISERROR(SEARCH("유니크",E28)))</formula>
    </cfRule>
    <cfRule type="containsText" dxfId="272" priority="222" operator="containsText" text="에픽">
      <formula>NOT(ISERROR(SEARCH("에픽",E28)))</formula>
    </cfRule>
  </conditionalFormatting>
  <conditionalFormatting sqref="C38:D49 C51:D57">
    <cfRule type="cellIs" dxfId="271" priority="211" operator="equal">
      <formula>"개방"</formula>
    </cfRule>
    <cfRule type="cellIs" dxfId="270" priority="212" operator="equal">
      <formula>"획득"</formula>
    </cfRule>
    <cfRule type="containsText" dxfId="269" priority="213" operator="containsText" text="미">
      <formula>NOT(ISERROR(SEARCH("미",C38)))</formula>
    </cfRule>
    <cfRule type="containsText" dxfId="268" priority="214" operator="containsText" text="레전">
      <formula>NOT(ISERROR(SEARCH("레전",C38)))</formula>
    </cfRule>
    <cfRule type="containsText" dxfId="267" priority="215" operator="containsText" text="유니크">
      <formula>NOT(ISERROR(SEARCH("유니크",C38)))</formula>
    </cfRule>
    <cfRule type="containsText" dxfId="266" priority="216" operator="containsText" text="에픽">
      <formula>NOT(ISERROR(SEARCH("에픽",C38)))</formula>
    </cfRule>
  </conditionalFormatting>
  <conditionalFormatting sqref="C38:D49 C51:D56">
    <cfRule type="containsText" dxfId="265" priority="206" operator="containsText" text="12">
      <formula>NOT(ISERROR(SEARCH("12",C38)))</formula>
    </cfRule>
    <cfRule type="cellIs" dxfId="264" priority="207" operator="equal">
      <formula>9</formula>
    </cfRule>
    <cfRule type="cellIs" dxfId="263" priority="208" operator="equal">
      <formula>6</formula>
    </cfRule>
    <cfRule type="cellIs" dxfId="262" priority="209" operator="equal">
      <formula>3</formula>
    </cfRule>
    <cfRule type="cellIs" dxfId="261" priority="210" operator="equal">
      <formula>0</formula>
    </cfRule>
  </conditionalFormatting>
  <conditionalFormatting sqref="B27:W27 B28:B29">
    <cfRule type="cellIs" dxfId="260" priority="173" operator="equal">
      <formula>"미획득"</formula>
    </cfRule>
    <cfRule type="cellIs" dxfId="259" priority="180" operator="equal">
      <formula>"성배"</formula>
    </cfRule>
    <cfRule type="cellIs" dxfId="258" priority="181" operator="equal">
      <formula>"영생"</formula>
    </cfRule>
  </conditionalFormatting>
  <conditionalFormatting sqref="C59:V59">
    <cfRule type="cellIs" dxfId="257" priority="174" operator="equal">
      <formula>"개방"</formula>
    </cfRule>
    <cfRule type="cellIs" dxfId="256" priority="175" operator="equal">
      <formula>"획득"</formula>
    </cfRule>
    <cfRule type="containsText" dxfId="255" priority="176" operator="containsText" text="미">
      <formula>NOT(ISERROR(SEARCH("미",C59)))</formula>
    </cfRule>
    <cfRule type="containsText" dxfId="254" priority="177" operator="containsText" text="레전">
      <formula>NOT(ISERROR(SEARCH("레전",C59)))</formula>
    </cfRule>
    <cfRule type="containsText" dxfId="253" priority="178" operator="containsText" text="유니크">
      <formula>NOT(ISERROR(SEARCH("유니크",C59)))</formula>
    </cfRule>
    <cfRule type="containsText" dxfId="252" priority="179" operator="containsText" text="에픽">
      <formula>NOT(ISERROR(SEARCH("에픽",C59)))</formula>
    </cfRule>
  </conditionalFormatting>
  <conditionalFormatting sqref="C58:V58">
    <cfRule type="cellIs" dxfId="251" priority="167" operator="equal">
      <formula>"개방"</formula>
    </cfRule>
    <cfRule type="cellIs" dxfId="250" priority="168" operator="equal">
      <formula>"획득"</formula>
    </cfRule>
    <cfRule type="containsText" dxfId="249" priority="169" operator="containsText" text="미">
      <formula>NOT(ISERROR(SEARCH("미",C58)))</formula>
    </cfRule>
    <cfRule type="containsText" dxfId="248" priority="170" operator="containsText" text="레전">
      <formula>NOT(ISERROR(SEARCH("레전",C58)))</formula>
    </cfRule>
    <cfRule type="containsText" dxfId="247" priority="171" operator="containsText" text="유니크">
      <formula>NOT(ISERROR(SEARCH("유니크",C58)))</formula>
    </cfRule>
    <cfRule type="containsText" dxfId="246" priority="172" operator="containsText" text="에픽">
      <formula>NOT(ISERROR(SEARCH("에픽",C58)))</formula>
    </cfRule>
  </conditionalFormatting>
  <conditionalFormatting sqref="B58:W58">
    <cfRule type="cellIs" dxfId="245" priority="164" operator="equal">
      <formula>"미획득"</formula>
    </cfRule>
    <cfRule type="cellIs" dxfId="244" priority="165" operator="equal">
      <formula>"성배"</formula>
    </cfRule>
    <cfRule type="cellIs" dxfId="243" priority="166" operator="equal">
      <formula>"영생"</formula>
    </cfRule>
  </conditionalFormatting>
  <conditionalFormatting sqref="C50:R50">
    <cfRule type="cellIs" dxfId="242" priority="158" operator="equal">
      <formula>"개방"</formula>
    </cfRule>
    <cfRule type="cellIs" dxfId="241" priority="159" operator="equal">
      <formula>"획득"</formula>
    </cfRule>
    <cfRule type="containsText" dxfId="240" priority="160" operator="containsText" text="미">
      <formula>NOT(ISERROR(SEARCH("미",C50)))</formula>
    </cfRule>
    <cfRule type="containsText" dxfId="239" priority="161" operator="containsText" text="레전">
      <formula>NOT(ISERROR(SEARCH("레전",C50)))</formula>
    </cfRule>
    <cfRule type="containsText" dxfId="238" priority="162" operator="containsText" text="유니크">
      <formula>NOT(ISERROR(SEARCH("유니크",C50)))</formula>
    </cfRule>
    <cfRule type="containsText" dxfId="237" priority="163" operator="containsText" text="에픽">
      <formula>NOT(ISERROR(SEARCH("에픽",C50)))</formula>
    </cfRule>
  </conditionalFormatting>
  <conditionalFormatting sqref="C50:R50">
    <cfRule type="containsText" dxfId="236" priority="153" operator="containsText" text="12">
      <formula>NOT(ISERROR(SEARCH("12",C50)))</formula>
    </cfRule>
    <cfRule type="cellIs" dxfId="235" priority="154" operator="equal">
      <formula>9</formula>
    </cfRule>
    <cfRule type="cellIs" dxfId="234" priority="155" operator="equal">
      <formula>6</formula>
    </cfRule>
    <cfRule type="cellIs" dxfId="233" priority="156" operator="equal">
      <formula>3</formula>
    </cfRule>
    <cfRule type="cellIs" dxfId="232" priority="157" operator="equal">
      <formula>0</formula>
    </cfRule>
  </conditionalFormatting>
  <conditionalFormatting sqref="C29:V29">
    <cfRule type="cellIs" dxfId="231" priority="144" operator="equal">
      <formula>"레전3줄"</formula>
    </cfRule>
    <cfRule type="cellIs" dxfId="230" priority="145" operator="equal">
      <formula>"레전2줄"</formula>
    </cfRule>
    <cfRule type="cellIs" dxfId="229" priority="146" operator="equal">
      <formula>"레전1줄"</formula>
    </cfRule>
  </conditionalFormatting>
  <conditionalFormatting sqref="C60:V60">
    <cfRule type="cellIs" dxfId="228" priority="135" operator="equal">
      <formula>"레전3줄"</formula>
    </cfRule>
    <cfRule type="cellIs" dxfId="227" priority="136" operator="equal">
      <formula>"레전2줄"</formula>
    </cfRule>
    <cfRule type="cellIs" dxfId="226" priority="137" operator="equal">
      <formula>"레전1줄"</formula>
    </cfRule>
  </conditionalFormatting>
  <conditionalFormatting sqref="C60:V60">
    <cfRule type="cellIs" dxfId="225" priority="138" operator="equal">
      <formula>"개방"</formula>
    </cfRule>
    <cfRule type="cellIs" dxfId="224" priority="139" operator="equal">
      <formula>"획득"</formula>
    </cfRule>
    <cfRule type="containsText" dxfId="223" priority="140" operator="containsText" text="미">
      <formula>NOT(ISERROR(SEARCH("미",C60)))</formula>
    </cfRule>
    <cfRule type="containsText" dxfId="222" priority="141" operator="containsText" text="레전0줄">
      <formula>NOT(ISERROR(SEARCH("레전0줄",C60)))</formula>
    </cfRule>
    <cfRule type="containsText" dxfId="221" priority="142" operator="containsText" text="유니크">
      <formula>NOT(ISERROR(SEARCH("유니크",C60)))</formula>
    </cfRule>
    <cfRule type="containsText" dxfId="220" priority="143" operator="containsText" text="에픽">
      <formula>NOT(ISERROR(SEARCH("에픽",C60)))</formula>
    </cfRule>
  </conditionalFormatting>
  <conditionalFormatting sqref="C70:V71">
    <cfRule type="cellIs" dxfId="219" priority="117" operator="equal">
      <formula>"개방"</formula>
    </cfRule>
    <cfRule type="cellIs" dxfId="218" priority="118" operator="equal">
      <formula>"획득"</formula>
    </cfRule>
    <cfRule type="containsText" dxfId="217" priority="119" operator="containsText" text="미">
      <formula>NOT(ISERROR(SEARCH("미",C70)))</formula>
    </cfRule>
    <cfRule type="containsText" dxfId="216" priority="120" operator="containsText" text="레전">
      <formula>NOT(ISERROR(SEARCH("레전",C70)))</formula>
    </cfRule>
    <cfRule type="containsText" dxfId="215" priority="121" operator="containsText" text="유니크">
      <formula>NOT(ISERROR(SEARCH("유니크",C70)))</formula>
    </cfRule>
    <cfRule type="containsText" dxfId="214" priority="122" operator="containsText" text="에픽">
      <formula>NOT(ISERROR(SEARCH("에픽",C70)))</formula>
    </cfRule>
  </conditionalFormatting>
  <conditionalFormatting sqref="C70:V70">
    <cfRule type="cellIs" dxfId="213" priority="111" operator="greaterThanOrEqual">
      <formula>260</formula>
    </cfRule>
    <cfRule type="cellIs" dxfId="212" priority="112" operator="between">
      <formula>230</formula>
      <formula>259</formula>
    </cfRule>
    <cfRule type="cellIs" dxfId="211" priority="113" operator="between">
      <formula>180</formula>
      <formula>229</formula>
    </cfRule>
    <cfRule type="cellIs" dxfId="210" priority="114" operator="between">
      <formula>120</formula>
      <formula>179</formula>
    </cfRule>
    <cfRule type="cellIs" dxfId="209" priority="115" operator="between">
      <formula>60</formula>
      <formula>119</formula>
    </cfRule>
    <cfRule type="cellIs" dxfId="208" priority="116" operator="between">
      <formula>0</formula>
      <formula>59</formula>
    </cfRule>
  </conditionalFormatting>
  <conditionalFormatting sqref="C71:V71">
    <cfRule type="cellIs" dxfId="207" priority="105" operator="greaterThanOrEqual">
      <formula>230</formula>
    </cfRule>
    <cfRule type="cellIs" dxfId="206" priority="106" operator="between">
      <formula>220</formula>
      <formula>229</formula>
    </cfRule>
    <cfRule type="cellIs" dxfId="205" priority="107" operator="between">
      <formula>210</formula>
      <formula>219</formula>
    </cfRule>
    <cfRule type="cellIs" dxfId="204" priority="108" operator="between">
      <formula>200</formula>
      <formula>209</formula>
    </cfRule>
    <cfRule type="cellIs" dxfId="203" priority="109" operator="between">
      <formula>141</formula>
      <formula>199</formula>
    </cfRule>
    <cfRule type="cellIs" dxfId="202" priority="110" operator="between">
      <formula>0</formula>
      <formula>140</formula>
    </cfRule>
  </conditionalFormatting>
  <conditionalFormatting sqref="C73:V74">
    <cfRule type="cellIs" dxfId="201" priority="99" operator="equal">
      <formula>"개방"</formula>
    </cfRule>
    <cfRule type="cellIs" dxfId="200" priority="100" operator="equal">
      <formula>"획득"</formula>
    </cfRule>
    <cfRule type="containsText" dxfId="199" priority="101" operator="containsText" text="미">
      <formula>NOT(ISERROR(SEARCH("미",C73)))</formula>
    </cfRule>
    <cfRule type="containsText" dxfId="198" priority="102" operator="containsText" text="레전">
      <formula>NOT(ISERROR(SEARCH("레전",C73)))</formula>
    </cfRule>
    <cfRule type="containsText" dxfId="197" priority="103" operator="containsText" text="유니크">
      <formula>NOT(ISERROR(SEARCH("유니크",C73)))</formula>
    </cfRule>
    <cfRule type="containsText" dxfId="196" priority="104" operator="containsText" text="에픽">
      <formula>NOT(ISERROR(SEARCH("에픽",C73)))</formula>
    </cfRule>
  </conditionalFormatting>
  <conditionalFormatting sqref="C73:V73">
    <cfRule type="cellIs" dxfId="195" priority="93" operator="greaterThanOrEqual">
      <formula>260</formula>
    </cfRule>
    <cfRule type="cellIs" dxfId="194" priority="94" operator="between">
      <formula>230</formula>
      <formula>259</formula>
    </cfRule>
    <cfRule type="cellIs" dxfId="193" priority="95" operator="between">
      <formula>180</formula>
      <formula>229</formula>
    </cfRule>
    <cfRule type="cellIs" dxfId="192" priority="96" operator="between">
      <formula>120</formula>
      <formula>179</formula>
    </cfRule>
    <cfRule type="cellIs" dxfId="191" priority="97" operator="between">
      <formula>60</formula>
      <formula>119</formula>
    </cfRule>
    <cfRule type="cellIs" dxfId="190" priority="98" operator="between">
      <formula>0</formula>
      <formula>59</formula>
    </cfRule>
  </conditionalFormatting>
  <conditionalFormatting sqref="C74:V74">
    <cfRule type="cellIs" dxfId="189" priority="87" operator="greaterThanOrEqual">
      <formula>230</formula>
    </cfRule>
    <cfRule type="cellIs" dxfId="188" priority="88" operator="between">
      <formula>220</formula>
      <formula>229</formula>
    </cfRule>
    <cfRule type="cellIs" dxfId="187" priority="89" operator="between">
      <formula>210</formula>
      <formula>219</formula>
    </cfRule>
    <cfRule type="cellIs" dxfId="186" priority="90" operator="between">
      <formula>200</formula>
      <formula>209</formula>
    </cfRule>
    <cfRule type="cellIs" dxfId="185" priority="91" operator="between">
      <formula>141</formula>
      <formula>199</formula>
    </cfRule>
    <cfRule type="cellIs" dxfId="184" priority="92" operator="between">
      <formula>0</formula>
      <formula>140</formula>
    </cfRule>
  </conditionalFormatting>
  <conditionalFormatting sqref="C76:V77">
    <cfRule type="cellIs" dxfId="183" priority="83" operator="between">
      <formula>31</formula>
      <formula>36</formula>
    </cfRule>
    <cfRule type="cellIs" dxfId="182" priority="84" operator="between">
      <formula>21</formula>
      <formula>30</formula>
    </cfRule>
    <cfRule type="cellIs" dxfId="181" priority="85" operator="between">
      <formula>11</formula>
      <formula>20</formula>
    </cfRule>
    <cfRule type="cellIs" dxfId="180" priority="86" operator="between">
      <formula>1</formula>
      <formula>10</formula>
    </cfRule>
  </conditionalFormatting>
  <conditionalFormatting sqref="C79:V80">
    <cfRule type="cellIs" dxfId="179" priority="79" operator="between">
      <formula>31</formula>
      <formula>36</formula>
    </cfRule>
    <cfRule type="cellIs" dxfId="178" priority="80" operator="between">
      <formula>21</formula>
      <formula>30</formula>
    </cfRule>
    <cfRule type="cellIs" dxfId="177" priority="81" operator="between">
      <formula>11</formula>
      <formula>20</formula>
    </cfRule>
    <cfRule type="cellIs" dxfId="176" priority="82" operator="between">
      <formula>1</formula>
      <formula>10</formula>
    </cfRule>
  </conditionalFormatting>
  <conditionalFormatting sqref="C71:V71">
    <cfRule type="cellIs" dxfId="175" priority="73" operator="greaterThanOrEqual">
      <formula>260</formula>
    </cfRule>
    <cfRule type="cellIs" dxfId="174" priority="74" operator="between">
      <formula>230</formula>
      <formula>259</formula>
    </cfRule>
    <cfRule type="cellIs" dxfId="173" priority="75" operator="between">
      <formula>180</formula>
      <formula>229</formula>
    </cfRule>
    <cfRule type="cellIs" dxfId="172" priority="76" operator="between">
      <formula>120</formula>
      <formula>179</formula>
    </cfRule>
    <cfRule type="cellIs" dxfId="171" priority="77" operator="between">
      <formula>60</formula>
      <formula>119</formula>
    </cfRule>
    <cfRule type="cellIs" dxfId="170" priority="78" operator="between">
      <formula>0</formula>
      <formula>59</formula>
    </cfRule>
  </conditionalFormatting>
  <conditionalFormatting sqref="C30:V34">
    <cfRule type="cellIs" dxfId="169" priority="67" operator="equal">
      <formula>"개방"</formula>
    </cfRule>
    <cfRule type="cellIs" dxfId="168" priority="68" operator="equal">
      <formula>"획득"</formula>
    </cfRule>
    <cfRule type="containsText" dxfId="167" priority="69" operator="containsText" text="미">
      <formula>NOT(ISERROR(SEARCH("미",C30)))</formula>
    </cfRule>
    <cfRule type="containsText" dxfId="166" priority="70" operator="containsText" text="레전0줄">
      <formula>NOT(ISERROR(SEARCH("레전0줄",C30)))</formula>
    </cfRule>
    <cfRule type="containsText" dxfId="165" priority="71" operator="containsText" text="유니크">
      <formula>NOT(ISERROR(SEARCH("유니크",C30)))</formula>
    </cfRule>
    <cfRule type="containsText" dxfId="164" priority="72" operator="containsText" text="에픽">
      <formula>NOT(ISERROR(SEARCH("에픽",C30)))</formula>
    </cfRule>
  </conditionalFormatting>
  <conditionalFormatting sqref="C31:V31">
    <cfRule type="cellIs" dxfId="163" priority="61" operator="greaterThanOrEqual">
      <formula>200</formula>
    </cfRule>
    <cfRule type="cellIs" dxfId="162" priority="62" operator="between">
      <formula>150</formula>
      <formula>195</formula>
    </cfRule>
    <cfRule type="cellIs" dxfId="161" priority="63" operator="between">
      <formula>90</formula>
      <formula>145</formula>
    </cfRule>
    <cfRule type="cellIs" dxfId="160" priority="64" operator="between">
      <formula>60</formula>
      <formula>85</formula>
    </cfRule>
    <cfRule type="cellIs" dxfId="159" priority="65" operator="between">
      <formula>30</formula>
      <formula>55</formula>
    </cfRule>
    <cfRule type="cellIs" dxfId="158" priority="66" operator="between">
      <formula>0</formula>
      <formula>0</formula>
    </cfRule>
  </conditionalFormatting>
  <conditionalFormatting sqref="C32:V32">
    <cfRule type="cellIs" dxfId="157" priority="55" operator="greaterThanOrEqual">
      <formula>6000</formula>
    </cfRule>
    <cfRule type="cellIs" dxfId="156" priority="56" operator="between">
      <formula>5000</formula>
      <formula>5999</formula>
    </cfRule>
    <cfRule type="cellIs" dxfId="155" priority="57" operator="between">
      <formula>4000</formula>
      <formula>4999</formula>
    </cfRule>
    <cfRule type="cellIs" dxfId="154" priority="58" operator="between">
      <formula>3000</formula>
      <formula>3999</formula>
    </cfRule>
    <cfRule type="cellIs" dxfId="153" priority="59" operator="between">
      <formula>2000</formula>
      <formula>2999</formula>
    </cfRule>
    <cfRule type="cellIs" dxfId="152" priority="60" operator="between">
      <formula>0</formula>
      <formula>1999</formula>
    </cfRule>
  </conditionalFormatting>
  <conditionalFormatting sqref="C33:V33">
    <cfRule type="cellIs" dxfId="151" priority="49" operator="greaterThanOrEqual">
      <formula>260</formula>
    </cfRule>
    <cfRule type="cellIs" dxfId="150" priority="50" operator="between">
      <formula>230</formula>
      <formula>259</formula>
    </cfRule>
    <cfRule type="cellIs" dxfId="149" priority="51" operator="between">
      <formula>180</formula>
      <formula>229</formula>
    </cfRule>
    <cfRule type="cellIs" dxfId="148" priority="52" operator="between">
      <formula>120</formula>
      <formula>179</formula>
    </cfRule>
    <cfRule type="cellIs" dxfId="147" priority="53" operator="between">
      <formula>60</formula>
      <formula>119</formula>
    </cfRule>
    <cfRule type="cellIs" dxfId="146" priority="54" operator="between">
      <formula>0</formula>
      <formula>59</formula>
    </cfRule>
  </conditionalFormatting>
  <conditionalFormatting sqref="C34:V34">
    <cfRule type="cellIs" dxfId="145" priority="43" operator="greaterThanOrEqual">
      <formula>230</formula>
    </cfRule>
    <cfRule type="cellIs" dxfId="144" priority="44" operator="between">
      <formula>220</formula>
      <formula>229</formula>
    </cfRule>
    <cfRule type="cellIs" dxfId="143" priority="45" operator="between">
      <formula>210</formula>
      <formula>219</formula>
    </cfRule>
    <cfRule type="cellIs" dxfId="142" priority="46" operator="between">
      <formula>200</formula>
      <formula>209</formula>
    </cfRule>
    <cfRule type="cellIs" dxfId="141" priority="47" operator="between">
      <formula>141</formula>
      <formula>199</formula>
    </cfRule>
    <cfRule type="cellIs" dxfId="140" priority="48" operator="between">
      <formula>0</formula>
      <formula>140</formula>
    </cfRule>
  </conditionalFormatting>
  <conditionalFormatting sqref="C30:V30">
    <cfRule type="cellIs" dxfId="139" priority="37" operator="between">
      <formula>0</formula>
      <formula>2</formula>
    </cfRule>
    <cfRule type="cellIs" dxfId="138" priority="38" operator="between">
      <formula>3</formula>
      <formula>4</formula>
    </cfRule>
    <cfRule type="cellIs" dxfId="137" priority="39" operator="between">
      <formula>5</formula>
      <formula>6</formula>
    </cfRule>
    <cfRule type="cellIs" dxfId="136" priority="40" operator="equal">
      <formula>7</formula>
    </cfRule>
    <cfRule type="cellIs" dxfId="135" priority="41" operator="equal">
      <formula>8</formula>
    </cfRule>
    <cfRule type="cellIs" dxfId="134" priority="42" operator="greaterThanOrEqual">
      <formula>9</formula>
    </cfRule>
  </conditionalFormatting>
  <conditionalFormatting sqref="C61:V65">
    <cfRule type="cellIs" dxfId="133" priority="31" operator="equal">
      <formula>"개방"</formula>
    </cfRule>
    <cfRule type="cellIs" dxfId="132" priority="32" operator="equal">
      <formula>"획득"</formula>
    </cfRule>
    <cfRule type="containsText" dxfId="131" priority="33" operator="containsText" text="미">
      <formula>NOT(ISERROR(SEARCH("미",C61)))</formula>
    </cfRule>
    <cfRule type="containsText" dxfId="130" priority="34" operator="containsText" text="레전0줄">
      <formula>NOT(ISERROR(SEARCH("레전0줄",C61)))</formula>
    </cfRule>
    <cfRule type="containsText" dxfId="129" priority="35" operator="containsText" text="유니크">
      <formula>NOT(ISERROR(SEARCH("유니크",C61)))</formula>
    </cfRule>
    <cfRule type="containsText" dxfId="128" priority="36" operator="containsText" text="에픽">
      <formula>NOT(ISERROR(SEARCH("에픽",C61)))</formula>
    </cfRule>
  </conditionalFormatting>
  <conditionalFormatting sqref="C62:V62">
    <cfRule type="cellIs" dxfId="127" priority="25" operator="greaterThanOrEqual">
      <formula>200</formula>
    </cfRule>
    <cfRule type="cellIs" dxfId="126" priority="26" operator="between">
      <formula>150</formula>
      <formula>195</formula>
    </cfRule>
    <cfRule type="cellIs" dxfId="125" priority="27" operator="between">
      <formula>90</formula>
      <formula>145</formula>
    </cfRule>
    <cfRule type="cellIs" dxfId="124" priority="28" operator="between">
      <formula>60</formula>
      <formula>85</formula>
    </cfRule>
    <cfRule type="cellIs" dxfId="123" priority="29" operator="between">
      <formula>30</formula>
      <formula>55</formula>
    </cfRule>
    <cfRule type="cellIs" dxfId="122" priority="30" operator="between">
      <formula>0</formula>
      <formula>0</formula>
    </cfRule>
  </conditionalFormatting>
  <conditionalFormatting sqref="C63:V63">
    <cfRule type="cellIs" dxfId="121" priority="19" operator="greaterThanOrEqual">
      <formula>6000</formula>
    </cfRule>
    <cfRule type="cellIs" dxfId="120" priority="20" operator="between">
      <formula>5000</formula>
      <formula>5999</formula>
    </cfRule>
    <cfRule type="cellIs" dxfId="119" priority="21" operator="between">
      <formula>4000</formula>
      <formula>4999</formula>
    </cfRule>
    <cfRule type="cellIs" dxfId="118" priority="22" operator="between">
      <formula>3000</formula>
      <formula>3999</formula>
    </cfRule>
    <cfRule type="cellIs" dxfId="117" priority="23" operator="between">
      <formula>2000</formula>
      <formula>2999</formula>
    </cfRule>
    <cfRule type="cellIs" dxfId="116" priority="24" operator="between">
      <formula>0</formula>
      <formula>1999</formula>
    </cfRule>
  </conditionalFormatting>
  <conditionalFormatting sqref="C64:V64">
    <cfRule type="cellIs" dxfId="115" priority="13" operator="greaterThanOrEqual">
      <formula>260</formula>
    </cfRule>
    <cfRule type="cellIs" dxfId="114" priority="14" operator="between">
      <formula>230</formula>
      <formula>259</formula>
    </cfRule>
    <cfRule type="cellIs" dxfId="113" priority="15" operator="between">
      <formula>180</formula>
      <formula>229</formula>
    </cfRule>
    <cfRule type="cellIs" dxfId="112" priority="16" operator="between">
      <formula>120</formula>
      <formula>179</formula>
    </cfRule>
    <cfRule type="cellIs" dxfId="111" priority="17" operator="between">
      <formula>60</formula>
      <formula>119</formula>
    </cfRule>
    <cfRule type="cellIs" dxfId="110" priority="18" operator="between">
      <formula>0</formula>
      <formula>59</formula>
    </cfRule>
  </conditionalFormatting>
  <conditionalFormatting sqref="C65:V65">
    <cfRule type="cellIs" dxfId="109" priority="7" operator="greaterThanOrEqual">
      <formula>230</formula>
    </cfRule>
    <cfRule type="cellIs" dxfId="108" priority="8" operator="between">
      <formula>220</formula>
      <formula>229</formula>
    </cfRule>
    <cfRule type="cellIs" dxfId="107" priority="9" operator="between">
      <formula>210</formula>
      <formula>219</formula>
    </cfRule>
    <cfRule type="cellIs" dxfId="106" priority="10" operator="between">
      <formula>200</formula>
      <formula>209</formula>
    </cfRule>
    <cfRule type="cellIs" dxfId="105" priority="11" operator="between">
      <formula>141</formula>
      <formula>199</formula>
    </cfRule>
    <cfRule type="cellIs" dxfId="104" priority="12" operator="between">
      <formula>0</formula>
      <formula>140</formula>
    </cfRule>
  </conditionalFormatting>
  <conditionalFormatting sqref="C61:V61">
    <cfRule type="cellIs" dxfId="103" priority="1" operator="between">
      <formula>0</formula>
      <formula>2</formula>
    </cfRule>
    <cfRule type="cellIs" dxfId="102" priority="2" operator="between">
      <formula>3</formula>
      <formula>4</formula>
    </cfRule>
    <cfRule type="cellIs" dxfId="101" priority="3" operator="between">
      <formula>5</formula>
      <formula>6</formula>
    </cfRule>
    <cfRule type="cellIs" dxfId="100" priority="4" operator="equal">
      <formula>7</formula>
    </cfRule>
    <cfRule type="cellIs" dxfId="99" priority="5" operator="equal">
      <formula>8</formula>
    </cfRule>
    <cfRule type="cellIs" dxfId="98" priority="6" operator="greaterThanOrEqual">
      <formula>9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Z47"/>
  <sheetViews>
    <sheetView zoomScale="85" zoomScaleNormal="85" workbookViewId="0"/>
  </sheetViews>
  <sheetFormatPr defaultRowHeight="17.399999999999999" x14ac:dyDescent="0.4"/>
  <cols>
    <col min="1" max="24" width="8.796875" style="2"/>
    <col min="25" max="25" width="19.19921875" style="2" bestFit="1" customWidth="1"/>
    <col min="26" max="26" width="13" style="2" bestFit="1" customWidth="1"/>
    <col min="27" max="16384" width="8.796875" style="2"/>
  </cols>
  <sheetData>
    <row r="1" spans="2:26" ht="18" thickBot="1" x14ac:dyDescent="0.4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Z1" s="2" t="s">
        <v>109</v>
      </c>
    </row>
    <row r="2" spans="2:26" ht="18" customHeight="1" thickBot="1" x14ac:dyDescent="0.45">
      <c r="C2" s="5">
        <f>'8500표 (잠김o)'!C6</f>
        <v>0</v>
      </c>
      <c r="D2" s="5">
        <f>'8500표 (잠김o)'!D6</f>
        <v>0</v>
      </c>
      <c r="E2" s="5">
        <f>'8500표 (잠김o)'!E6</f>
        <v>0</v>
      </c>
      <c r="F2" s="5">
        <f>'8500표 (잠김o)'!F6</f>
        <v>0</v>
      </c>
      <c r="G2" s="5">
        <f>'8500표 (잠김o)'!G6</f>
        <v>0</v>
      </c>
      <c r="H2" s="5">
        <f>'8500표 (잠김o)'!H6</f>
        <v>0</v>
      </c>
      <c r="I2" s="5">
        <f>'8500표 (잠김o)'!I6</f>
        <v>0</v>
      </c>
      <c r="J2" s="5">
        <f>'8500표 (잠김o)'!J6</f>
        <v>0</v>
      </c>
      <c r="K2" s="5">
        <f>'8500표 (잠김o)'!K6</f>
        <v>0</v>
      </c>
      <c r="L2" s="5">
        <f>'8500표 (잠김o)'!L6</f>
        <v>0</v>
      </c>
      <c r="M2" s="5">
        <f>'8500표 (잠김o)'!M6</f>
        <v>0</v>
      </c>
      <c r="N2" s="5">
        <f>'8500표 (잠김o)'!N6</f>
        <v>0</v>
      </c>
      <c r="O2" s="5">
        <f>'8500표 (잠김o)'!O6</f>
        <v>0</v>
      </c>
      <c r="P2" s="5">
        <f>'8500표 (잠김o)'!P6</f>
        <v>0</v>
      </c>
      <c r="Q2" s="5">
        <f>'8500표 (잠김o)'!Q6</f>
        <v>0</v>
      </c>
      <c r="R2" s="5">
        <f>'8500표 (잠김o)'!R6</f>
        <v>0</v>
      </c>
      <c r="S2" s="5">
        <f>'8500표 (잠김o)'!S6</f>
        <v>0</v>
      </c>
      <c r="T2" s="5">
        <f>'8500표 (잠김o)'!T6</f>
        <v>0</v>
      </c>
      <c r="U2" s="5">
        <f>'8500표 (잠김o)'!U6</f>
        <v>0</v>
      </c>
      <c r="V2" s="5">
        <f>'8500표 (잠김o)'!V6</f>
        <v>0</v>
      </c>
      <c r="Y2" s="2" t="s">
        <v>89</v>
      </c>
      <c r="Z2" s="2">
        <v>9</v>
      </c>
    </row>
    <row r="3" spans="2:26" ht="18" thickBot="1" x14ac:dyDescent="0.45">
      <c r="C3" s="5">
        <f>'8500표 (잠김o)'!C37</f>
        <v>0</v>
      </c>
      <c r="D3" s="5">
        <f>'8500표 (잠김o)'!D37</f>
        <v>0</v>
      </c>
      <c r="E3" s="5">
        <f>'8500표 (잠김o)'!E37</f>
        <v>0</v>
      </c>
      <c r="F3" s="5">
        <f>'8500표 (잠김o)'!F37</f>
        <v>0</v>
      </c>
      <c r="G3" s="5">
        <f>'8500표 (잠김o)'!G37</f>
        <v>0</v>
      </c>
      <c r="H3" s="5">
        <f>'8500표 (잠김o)'!H37</f>
        <v>0</v>
      </c>
      <c r="I3" s="5">
        <f>'8500표 (잠김o)'!I37</f>
        <v>0</v>
      </c>
      <c r="J3" s="5">
        <f>'8500표 (잠김o)'!J37</f>
        <v>0</v>
      </c>
      <c r="K3" s="5">
        <f>'8500표 (잠김o)'!K37</f>
        <v>0</v>
      </c>
      <c r="L3" s="5">
        <f>'8500표 (잠김o)'!L37</f>
        <v>0</v>
      </c>
      <c r="M3" s="5">
        <f>'8500표 (잠김o)'!M37</f>
        <v>0</v>
      </c>
      <c r="N3" s="5">
        <f>'8500표 (잠김o)'!N37</f>
        <v>0</v>
      </c>
      <c r="O3" s="5">
        <f>'8500표 (잠김o)'!O37</f>
        <v>0</v>
      </c>
      <c r="P3" s="5">
        <f>'8500표 (잠김o)'!P37</f>
        <v>0</v>
      </c>
      <c r="Q3" s="5">
        <f>'8500표 (잠김o)'!Q37</f>
        <v>0</v>
      </c>
      <c r="R3" s="5">
        <f>'8500표 (잠김o)'!R37</f>
        <v>0</v>
      </c>
      <c r="S3" s="5">
        <f>'8500표 (잠김o)'!S37</f>
        <v>0</v>
      </c>
      <c r="T3" s="5">
        <f>'8500표 (잠김o)'!T37</f>
        <v>0</v>
      </c>
      <c r="U3" s="5">
        <f>'8500표 (잠김o)'!U37</f>
        <v>0</v>
      </c>
      <c r="V3" s="5">
        <f>'8500표 (잠김o)'!V37</f>
        <v>0</v>
      </c>
      <c r="Y3" s="2" t="s">
        <v>90</v>
      </c>
      <c r="Z3" s="2">
        <v>10</v>
      </c>
    </row>
    <row r="4" spans="2:26" ht="18" thickBot="1" x14ac:dyDescent="0.45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Y4" s="2" t="s">
        <v>91</v>
      </c>
      <c r="Z4" s="2">
        <v>11</v>
      </c>
    </row>
    <row r="5" spans="2:26" ht="18" thickBot="1" x14ac:dyDescent="0.45">
      <c r="B5" s="6" t="s">
        <v>1</v>
      </c>
      <c r="C5" s="7">
        <f>'8500표 (잠김o)'!C33</f>
        <v>0</v>
      </c>
      <c r="D5" s="7">
        <f>'8500표 (잠김o)'!D33</f>
        <v>0</v>
      </c>
      <c r="E5" s="7">
        <f>'8500표 (잠김o)'!E33</f>
        <v>0</v>
      </c>
      <c r="F5" s="7">
        <f>'8500표 (잠김o)'!F33</f>
        <v>0</v>
      </c>
      <c r="G5" s="7">
        <f>'8500표 (잠김o)'!G33</f>
        <v>0</v>
      </c>
      <c r="H5" s="7">
        <f>'8500표 (잠김o)'!H33</f>
        <v>0</v>
      </c>
      <c r="I5" s="7">
        <f>'8500표 (잠김o)'!I33</f>
        <v>0</v>
      </c>
      <c r="J5" s="7">
        <f>'8500표 (잠김o)'!J33</f>
        <v>0</v>
      </c>
      <c r="K5" s="7">
        <f>'8500표 (잠김o)'!K33</f>
        <v>0</v>
      </c>
      <c r="L5" s="7">
        <f>'8500표 (잠김o)'!L33</f>
        <v>0</v>
      </c>
      <c r="M5" s="7">
        <f>'8500표 (잠김o)'!M33</f>
        <v>0</v>
      </c>
      <c r="N5" s="7">
        <f>'8500표 (잠김o)'!N33</f>
        <v>0</v>
      </c>
      <c r="O5" s="7">
        <f>'8500표 (잠김o)'!O33</f>
        <v>0</v>
      </c>
      <c r="P5" s="7">
        <f>'8500표 (잠김o)'!P33</f>
        <v>0</v>
      </c>
      <c r="Q5" s="7">
        <f>'8500표 (잠김o)'!Q33</f>
        <v>0</v>
      </c>
      <c r="R5" s="7">
        <f>'8500표 (잠김o)'!R33</f>
        <v>0</v>
      </c>
      <c r="S5" s="7">
        <f>'8500표 (잠김o)'!S33</f>
        <v>0</v>
      </c>
      <c r="T5" s="7">
        <f>'8500표 (잠김o)'!T33</f>
        <v>0</v>
      </c>
      <c r="U5" s="7">
        <f>'8500표 (잠김o)'!U33</f>
        <v>0</v>
      </c>
      <c r="V5" s="7">
        <f>'8500표 (잠김o)'!V33</f>
        <v>0</v>
      </c>
      <c r="W5" s="6" t="s">
        <v>1</v>
      </c>
      <c r="Y5" s="2" t="s">
        <v>92</v>
      </c>
      <c r="Z5" s="2">
        <v>12</v>
      </c>
    </row>
    <row r="6" spans="2:26" ht="18" thickBot="1" x14ac:dyDescent="0.45">
      <c r="B6" s="6" t="s">
        <v>1</v>
      </c>
      <c r="C6" s="7">
        <f>'8500표 (잠김o)'!C64</f>
        <v>0</v>
      </c>
      <c r="D6" s="7">
        <f>'8500표 (잠김o)'!D64</f>
        <v>0</v>
      </c>
      <c r="E6" s="7">
        <f>'8500표 (잠김o)'!E64</f>
        <v>0</v>
      </c>
      <c r="F6" s="7">
        <f>'8500표 (잠김o)'!F64</f>
        <v>0</v>
      </c>
      <c r="G6" s="7">
        <f>'8500표 (잠김o)'!G64</f>
        <v>0</v>
      </c>
      <c r="H6" s="7">
        <f>'8500표 (잠김o)'!H64</f>
        <v>0</v>
      </c>
      <c r="I6" s="7">
        <f>'8500표 (잠김o)'!I64</f>
        <v>0</v>
      </c>
      <c r="J6" s="7">
        <f>'8500표 (잠김o)'!J64</f>
        <v>0</v>
      </c>
      <c r="K6" s="7">
        <f>'8500표 (잠김o)'!K64</f>
        <v>0</v>
      </c>
      <c r="L6" s="7">
        <f>'8500표 (잠김o)'!L64</f>
        <v>0</v>
      </c>
      <c r="M6" s="7">
        <f>'8500표 (잠김o)'!M64</f>
        <v>0</v>
      </c>
      <c r="N6" s="7">
        <f>'8500표 (잠김o)'!N64</f>
        <v>0</v>
      </c>
      <c r="O6" s="7">
        <f>'8500표 (잠김o)'!O64</f>
        <v>0</v>
      </c>
      <c r="P6" s="7">
        <f>'8500표 (잠김o)'!P64</f>
        <v>0</v>
      </c>
      <c r="Q6" s="7">
        <f>'8500표 (잠김o)'!Q64</f>
        <v>0</v>
      </c>
      <c r="R6" s="7">
        <f>'8500표 (잠김o)'!R64</f>
        <v>0</v>
      </c>
      <c r="S6" s="7">
        <f>'8500표 (잠김o)'!S64</f>
        <v>0</v>
      </c>
      <c r="T6" s="7">
        <f>'8500표 (잠김o)'!T64</f>
        <v>0</v>
      </c>
      <c r="U6" s="7">
        <f>'8500표 (잠김o)'!U64</f>
        <v>0</v>
      </c>
      <c r="V6" s="7">
        <f>'8500표 (잠김o)'!V64</f>
        <v>0</v>
      </c>
      <c r="W6" s="6" t="s">
        <v>1</v>
      </c>
      <c r="Y6" s="2" t="s">
        <v>93</v>
      </c>
      <c r="Z6" s="2">
        <v>13</v>
      </c>
    </row>
    <row r="7" spans="2:26" ht="18" thickBot="1" x14ac:dyDescent="0.4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Y7" s="2" t="s">
        <v>94</v>
      </c>
      <c r="Z7" s="2">
        <v>18</v>
      </c>
    </row>
    <row r="8" spans="2:26" ht="18" thickBot="1" x14ac:dyDescent="0.45">
      <c r="B8" s="6" t="s">
        <v>2</v>
      </c>
      <c r="C8" s="7">
        <f>'8500표 (잠김o)'!C34</f>
        <v>0</v>
      </c>
      <c r="D8" s="7">
        <f>'8500표 (잠김o)'!D34</f>
        <v>0</v>
      </c>
      <c r="E8" s="7">
        <f>'8500표 (잠김o)'!E34</f>
        <v>0</v>
      </c>
      <c r="F8" s="7">
        <f>'8500표 (잠김o)'!F34</f>
        <v>0</v>
      </c>
      <c r="G8" s="7">
        <f>'8500표 (잠김o)'!G34</f>
        <v>0</v>
      </c>
      <c r="H8" s="7">
        <f>'8500표 (잠김o)'!H34</f>
        <v>0</v>
      </c>
      <c r="I8" s="7">
        <f>'8500표 (잠김o)'!I34</f>
        <v>0</v>
      </c>
      <c r="J8" s="7">
        <f>'8500표 (잠김o)'!J34</f>
        <v>0</v>
      </c>
      <c r="K8" s="7">
        <f>'8500표 (잠김o)'!K34</f>
        <v>0</v>
      </c>
      <c r="L8" s="7">
        <f>'8500표 (잠김o)'!L34</f>
        <v>0</v>
      </c>
      <c r="M8" s="7">
        <f>'8500표 (잠김o)'!M34</f>
        <v>0</v>
      </c>
      <c r="N8" s="7">
        <f>'8500표 (잠김o)'!N34</f>
        <v>0</v>
      </c>
      <c r="O8" s="7">
        <f>'8500표 (잠김o)'!O34</f>
        <v>0</v>
      </c>
      <c r="P8" s="7">
        <f>'8500표 (잠김o)'!P34</f>
        <v>0</v>
      </c>
      <c r="Q8" s="7">
        <f>'8500표 (잠김o)'!Q34</f>
        <v>0</v>
      </c>
      <c r="R8" s="7">
        <f>'8500표 (잠김o)'!R34</f>
        <v>0</v>
      </c>
      <c r="S8" s="7">
        <f>'8500표 (잠김o)'!S34</f>
        <v>0</v>
      </c>
      <c r="T8" s="7">
        <f>'8500표 (잠김o)'!T34</f>
        <v>0</v>
      </c>
      <c r="U8" s="7">
        <f>'8500표 (잠김o)'!U34</f>
        <v>0</v>
      </c>
      <c r="V8" s="7">
        <f>'8500표 (잠김o)'!V34</f>
        <v>0</v>
      </c>
      <c r="W8" s="6" t="s">
        <v>2</v>
      </c>
      <c r="Y8" s="2" t="s">
        <v>97</v>
      </c>
      <c r="Z8" s="2">
        <v>19</v>
      </c>
    </row>
    <row r="9" spans="2:26" ht="18" thickBot="1" x14ac:dyDescent="0.45">
      <c r="B9" s="6" t="s">
        <v>2</v>
      </c>
      <c r="C9" s="7">
        <f>'8500표 (잠김o)'!C65</f>
        <v>0</v>
      </c>
      <c r="D9" s="7">
        <f>'8500표 (잠김o)'!D65</f>
        <v>0</v>
      </c>
      <c r="E9" s="7">
        <f>'8500표 (잠김o)'!E65</f>
        <v>0</v>
      </c>
      <c r="F9" s="7">
        <f>'8500표 (잠김o)'!F65</f>
        <v>0</v>
      </c>
      <c r="G9" s="7">
        <f>'8500표 (잠김o)'!G65</f>
        <v>0</v>
      </c>
      <c r="H9" s="7">
        <f>'8500표 (잠김o)'!H65</f>
        <v>0</v>
      </c>
      <c r="I9" s="7">
        <f>'8500표 (잠김o)'!I65</f>
        <v>0</v>
      </c>
      <c r="J9" s="7">
        <f>'8500표 (잠김o)'!J65</f>
        <v>0</v>
      </c>
      <c r="K9" s="7">
        <f>'8500표 (잠김o)'!K65</f>
        <v>0</v>
      </c>
      <c r="L9" s="7">
        <f>'8500표 (잠김o)'!L65</f>
        <v>0</v>
      </c>
      <c r="M9" s="7">
        <f>'8500표 (잠김o)'!M65</f>
        <v>0</v>
      </c>
      <c r="N9" s="7">
        <f>'8500표 (잠김o)'!N65</f>
        <v>0</v>
      </c>
      <c r="O9" s="7">
        <f>'8500표 (잠김o)'!O65</f>
        <v>0</v>
      </c>
      <c r="P9" s="7">
        <f>'8500표 (잠김o)'!P65</f>
        <v>0</v>
      </c>
      <c r="Q9" s="7">
        <f>'8500표 (잠김o)'!Q65</f>
        <v>0</v>
      </c>
      <c r="R9" s="7">
        <f>'8500표 (잠김o)'!R65</f>
        <v>0</v>
      </c>
      <c r="S9" s="7">
        <f>'8500표 (잠김o)'!S65</f>
        <v>0</v>
      </c>
      <c r="T9" s="7">
        <f>'8500표 (잠김o)'!T65</f>
        <v>0</v>
      </c>
      <c r="U9" s="7">
        <f>'8500표 (잠김o)'!U65</f>
        <v>0</v>
      </c>
      <c r="V9" s="7">
        <f>'8500표 (잠김o)'!V65</f>
        <v>0</v>
      </c>
      <c r="W9" s="6" t="s">
        <v>2</v>
      </c>
      <c r="Y9" s="2" t="s">
        <v>98</v>
      </c>
      <c r="Z9" s="2">
        <v>20</v>
      </c>
    </row>
    <row r="10" spans="2:26" x14ac:dyDescent="0.4">
      <c r="Y10" s="2" t="s">
        <v>99</v>
      </c>
      <c r="Z10" s="2">
        <v>21</v>
      </c>
    </row>
    <row r="11" spans="2:26" x14ac:dyDescent="0.4">
      <c r="B11" s="1" t="s">
        <v>54</v>
      </c>
      <c r="C11" s="3">
        <f>IF(C5&gt;='8500표 (잠김o)'!$F$2,1,0)</f>
        <v>0</v>
      </c>
      <c r="D11" s="3">
        <f>IF(D5&gt;='8500표 (잠김o)'!$F$2,1,0)</f>
        <v>0</v>
      </c>
      <c r="E11" s="3">
        <f>IF(E5&gt;='8500표 (잠김o)'!$F$2,1,0)</f>
        <v>0</v>
      </c>
      <c r="F11" s="3">
        <f>IF(F5&gt;='8500표 (잠김o)'!$F$2,1,0)</f>
        <v>0</v>
      </c>
      <c r="G11" s="3">
        <f>IF(G5&gt;='8500표 (잠김o)'!$F$2,1,0)</f>
        <v>0</v>
      </c>
      <c r="H11" s="3">
        <f>IF(H5&gt;='8500표 (잠김o)'!$F$2,1,0)</f>
        <v>0</v>
      </c>
      <c r="I11" s="3">
        <f>IF(I5&gt;='8500표 (잠김o)'!$F$2,1,0)</f>
        <v>0</v>
      </c>
      <c r="J11" s="3">
        <f>IF(J5&gt;='8500표 (잠김o)'!$F$2,1,0)</f>
        <v>0</v>
      </c>
      <c r="K11" s="3">
        <f>IF(K5&gt;='8500표 (잠김o)'!$F$2,1,0)</f>
        <v>0</v>
      </c>
      <c r="L11" s="3">
        <f>IF(L5&gt;='8500표 (잠김o)'!$F$2,1,0)</f>
        <v>0</v>
      </c>
      <c r="M11" s="3">
        <f>IF(M5&gt;='8500표 (잠김o)'!$F$2,1,0)</f>
        <v>0</v>
      </c>
      <c r="N11" s="3">
        <f>IF(N5&gt;='8500표 (잠김o)'!$F$2,1,0)</f>
        <v>0</v>
      </c>
      <c r="O11" s="3">
        <f>IF(O5&gt;='8500표 (잠김o)'!$F$2,1,0)</f>
        <v>0</v>
      </c>
      <c r="P11" s="3">
        <f>IF(P5&gt;='8500표 (잠김o)'!$F$2,1,0)</f>
        <v>0</v>
      </c>
      <c r="Q11" s="3">
        <f>IF(Q5&gt;='8500표 (잠김o)'!$F$2,1,0)</f>
        <v>0</v>
      </c>
      <c r="R11" s="3">
        <f>IF(R5&gt;='8500표 (잠김o)'!$F$2,1,0)</f>
        <v>0</v>
      </c>
      <c r="S11" s="3">
        <f>IF(S5&gt;='8500표 (잠김o)'!$F$2,1,0)</f>
        <v>0</v>
      </c>
      <c r="T11" s="3">
        <f>IF(T5&gt;='8500표 (잠김o)'!$F$2,1,0)</f>
        <v>0</v>
      </c>
      <c r="U11" s="3">
        <f>IF(U5&gt;='8500표 (잠김o)'!$F$2,1,0)</f>
        <v>0</v>
      </c>
      <c r="V11" s="3">
        <f>IF(V5&gt;='8500표 (잠김o)'!$F$2,1,0)</f>
        <v>0</v>
      </c>
      <c r="Y11" s="2" t="s">
        <v>100</v>
      </c>
      <c r="Z11" s="2">
        <v>22</v>
      </c>
    </row>
    <row r="12" spans="2:26" x14ac:dyDescent="0.4">
      <c r="B12" s="1" t="s">
        <v>113</v>
      </c>
      <c r="C12" s="3">
        <f>IF(C6&gt;='8500표 (잠김o)'!$F$2,1,0)</f>
        <v>0</v>
      </c>
      <c r="D12" s="3">
        <f>IF(D6&gt;='8500표 (잠김o)'!$F$2,1,0)</f>
        <v>0</v>
      </c>
      <c r="E12" s="3">
        <f>IF(E6&gt;='8500표 (잠김o)'!$F$2,1,0)</f>
        <v>0</v>
      </c>
      <c r="F12" s="3">
        <f>IF(F6&gt;='8500표 (잠김o)'!$F$2,1,0)</f>
        <v>0</v>
      </c>
      <c r="G12" s="3">
        <f>IF(G6&gt;='8500표 (잠김o)'!$F$2,1,0)</f>
        <v>0</v>
      </c>
      <c r="H12" s="3">
        <f>IF(H6&gt;='8500표 (잠김o)'!$F$2,1,0)</f>
        <v>0</v>
      </c>
      <c r="I12" s="3">
        <f>IF(I6&gt;='8500표 (잠김o)'!$F$2,1,0)</f>
        <v>0</v>
      </c>
      <c r="J12" s="3">
        <f>IF(J6&gt;='8500표 (잠김o)'!$F$2,1,0)</f>
        <v>0</v>
      </c>
      <c r="K12" s="3">
        <f>IF(K6&gt;='8500표 (잠김o)'!$F$2,1,0)</f>
        <v>0</v>
      </c>
      <c r="L12" s="3">
        <f>IF(L6&gt;='8500표 (잠김o)'!$F$2,1,0)</f>
        <v>0</v>
      </c>
      <c r="M12" s="3">
        <f>IF(M6&gt;='8500표 (잠김o)'!$F$2,1,0)</f>
        <v>0</v>
      </c>
      <c r="N12" s="3">
        <f>IF(N6&gt;='8500표 (잠김o)'!$F$2,1,0)</f>
        <v>0</v>
      </c>
      <c r="O12" s="3">
        <f>IF(O6&gt;='8500표 (잠김o)'!$F$2,1,0)</f>
        <v>0</v>
      </c>
      <c r="P12" s="3">
        <f>IF(P6&gt;='8500표 (잠김o)'!$F$2,1,0)</f>
        <v>0</v>
      </c>
      <c r="Q12" s="3">
        <f>IF(Q6&gt;='8500표 (잠김o)'!$F$2,1,0)</f>
        <v>0</v>
      </c>
      <c r="R12" s="3">
        <f>IF(R6&gt;='8500표 (잠김o)'!$F$2,1,0)</f>
        <v>0</v>
      </c>
      <c r="S12" s="3">
        <f>IF(S6&gt;='8500표 (잠김o)'!$F$2,1,0)</f>
        <v>0</v>
      </c>
      <c r="T12" s="3">
        <f>IF(T6&gt;='8500표 (잠김o)'!$F$2,1,0)</f>
        <v>0</v>
      </c>
      <c r="U12" s="3">
        <f>IF(U6&gt;='8500표 (잠김o)'!$F$2,1,0)</f>
        <v>0</v>
      </c>
      <c r="V12" s="3">
        <f>IF(V6&gt;='8500표 (잠김o)'!$F$2,1,0)</f>
        <v>0</v>
      </c>
      <c r="Y12" s="2" t="s">
        <v>95</v>
      </c>
      <c r="Z12" s="2">
        <v>27</v>
      </c>
    </row>
    <row r="13" spans="2:26" x14ac:dyDescent="0.4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Y13" s="2" t="s">
        <v>101</v>
      </c>
      <c r="Z13" s="2">
        <v>28</v>
      </c>
    </row>
    <row r="14" spans="2:26" x14ac:dyDescent="0.4">
      <c r="B14" s="1" t="s">
        <v>110</v>
      </c>
      <c r="C14" s="3">
        <f>IF(C8&gt;='8500표 (잠김o)'!$K$2,1,0)</f>
        <v>0</v>
      </c>
      <c r="D14" s="3">
        <f>IF(D8&gt;='8500표 (잠김o)'!$K$2,1,0)</f>
        <v>0</v>
      </c>
      <c r="E14" s="3">
        <f>IF(E8&gt;='8500표 (잠김o)'!$K$2,1,0)</f>
        <v>0</v>
      </c>
      <c r="F14" s="3">
        <f>IF(F8&gt;='8500표 (잠김o)'!$K$2,1,0)</f>
        <v>0</v>
      </c>
      <c r="G14" s="3">
        <f>IF(G8&gt;='8500표 (잠김o)'!$K$2,1,0)</f>
        <v>0</v>
      </c>
      <c r="H14" s="3">
        <f>IF(H8&gt;='8500표 (잠김o)'!$K$2,1,0)</f>
        <v>0</v>
      </c>
      <c r="I14" s="3">
        <f>IF(I8&gt;='8500표 (잠김o)'!$K$2,1,0)</f>
        <v>0</v>
      </c>
      <c r="J14" s="3">
        <f>IF(J8&gt;='8500표 (잠김o)'!$K$2,1,0)</f>
        <v>0</v>
      </c>
      <c r="K14" s="3">
        <f>IF(K8&gt;='8500표 (잠김o)'!$K$2,1,0)</f>
        <v>0</v>
      </c>
      <c r="L14" s="3">
        <f>IF(L8&gt;='8500표 (잠김o)'!$K$2,1,0)</f>
        <v>0</v>
      </c>
      <c r="M14" s="3">
        <f>IF(M8&gt;='8500표 (잠김o)'!$K$2,1,0)</f>
        <v>0</v>
      </c>
      <c r="N14" s="3">
        <f>IF(N8&gt;='8500표 (잠김o)'!$K$2,1,0)</f>
        <v>0</v>
      </c>
      <c r="O14" s="3">
        <f>IF(O8&gt;='8500표 (잠김o)'!$K$2,1,0)</f>
        <v>0</v>
      </c>
      <c r="P14" s="3">
        <f>IF(P8&gt;='8500표 (잠김o)'!$K$2,1,0)</f>
        <v>0</v>
      </c>
      <c r="Q14" s="3">
        <f>IF(Q8&gt;='8500표 (잠김o)'!$K$2,1,0)</f>
        <v>0</v>
      </c>
      <c r="R14" s="3">
        <f>IF(R8&gt;='8500표 (잠김o)'!$K$2,1,0)</f>
        <v>0</v>
      </c>
      <c r="S14" s="3">
        <f>IF(S8&gt;='8500표 (잠김o)'!$K$2,1,0)</f>
        <v>0</v>
      </c>
      <c r="T14" s="3">
        <f>IF(T8&gt;='8500표 (잠김o)'!$K$2,1,0)</f>
        <v>0</v>
      </c>
      <c r="U14" s="3">
        <f>IF(U8&gt;='8500표 (잠김o)'!$K$2,1,0)</f>
        <v>0</v>
      </c>
      <c r="V14" s="3">
        <f>IF(V8&gt;='8500표 (잠김o)'!$K$2,1,0)</f>
        <v>0</v>
      </c>
      <c r="Y14" s="2" t="s">
        <v>102</v>
      </c>
      <c r="Z14" s="2">
        <v>29</v>
      </c>
    </row>
    <row r="15" spans="2:26" x14ac:dyDescent="0.4">
      <c r="B15" s="1" t="s">
        <v>113</v>
      </c>
      <c r="C15" s="3">
        <f>IF(C9&gt;='8500표 (잠김o)'!$K$2,1,0)</f>
        <v>0</v>
      </c>
      <c r="D15" s="3">
        <f>IF(D9&gt;='8500표 (잠김o)'!$K$2,1,0)</f>
        <v>0</v>
      </c>
      <c r="E15" s="3">
        <f>IF(E9&gt;='8500표 (잠김o)'!$K$2,1,0)</f>
        <v>0</v>
      </c>
      <c r="F15" s="3">
        <f>IF(F9&gt;='8500표 (잠김o)'!$K$2,1,0)</f>
        <v>0</v>
      </c>
      <c r="G15" s="3">
        <f>IF(G9&gt;='8500표 (잠김o)'!$K$2,1,0)</f>
        <v>0</v>
      </c>
      <c r="H15" s="3">
        <f>IF(H9&gt;='8500표 (잠김o)'!$K$2,1,0)</f>
        <v>0</v>
      </c>
      <c r="I15" s="3">
        <f>IF(I9&gt;='8500표 (잠김o)'!$K$2,1,0)</f>
        <v>0</v>
      </c>
      <c r="J15" s="3">
        <f>IF(J9&gt;='8500표 (잠김o)'!$K$2,1,0)</f>
        <v>0</v>
      </c>
      <c r="K15" s="3">
        <f>IF(K9&gt;='8500표 (잠김o)'!$K$2,1,0)</f>
        <v>0</v>
      </c>
      <c r="L15" s="3">
        <f>IF(L9&gt;='8500표 (잠김o)'!$K$2,1,0)</f>
        <v>0</v>
      </c>
      <c r="M15" s="3">
        <f>IF(M9&gt;='8500표 (잠김o)'!$K$2,1,0)</f>
        <v>0</v>
      </c>
      <c r="N15" s="3">
        <f>IF(N9&gt;='8500표 (잠김o)'!$K$2,1,0)</f>
        <v>0</v>
      </c>
      <c r="O15" s="3">
        <f>IF(O9&gt;='8500표 (잠김o)'!$K$2,1,0)</f>
        <v>0</v>
      </c>
      <c r="P15" s="3">
        <f>IF(P9&gt;='8500표 (잠김o)'!$K$2,1,0)</f>
        <v>0</v>
      </c>
      <c r="Q15" s="3">
        <f>IF(Q9&gt;='8500표 (잠김o)'!$K$2,1,0)</f>
        <v>0</v>
      </c>
      <c r="R15" s="3">
        <f>IF(R9&gt;='8500표 (잠김o)'!$K$2,1,0)</f>
        <v>0</v>
      </c>
      <c r="S15" s="3">
        <f>IF(S9&gt;='8500표 (잠김o)'!$K$2,1,0)</f>
        <v>0</v>
      </c>
      <c r="T15" s="3">
        <f>IF(T9&gt;='8500표 (잠김o)'!$K$2,1,0)</f>
        <v>0</v>
      </c>
      <c r="U15" s="3">
        <f>IF(U9&gt;='8500표 (잠김o)'!$K$2,1,0)</f>
        <v>0</v>
      </c>
      <c r="V15" s="3">
        <f>IF(V9&gt;='8500표 (잠김o)'!$K$2,1,0)</f>
        <v>0</v>
      </c>
      <c r="Y15" s="2" t="s">
        <v>103</v>
      </c>
      <c r="Z15" s="2">
        <v>30</v>
      </c>
    </row>
    <row r="16" spans="2:26" x14ac:dyDescent="0.4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Y16" s="2" t="s">
        <v>104</v>
      </c>
      <c r="Z16" s="2">
        <v>31</v>
      </c>
    </row>
    <row r="17" spans="2:26" x14ac:dyDescent="0.4">
      <c r="B17" s="1" t="s">
        <v>114</v>
      </c>
      <c r="C17" s="3">
        <f>'8500표 (잠김o)'!C5</f>
        <v>0</v>
      </c>
      <c r="D17" s="3">
        <f>'8500표 (잠김o)'!D5</f>
        <v>0</v>
      </c>
      <c r="E17" s="3">
        <f>'8500표 (잠김o)'!E5</f>
        <v>0</v>
      </c>
      <c r="F17" s="3">
        <f>'8500표 (잠김o)'!F5</f>
        <v>0</v>
      </c>
      <c r="G17" s="3">
        <f>'8500표 (잠김o)'!G5</f>
        <v>0</v>
      </c>
      <c r="H17" s="3">
        <f>'8500표 (잠김o)'!H5</f>
        <v>0</v>
      </c>
      <c r="I17" s="3">
        <f>'8500표 (잠김o)'!I5</f>
        <v>0</v>
      </c>
      <c r="J17" s="3">
        <f>'8500표 (잠김o)'!J5</f>
        <v>0</v>
      </c>
      <c r="K17" s="3">
        <f>'8500표 (잠김o)'!K5</f>
        <v>0</v>
      </c>
      <c r="L17" s="3">
        <f>'8500표 (잠김o)'!L5</f>
        <v>0</v>
      </c>
      <c r="M17" s="3">
        <f>'8500표 (잠김o)'!M5</f>
        <v>0</v>
      </c>
      <c r="N17" s="3">
        <f>'8500표 (잠김o)'!N5</f>
        <v>0</v>
      </c>
      <c r="O17" s="3">
        <f>'8500표 (잠김o)'!O5</f>
        <v>0</v>
      </c>
      <c r="P17" s="3">
        <f>'8500표 (잠김o)'!P5</f>
        <v>0</v>
      </c>
      <c r="Q17" s="3">
        <f>'8500표 (잠김o)'!Q5</f>
        <v>0</v>
      </c>
      <c r="R17" s="3">
        <f>'8500표 (잠김o)'!R5</f>
        <v>0</v>
      </c>
      <c r="S17" s="3">
        <f>'8500표 (잠김o)'!S5</f>
        <v>0</v>
      </c>
      <c r="T17" s="3">
        <f>'8500표 (잠김o)'!T5</f>
        <v>0</v>
      </c>
      <c r="U17" s="3">
        <f>'8500표 (잠김o)'!U5</f>
        <v>0</v>
      </c>
      <c r="V17" s="3">
        <f>'8500표 (잠김o)'!V5</f>
        <v>0</v>
      </c>
      <c r="Y17" s="2" t="s">
        <v>96</v>
      </c>
      <c r="Z17" s="2">
        <v>36</v>
      </c>
    </row>
    <row r="18" spans="2:26" x14ac:dyDescent="0.4">
      <c r="B18" s="2">
        <f>COUNTIF($C$17:$V$18,"O")</f>
        <v>0</v>
      </c>
      <c r="C18" s="3">
        <f>'8500표 (잠김o)'!C36</f>
        <v>0</v>
      </c>
      <c r="D18" s="3">
        <f>'8500표 (잠김o)'!D36</f>
        <v>0</v>
      </c>
      <c r="E18" s="3">
        <f>'8500표 (잠김o)'!E36</f>
        <v>0</v>
      </c>
      <c r="F18" s="3">
        <f>'8500표 (잠김o)'!F36</f>
        <v>0</v>
      </c>
      <c r="G18" s="3">
        <f>'8500표 (잠김o)'!G36</f>
        <v>0</v>
      </c>
      <c r="H18" s="3">
        <f>'8500표 (잠김o)'!H36</f>
        <v>0</v>
      </c>
      <c r="I18" s="3">
        <f>'8500표 (잠김o)'!I36</f>
        <v>0</v>
      </c>
      <c r="J18" s="3">
        <f>'8500표 (잠김o)'!J36</f>
        <v>0</v>
      </c>
      <c r="K18" s="3">
        <f>'8500표 (잠김o)'!K36</f>
        <v>0</v>
      </c>
      <c r="L18" s="3">
        <f>'8500표 (잠김o)'!L36</f>
        <v>0</v>
      </c>
      <c r="M18" s="3">
        <f>'8500표 (잠김o)'!M36</f>
        <v>0</v>
      </c>
      <c r="N18" s="3">
        <f>'8500표 (잠김o)'!N36</f>
        <v>0</v>
      </c>
      <c r="O18" s="3">
        <f>'8500표 (잠김o)'!O36</f>
        <v>0</v>
      </c>
      <c r="P18" s="3">
        <f>'8500표 (잠김o)'!P36</f>
        <v>0</v>
      </c>
      <c r="Q18" s="3">
        <f>'8500표 (잠김o)'!Q36</f>
        <v>0</v>
      </c>
      <c r="R18" s="3">
        <f>'8500표 (잠김o)'!R36</f>
        <v>0</v>
      </c>
      <c r="S18" s="3">
        <f>'8500표 (잠김o)'!S36</f>
        <v>0</v>
      </c>
      <c r="T18" s="3">
        <f>'8500표 (잠김o)'!T36</f>
        <v>0</v>
      </c>
      <c r="U18" s="3">
        <f>'8500표 (잠김o)'!U36</f>
        <v>0</v>
      </c>
      <c r="V18" s="3">
        <f>'8500표 (잠김o)'!V36</f>
        <v>0</v>
      </c>
      <c r="Y18" s="2" t="s">
        <v>105</v>
      </c>
      <c r="Z18" s="2">
        <v>37</v>
      </c>
    </row>
    <row r="19" spans="2:26" x14ac:dyDescent="0.4"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Y19" s="2" t="s">
        <v>106</v>
      </c>
      <c r="Z19" s="2">
        <v>38</v>
      </c>
    </row>
    <row r="20" spans="2:26" x14ac:dyDescent="0.4">
      <c r="B20" s="1" t="s">
        <v>54</v>
      </c>
      <c r="C20" s="4">
        <f t="shared" ref="C20:V20" si="0">VLOOKUP(C32,$C$39:$K$47,2,FALSE)*C5^3+VLOOKUP(C32,$C$39:$K$47,5,FALSE)*C5^2+VLOOKUP(C32,$C$39:$K$47,8,FALSE)*C5</f>
        <v>0</v>
      </c>
      <c r="D20" s="4">
        <f t="shared" si="0"/>
        <v>0</v>
      </c>
      <c r="E20" s="4">
        <f t="shared" si="0"/>
        <v>0</v>
      </c>
      <c r="F20" s="4">
        <f t="shared" si="0"/>
        <v>0</v>
      </c>
      <c r="G20" s="4">
        <f t="shared" si="0"/>
        <v>0</v>
      </c>
      <c r="H20" s="4">
        <f t="shared" si="0"/>
        <v>0</v>
      </c>
      <c r="I20" s="4">
        <f t="shared" si="0"/>
        <v>0</v>
      </c>
      <c r="J20" s="4">
        <f t="shared" si="0"/>
        <v>0</v>
      </c>
      <c r="K20" s="4">
        <f t="shared" si="0"/>
        <v>0</v>
      </c>
      <c r="L20" s="4">
        <f t="shared" si="0"/>
        <v>0</v>
      </c>
      <c r="M20" s="4">
        <f t="shared" si="0"/>
        <v>0</v>
      </c>
      <c r="N20" s="4">
        <f t="shared" si="0"/>
        <v>0</v>
      </c>
      <c r="O20" s="4">
        <f t="shared" si="0"/>
        <v>0</v>
      </c>
      <c r="P20" s="4">
        <f t="shared" si="0"/>
        <v>0</v>
      </c>
      <c r="Q20" s="4">
        <f t="shared" si="0"/>
        <v>0</v>
      </c>
      <c r="R20" s="4">
        <f t="shared" si="0"/>
        <v>0</v>
      </c>
      <c r="S20" s="4">
        <f t="shared" si="0"/>
        <v>0</v>
      </c>
      <c r="T20" s="4">
        <f t="shared" si="0"/>
        <v>0</v>
      </c>
      <c r="U20" s="4">
        <f t="shared" si="0"/>
        <v>0</v>
      </c>
      <c r="V20" s="4">
        <f t="shared" si="0"/>
        <v>0</v>
      </c>
      <c r="Y20" s="2" t="s">
        <v>107</v>
      </c>
      <c r="Z20" s="2">
        <v>39</v>
      </c>
    </row>
    <row r="21" spans="2:26" x14ac:dyDescent="0.4">
      <c r="C21" s="4">
        <f t="shared" ref="C21:V21" si="1">VLOOKUP(C35,$C$39:$K$47,2,FALSE)*C6^3+VLOOKUP(C35,$C$39:$K$47,5,FALSE)*C6^2+VLOOKUP(C35,$C$39:$K$47,8,FALSE)*C6</f>
        <v>0</v>
      </c>
      <c r="D21" s="4">
        <f t="shared" si="1"/>
        <v>0</v>
      </c>
      <c r="E21" s="4">
        <f t="shared" si="1"/>
        <v>0</v>
      </c>
      <c r="F21" s="4">
        <f t="shared" si="1"/>
        <v>0</v>
      </c>
      <c r="G21" s="4">
        <f t="shared" si="1"/>
        <v>0</v>
      </c>
      <c r="H21" s="4">
        <f t="shared" si="1"/>
        <v>0</v>
      </c>
      <c r="I21" s="4">
        <f t="shared" si="1"/>
        <v>0</v>
      </c>
      <c r="J21" s="4">
        <f t="shared" si="1"/>
        <v>0</v>
      </c>
      <c r="K21" s="4">
        <f t="shared" si="1"/>
        <v>0</v>
      </c>
      <c r="L21" s="4">
        <f t="shared" si="1"/>
        <v>0</v>
      </c>
      <c r="M21" s="4">
        <f t="shared" si="1"/>
        <v>0</v>
      </c>
      <c r="N21" s="4">
        <f t="shared" si="1"/>
        <v>0</v>
      </c>
      <c r="O21" s="4">
        <f t="shared" si="1"/>
        <v>0</v>
      </c>
      <c r="P21" s="4">
        <f t="shared" si="1"/>
        <v>0</v>
      </c>
      <c r="Q21" s="4">
        <f t="shared" si="1"/>
        <v>0</v>
      </c>
      <c r="R21" s="4">
        <f t="shared" si="1"/>
        <v>0</v>
      </c>
      <c r="S21" s="4">
        <f t="shared" si="1"/>
        <v>0</v>
      </c>
      <c r="T21" s="4">
        <f t="shared" si="1"/>
        <v>0</v>
      </c>
      <c r="U21" s="4">
        <f t="shared" si="1"/>
        <v>0</v>
      </c>
      <c r="V21" s="4">
        <f t="shared" si="1"/>
        <v>0</v>
      </c>
      <c r="Y21" s="2" t="s">
        <v>108</v>
      </c>
      <c r="Z21" s="2">
        <v>40</v>
      </c>
    </row>
    <row r="22" spans="2:26" x14ac:dyDescent="0.4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2:26" x14ac:dyDescent="0.4">
      <c r="B23" s="1" t="s">
        <v>2</v>
      </c>
      <c r="C23" s="4" t="e">
        <f t="shared" ref="C23:V23" si="2">VLOOKUP(C33,$M$39:$Q$47,2,FALSE)*C8^3+12500</f>
        <v>#N/A</v>
      </c>
      <c r="D23" s="4" t="e">
        <f t="shared" si="2"/>
        <v>#N/A</v>
      </c>
      <c r="E23" s="4" t="e">
        <f t="shared" si="2"/>
        <v>#N/A</v>
      </c>
      <c r="F23" s="4" t="e">
        <f t="shared" si="2"/>
        <v>#N/A</v>
      </c>
      <c r="G23" s="4" t="e">
        <f t="shared" si="2"/>
        <v>#N/A</v>
      </c>
      <c r="H23" s="4" t="e">
        <f t="shared" si="2"/>
        <v>#N/A</v>
      </c>
      <c r="I23" s="4" t="e">
        <f t="shared" si="2"/>
        <v>#N/A</v>
      </c>
      <c r="J23" s="4" t="e">
        <f t="shared" si="2"/>
        <v>#N/A</v>
      </c>
      <c r="K23" s="4" t="e">
        <f t="shared" si="2"/>
        <v>#N/A</v>
      </c>
      <c r="L23" s="4" t="e">
        <f t="shared" si="2"/>
        <v>#N/A</v>
      </c>
      <c r="M23" s="4" t="e">
        <f t="shared" si="2"/>
        <v>#N/A</v>
      </c>
      <c r="N23" s="4" t="e">
        <f t="shared" si="2"/>
        <v>#N/A</v>
      </c>
      <c r="O23" s="4" t="e">
        <f t="shared" si="2"/>
        <v>#N/A</v>
      </c>
      <c r="P23" s="4" t="e">
        <f t="shared" si="2"/>
        <v>#N/A</v>
      </c>
      <c r="Q23" s="4" t="e">
        <f t="shared" si="2"/>
        <v>#N/A</v>
      </c>
      <c r="R23" s="4" t="e">
        <f t="shared" si="2"/>
        <v>#N/A</v>
      </c>
      <c r="S23" s="4" t="e">
        <f t="shared" si="2"/>
        <v>#N/A</v>
      </c>
      <c r="T23" s="4" t="e">
        <f t="shared" si="2"/>
        <v>#N/A</v>
      </c>
      <c r="U23" s="4" t="e">
        <f t="shared" si="2"/>
        <v>#N/A</v>
      </c>
      <c r="V23" s="4" t="e">
        <f t="shared" si="2"/>
        <v>#N/A</v>
      </c>
    </row>
    <row r="24" spans="2:26" x14ac:dyDescent="0.4">
      <c r="C24" s="4" t="e">
        <f t="shared" ref="C24:V24" si="3">VLOOKUP(C36,$M$39:$Q$47,2,FALSE)*C9^3+12500</f>
        <v>#N/A</v>
      </c>
      <c r="D24" s="4" t="e">
        <f t="shared" si="3"/>
        <v>#N/A</v>
      </c>
      <c r="E24" s="4" t="e">
        <f t="shared" si="3"/>
        <v>#N/A</v>
      </c>
      <c r="F24" s="4" t="e">
        <f t="shared" si="3"/>
        <v>#N/A</v>
      </c>
      <c r="G24" s="4" t="e">
        <f t="shared" si="3"/>
        <v>#N/A</v>
      </c>
      <c r="H24" s="4" t="e">
        <f t="shared" si="3"/>
        <v>#N/A</v>
      </c>
      <c r="I24" s="4" t="e">
        <f t="shared" si="3"/>
        <v>#N/A</v>
      </c>
      <c r="J24" s="4" t="e">
        <f t="shared" si="3"/>
        <v>#N/A</v>
      </c>
      <c r="K24" s="4" t="e">
        <f t="shared" si="3"/>
        <v>#N/A</v>
      </c>
      <c r="L24" s="4" t="e">
        <f t="shared" si="3"/>
        <v>#N/A</v>
      </c>
      <c r="M24" s="4" t="e">
        <f t="shared" si="3"/>
        <v>#N/A</v>
      </c>
      <c r="N24" s="4" t="e">
        <f t="shared" si="3"/>
        <v>#N/A</v>
      </c>
      <c r="O24" s="4" t="e">
        <f t="shared" si="3"/>
        <v>#N/A</v>
      </c>
      <c r="P24" s="4" t="e">
        <f t="shared" si="3"/>
        <v>#N/A</v>
      </c>
      <c r="Q24" s="4" t="e">
        <f t="shared" si="3"/>
        <v>#N/A</v>
      </c>
      <c r="R24" s="4" t="e">
        <f t="shared" si="3"/>
        <v>#N/A</v>
      </c>
      <c r="S24" s="4" t="e">
        <f t="shared" si="3"/>
        <v>#N/A</v>
      </c>
      <c r="T24" s="4" t="e">
        <f t="shared" si="3"/>
        <v>#N/A</v>
      </c>
      <c r="U24" s="4" t="e">
        <f t="shared" si="3"/>
        <v>#N/A</v>
      </c>
      <c r="V24" s="4" t="e">
        <f t="shared" si="3"/>
        <v>#N/A</v>
      </c>
    </row>
    <row r="26" spans="2:26" x14ac:dyDescent="0.4">
      <c r="B26" s="1" t="s">
        <v>67</v>
      </c>
      <c r="C26" s="4" t="e">
        <f t="shared" ref="C26:V26" si="4">C20+C23</f>
        <v>#N/A</v>
      </c>
      <c r="D26" s="4" t="e">
        <f t="shared" si="4"/>
        <v>#N/A</v>
      </c>
      <c r="E26" s="4" t="e">
        <f t="shared" si="4"/>
        <v>#N/A</v>
      </c>
      <c r="F26" s="4" t="e">
        <f t="shared" si="4"/>
        <v>#N/A</v>
      </c>
      <c r="G26" s="4" t="e">
        <f t="shared" si="4"/>
        <v>#N/A</v>
      </c>
      <c r="H26" s="4" t="e">
        <f t="shared" si="4"/>
        <v>#N/A</v>
      </c>
      <c r="I26" s="4" t="e">
        <f t="shared" si="4"/>
        <v>#N/A</v>
      </c>
      <c r="J26" s="4" t="e">
        <f t="shared" si="4"/>
        <v>#N/A</v>
      </c>
      <c r="K26" s="4" t="e">
        <f t="shared" si="4"/>
        <v>#N/A</v>
      </c>
      <c r="L26" s="4" t="e">
        <f t="shared" si="4"/>
        <v>#N/A</v>
      </c>
      <c r="M26" s="4" t="e">
        <f t="shared" si="4"/>
        <v>#N/A</v>
      </c>
      <c r="N26" s="4" t="e">
        <f t="shared" si="4"/>
        <v>#N/A</v>
      </c>
      <c r="O26" s="4" t="e">
        <f t="shared" si="4"/>
        <v>#N/A</v>
      </c>
      <c r="P26" s="4" t="e">
        <f t="shared" si="4"/>
        <v>#N/A</v>
      </c>
      <c r="Q26" s="4" t="e">
        <f t="shared" si="4"/>
        <v>#N/A</v>
      </c>
      <c r="R26" s="4" t="e">
        <f t="shared" si="4"/>
        <v>#N/A</v>
      </c>
      <c r="S26" s="4" t="e">
        <f t="shared" si="4"/>
        <v>#N/A</v>
      </c>
      <c r="T26" s="4" t="e">
        <f t="shared" si="4"/>
        <v>#N/A</v>
      </c>
      <c r="U26" s="4" t="e">
        <f t="shared" si="4"/>
        <v>#N/A</v>
      </c>
      <c r="V26" s="4" t="e">
        <f t="shared" si="4"/>
        <v>#N/A</v>
      </c>
    </row>
    <row r="27" spans="2:26" x14ac:dyDescent="0.4">
      <c r="C27" s="4" t="e">
        <f t="shared" ref="C27:V27" si="5">C21+C24</f>
        <v>#N/A</v>
      </c>
      <c r="D27" s="4" t="e">
        <f t="shared" si="5"/>
        <v>#N/A</v>
      </c>
      <c r="E27" s="4" t="e">
        <f t="shared" si="5"/>
        <v>#N/A</v>
      </c>
      <c r="F27" s="4" t="e">
        <f t="shared" si="5"/>
        <v>#N/A</v>
      </c>
      <c r="G27" s="4" t="e">
        <f t="shared" si="5"/>
        <v>#N/A</v>
      </c>
      <c r="H27" s="4" t="e">
        <f t="shared" si="5"/>
        <v>#N/A</v>
      </c>
      <c r="I27" s="4" t="e">
        <f t="shared" si="5"/>
        <v>#N/A</v>
      </c>
      <c r="J27" s="4" t="e">
        <f t="shared" si="5"/>
        <v>#N/A</v>
      </c>
      <c r="K27" s="4" t="e">
        <f t="shared" si="5"/>
        <v>#N/A</v>
      </c>
      <c r="L27" s="4" t="e">
        <f t="shared" si="5"/>
        <v>#N/A</v>
      </c>
      <c r="M27" s="4" t="e">
        <f t="shared" si="5"/>
        <v>#N/A</v>
      </c>
      <c r="N27" s="4" t="e">
        <f t="shared" si="5"/>
        <v>#N/A</v>
      </c>
      <c r="O27" s="4" t="e">
        <f t="shared" si="5"/>
        <v>#N/A</v>
      </c>
      <c r="P27" s="4" t="e">
        <f t="shared" si="5"/>
        <v>#N/A</v>
      </c>
      <c r="Q27" s="4" t="e">
        <f t="shared" si="5"/>
        <v>#N/A</v>
      </c>
      <c r="R27" s="4" t="e">
        <f t="shared" si="5"/>
        <v>#N/A</v>
      </c>
      <c r="S27" s="4" t="e">
        <f t="shared" si="5"/>
        <v>#N/A</v>
      </c>
      <c r="T27" s="4" t="e">
        <f t="shared" si="5"/>
        <v>#N/A</v>
      </c>
      <c r="U27" s="4" t="e">
        <f t="shared" si="5"/>
        <v>#N/A</v>
      </c>
      <c r="V27" s="4" t="e">
        <f t="shared" si="5"/>
        <v>#N/A</v>
      </c>
    </row>
    <row r="28" spans="2:26" x14ac:dyDescent="0.4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2:26" x14ac:dyDescent="0.4">
      <c r="B29" s="1" t="s">
        <v>115</v>
      </c>
      <c r="C29" s="4">
        <f>IF(C17="O",C26,0)</f>
        <v>0</v>
      </c>
      <c r="D29" s="4">
        <f t="shared" ref="D29:V29" si="6">IF(D17="O",D26,0)</f>
        <v>0</v>
      </c>
      <c r="E29" s="4">
        <f t="shared" si="6"/>
        <v>0</v>
      </c>
      <c r="F29" s="4">
        <f t="shared" si="6"/>
        <v>0</v>
      </c>
      <c r="G29" s="4">
        <f t="shared" si="6"/>
        <v>0</v>
      </c>
      <c r="H29" s="4">
        <f t="shared" si="6"/>
        <v>0</v>
      </c>
      <c r="I29" s="4">
        <f t="shared" si="6"/>
        <v>0</v>
      </c>
      <c r="J29" s="4">
        <f t="shared" si="6"/>
        <v>0</v>
      </c>
      <c r="K29" s="4">
        <f t="shared" si="6"/>
        <v>0</v>
      </c>
      <c r="L29" s="4">
        <f t="shared" si="6"/>
        <v>0</v>
      </c>
      <c r="M29" s="4">
        <f t="shared" si="6"/>
        <v>0</v>
      </c>
      <c r="N29" s="4">
        <f t="shared" si="6"/>
        <v>0</v>
      </c>
      <c r="O29" s="4">
        <f t="shared" si="6"/>
        <v>0</v>
      </c>
      <c r="P29" s="4">
        <f t="shared" si="6"/>
        <v>0</v>
      </c>
      <c r="Q29" s="4">
        <f t="shared" si="6"/>
        <v>0</v>
      </c>
      <c r="R29" s="4">
        <f t="shared" si="6"/>
        <v>0</v>
      </c>
      <c r="S29" s="4">
        <f t="shared" si="6"/>
        <v>0</v>
      </c>
      <c r="T29" s="4">
        <f t="shared" si="6"/>
        <v>0</v>
      </c>
      <c r="U29" s="4">
        <f t="shared" si="6"/>
        <v>0</v>
      </c>
      <c r="V29" s="4">
        <f t="shared" si="6"/>
        <v>0</v>
      </c>
    </row>
    <row r="30" spans="2:26" x14ac:dyDescent="0.4">
      <c r="C30" s="4">
        <f>IF(C18="O",C27,0)</f>
        <v>0</v>
      </c>
      <c r="D30" s="4">
        <f t="shared" ref="D30:V30" si="7">IF(D18="O",D27,0)</f>
        <v>0</v>
      </c>
      <c r="E30" s="4">
        <f t="shared" si="7"/>
        <v>0</v>
      </c>
      <c r="F30" s="4">
        <f t="shared" si="7"/>
        <v>0</v>
      </c>
      <c r="G30" s="4">
        <f t="shared" si="7"/>
        <v>0</v>
      </c>
      <c r="H30" s="4">
        <f t="shared" si="7"/>
        <v>0</v>
      </c>
      <c r="I30" s="4">
        <f t="shared" si="7"/>
        <v>0</v>
      </c>
      <c r="J30" s="4">
        <f t="shared" si="7"/>
        <v>0</v>
      </c>
      <c r="K30" s="4">
        <f t="shared" si="7"/>
        <v>0</v>
      </c>
      <c r="L30" s="4">
        <f t="shared" si="7"/>
        <v>0</v>
      </c>
      <c r="M30" s="4">
        <f t="shared" si="7"/>
        <v>0</v>
      </c>
      <c r="N30" s="4">
        <f t="shared" si="7"/>
        <v>0</v>
      </c>
      <c r="O30" s="4">
        <f t="shared" si="7"/>
        <v>0</v>
      </c>
      <c r="P30" s="4">
        <f t="shared" si="7"/>
        <v>0</v>
      </c>
      <c r="Q30" s="4">
        <f t="shared" si="7"/>
        <v>0</v>
      </c>
      <c r="R30" s="4">
        <f t="shared" si="7"/>
        <v>0</v>
      </c>
      <c r="S30" s="4">
        <f t="shared" si="7"/>
        <v>0</v>
      </c>
      <c r="T30" s="4">
        <f t="shared" si="7"/>
        <v>0</v>
      </c>
      <c r="U30" s="4">
        <f t="shared" si="7"/>
        <v>0</v>
      </c>
      <c r="V30" s="4">
        <f t="shared" si="7"/>
        <v>0</v>
      </c>
    </row>
    <row r="32" spans="2:26" x14ac:dyDescent="0.4">
      <c r="B32" s="1" t="s">
        <v>54</v>
      </c>
      <c r="C32" s="3">
        <f t="shared" ref="C32:V32" si="8">IF(C5&gt;=350,9,IF(C5&gt;=320,8,IF(C5&gt;=290,7,IF(C5&gt;=260,6,IF(C5&gt;=230,5,IF(C5&gt;=180,4,IF(C5&gt;=120,3,IF(C5&gt;=60,2,1))))))))</f>
        <v>1</v>
      </c>
      <c r="D32" s="3">
        <f t="shared" si="8"/>
        <v>1</v>
      </c>
      <c r="E32" s="3">
        <f t="shared" si="8"/>
        <v>1</v>
      </c>
      <c r="F32" s="3">
        <f t="shared" si="8"/>
        <v>1</v>
      </c>
      <c r="G32" s="3">
        <f t="shared" si="8"/>
        <v>1</v>
      </c>
      <c r="H32" s="3">
        <f t="shared" si="8"/>
        <v>1</v>
      </c>
      <c r="I32" s="3">
        <f t="shared" si="8"/>
        <v>1</v>
      </c>
      <c r="J32" s="3">
        <f t="shared" si="8"/>
        <v>1</v>
      </c>
      <c r="K32" s="3">
        <f t="shared" si="8"/>
        <v>1</v>
      </c>
      <c r="L32" s="3">
        <f t="shared" si="8"/>
        <v>1</v>
      </c>
      <c r="M32" s="3">
        <f t="shared" si="8"/>
        <v>1</v>
      </c>
      <c r="N32" s="3">
        <f t="shared" si="8"/>
        <v>1</v>
      </c>
      <c r="O32" s="3">
        <f t="shared" si="8"/>
        <v>1</v>
      </c>
      <c r="P32" s="3">
        <f t="shared" si="8"/>
        <v>1</v>
      </c>
      <c r="Q32" s="3">
        <f t="shared" si="8"/>
        <v>1</v>
      </c>
      <c r="R32" s="3">
        <f t="shared" si="8"/>
        <v>1</v>
      </c>
      <c r="S32" s="3">
        <f t="shared" si="8"/>
        <v>1</v>
      </c>
      <c r="T32" s="3">
        <f t="shared" si="8"/>
        <v>1</v>
      </c>
      <c r="U32" s="3">
        <f t="shared" si="8"/>
        <v>1</v>
      </c>
      <c r="V32" s="3">
        <f t="shared" si="8"/>
        <v>1</v>
      </c>
    </row>
    <row r="33" spans="2:22" ht="17.399999999999999" customHeight="1" x14ac:dyDescent="0.4">
      <c r="B33" s="1" t="s">
        <v>2</v>
      </c>
      <c r="C33" s="3">
        <f t="shared" ref="C33:V33" si="9">IF(C8&gt;=240,9,IF(C8&gt;=230,8,IF(C8&gt;=220,7,IF(C8&gt;=210,6,IF(C8&gt;=200,5,IF(C8&gt;=180,4,IF(C8&gt;=140,3,IF(C8&gt;=100,2,IF(C8&gt;=60,1,0)))))))))</f>
        <v>0</v>
      </c>
      <c r="D33" s="3">
        <f t="shared" si="9"/>
        <v>0</v>
      </c>
      <c r="E33" s="3">
        <f t="shared" si="9"/>
        <v>0</v>
      </c>
      <c r="F33" s="3">
        <f t="shared" si="9"/>
        <v>0</v>
      </c>
      <c r="G33" s="3">
        <f t="shared" si="9"/>
        <v>0</v>
      </c>
      <c r="H33" s="3">
        <f t="shared" si="9"/>
        <v>0</v>
      </c>
      <c r="I33" s="3">
        <f t="shared" si="9"/>
        <v>0</v>
      </c>
      <c r="J33" s="3">
        <f t="shared" si="9"/>
        <v>0</v>
      </c>
      <c r="K33" s="3">
        <f t="shared" si="9"/>
        <v>0</v>
      </c>
      <c r="L33" s="3">
        <f t="shared" si="9"/>
        <v>0</v>
      </c>
      <c r="M33" s="3">
        <f t="shared" si="9"/>
        <v>0</v>
      </c>
      <c r="N33" s="3">
        <f t="shared" si="9"/>
        <v>0</v>
      </c>
      <c r="O33" s="3">
        <f t="shared" si="9"/>
        <v>0</v>
      </c>
      <c r="P33" s="3">
        <f t="shared" si="9"/>
        <v>0</v>
      </c>
      <c r="Q33" s="3">
        <f t="shared" si="9"/>
        <v>0</v>
      </c>
      <c r="R33" s="3">
        <f t="shared" si="9"/>
        <v>0</v>
      </c>
      <c r="S33" s="3">
        <f t="shared" si="9"/>
        <v>0</v>
      </c>
      <c r="T33" s="3">
        <f t="shared" si="9"/>
        <v>0</v>
      </c>
      <c r="U33" s="3">
        <f t="shared" si="9"/>
        <v>0</v>
      </c>
      <c r="V33" s="3">
        <f t="shared" si="9"/>
        <v>0</v>
      </c>
    </row>
    <row r="34" spans="2:22" x14ac:dyDescent="0.4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2:22" x14ac:dyDescent="0.4">
      <c r="B35" s="1" t="s">
        <v>54</v>
      </c>
      <c r="C35" s="3">
        <f t="shared" ref="C35:V35" si="10">IF(C6&gt;=350,9,IF(C6&gt;=320,8,IF(C6&gt;=290,7,IF(C6&gt;=260,6,IF(C6&gt;=230,5,IF(C6&gt;=180,4,IF(C6&gt;=120,3,IF(C6&gt;=60,2,1))))))))</f>
        <v>1</v>
      </c>
      <c r="D35" s="3">
        <f t="shared" si="10"/>
        <v>1</v>
      </c>
      <c r="E35" s="3">
        <f t="shared" si="10"/>
        <v>1</v>
      </c>
      <c r="F35" s="3">
        <f t="shared" si="10"/>
        <v>1</v>
      </c>
      <c r="G35" s="3">
        <f t="shared" si="10"/>
        <v>1</v>
      </c>
      <c r="H35" s="3">
        <f t="shared" si="10"/>
        <v>1</v>
      </c>
      <c r="I35" s="3">
        <f t="shared" si="10"/>
        <v>1</v>
      </c>
      <c r="J35" s="3">
        <f t="shared" si="10"/>
        <v>1</v>
      </c>
      <c r="K35" s="3">
        <f t="shared" si="10"/>
        <v>1</v>
      </c>
      <c r="L35" s="3">
        <f t="shared" si="10"/>
        <v>1</v>
      </c>
      <c r="M35" s="3">
        <f t="shared" si="10"/>
        <v>1</v>
      </c>
      <c r="N35" s="3">
        <f t="shared" si="10"/>
        <v>1</v>
      </c>
      <c r="O35" s="3">
        <f t="shared" si="10"/>
        <v>1</v>
      </c>
      <c r="P35" s="3">
        <f t="shared" si="10"/>
        <v>1</v>
      </c>
      <c r="Q35" s="3">
        <f t="shared" si="10"/>
        <v>1</v>
      </c>
      <c r="R35" s="3">
        <f t="shared" si="10"/>
        <v>1</v>
      </c>
      <c r="S35" s="3">
        <f t="shared" si="10"/>
        <v>1</v>
      </c>
      <c r="T35" s="3">
        <f t="shared" si="10"/>
        <v>1</v>
      </c>
      <c r="U35" s="3">
        <f t="shared" si="10"/>
        <v>1</v>
      </c>
      <c r="V35" s="3">
        <f t="shared" si="10"/>
        <v>1</v>
      </c>
    </row>
    <row r="36" spans="2:22" x14ac:dyDescent="0.4">
      <c r="B36" s="1" t="s">
        <v>2</v>
      </c>
      <c r="C36" s="3">
        <f t="shared" ref="C36:V36" si="11">IF(C9&gt;=240,9,IF(C9&gt;=230,8,IF(C9&gt;=220,7,IF(C9&gt;=210,6,IF(C9&gt;=200,5,IF(C9&gt;=180,4,IF(C9&gt;=140,3,IF(C9&gt;=100,2,IF(C9&gt;=60,1,0)))))))))</f>
        <v>0</v>
      </c>
      <c r="D36" s="3">
        <f t="shared" si="11"/>
        <v>0</v>
      </c>
      <c r="E36" s="3">
        <f t="shared" si="11"/>
        <v>0</v>
      </c>
      <c r="F36" s="3">
        <f t="shared" si="11"/>
        <v>0</v>
      </c>
      <c r="G36" s="3">
        <f t="shared" si="11"/>
        <v>0</v>
      </c>
      <c r="H36" s="3">
        <f t="shared" si="11"/>
        <v>0</v>
      </c>
      <c r="I36" s="3">
        <f t="shared" si="11"/>
        <v>0</v>
      </c>
      <c r="J36" s="3">
        <f t="shared" si="11"/>
        <v>0</v>
      </c>
      <c r="K36" s="3">
        <f t="shared" si="11"/>
        <v>0</v>
      </c>
      <c r="L36" s="3">
        <f t="shared" si="11"/>
        <v>0</v>
      </c>
      <c r="M36" s="3">
        <f t="shared" si="11"/>
        <v>0</v>
      </c>
      <c r="N36" s="3">
        <f t="shared" si="11"/>
        <v>0</v>
      </c>
      <c r="O36" s="3">
        <f t="shared" si="11"/>
        <v>0</v>
      </c>
      <c r="P36" s="3">
        <f t="shared" si="11"/>
        <v>0</v>
      </c>
      <c r="Q36" s="3">
        <f t="shared" si="11"/>
        <v>0</v>
      </c>
      <c r="R36" s="3">
        <f t="shared" si="11"/>
        <v>0</v>
      </c>
      <c r="S36" s="3">
        <f t="shared" si="11"/>
        <v>0</v>
      </c>
      <c r="T36" s="3">
        <f t="shared" si="11"/>
        <v>0</v>
      </c>
      <c r="U36" s="3">
        <f t="shared" si="11"/>
        <v>0</v>
      </c>
      <c r="V36" s="3">
        <f t="shared" si="11"/>
        <v>0</v>
      </c>
    </row>
    <row r="38" spans="2:22" x14ac:dyDescent="0.4">
      <c r="B38" s="2" t="s">
        <v>69</v>
      </c>
      <c r="C38" s="1" t="s">
        <v>54</v>
      </c>
      <c r="D38" s="3"/>
      <c r="E38" s="3"/>
      <c r="F38" s="3"/>
      <c r="G38" s="3"/>
      <c r="H38" s="3"/>
      <c r="I38" s="3"/>
      <c r="J38" s="3"/>
      <c r="K38" s="3"/>
      <c r="L38" s="3"/>
      <c r="M38" s="1" t="s">
        <v>2</v>
      </c>
      <c r="N38" s="3"/>
      <c r="O38" s="3"/>
      <c r="P38" s="3"/>
      <c r="Q38" s="3"/>
    </row>
    <row r="39" spans="2:22" x14ac:dyDescent="0.4">
      <c r="C39" s="3">
        <v>9</v>
      </c>
      <c r="D39" s="3">
        <v>0.18</v>
      </c>
      <c r="E39" s="3" t="s">
        <v>60</v>
      </c>
      <c r="F39" s="3" t="s">
        <v>61</v>
      </c>
      <c r="G39" s="3">
        <v>27</v>
      </c>
      <c r="H39" s="3" t="s">
        <v>63</v>
      </c>
      <c r="I39" s="3" t="s">
        <v>61</v>
      </c>
      <c r="J39" s="3">
        <v>1350</v>
      </c>
      <c r="K39" s="3" t="s">
        <v>64</v>
      </c>
      <c r="L39" s="3"/>
      <c r="M39" s="3">
        <v>9</v>
      </c>
      <c r="N39" s="3">
        <v>1.25</v>
      </c>
      <c r="O39" s="3" t="s">
        <v>60</v>
      </c>
      <c r="P39" s="3" t="s">
        <v>61</v>
      </c>
      <c r="Q39" s="3">
        <v>12500</v>
      </c>
    </row>
    <row r="40" spans="2:22" x14ac:dyDescent="0.4">
      <c r="C40" s="3">
        <v>8</v>
      </c>
      <c r="D40" s="3">
        <v>0.17</v>
      </c>
      <c r="E40" s="3" t="s">
        <v>60</v>
      </c>
      <c r="F40" s="3" t="s">
        <v>61</v>
      </c>
      <c r="G40" s="3">
        <v>25.5</v>
      </c>
      <c r="H40" s="3" t="s">
        <v>63</v>
      </c>
      <c r="I40" s="3" t="s">
        <v>61</v>
      </c>
      <c r="J40" s="3">
        <v>1275</v>
      </c>
      <c r="K40" s="3" t="s">
        <v>64</v>
      </c>
      <c r="L40" s="3"/>
      <c r="M40" s="3">
        <v>8</v>
      </c>
      <c r="N40" s="3">
        <v>1.2</v>
      </c>
      <c r="O40" s="3" t="s">
        <v>60</v>
      </c>
      <c r="P40" s="3" t="s">
        <v>61</v>
      </c>
      <c r="Q40" s="3">
        <v>12500</v>
      </c>
    </row>
    <row r="41" spans="2:22" x14ac:dyDescent="0.4">
      <c r="C41" s="3">
        <v>7</v>
      </c>
      <c r="D41" s="3">
        <v>0.16</v>
      </c>
      <c r="E41" s="3" t="s">
        <v>59</v>
      </c>
      <c r="F41" s="3" t="s">
        <v>61</v>
      </c>
      <c r="G41" s="3">
        <v>24</v>
      </c>
      <c r="H41" s="3" t="s">
        <v>62</v>
      </c>
      <c r="I41" s="3" t="s">
        <v>61</v>
      </c>
      <c r="J41" s="3">
        <v>1200</v>
      </c>
      <c r="K41" s="3" t="s">
        <v>64</v>
      </c>
      <c r="L41" s="3"/>
      <c r="M41" s="3">
        <v>7</v>
      </c>
      <c r="N41" s="3">
        <v>1.1499999999999999</v>
      </c>
      <c r="O41" s="3" t="s">
        <v>59</v>
      </c>
      <c r="P41" s="3" t="s">
        <v>61</v>
      </c>
      <c r="Q41" s="3">
        <v>12500</v>
      </c>
    </row>
    <row r="42" spans="2:22" x14ac:dyDescent="0.4">
      <c r="C42" s="3">
        <v>6</v>
      </c>
      <c r="D42" s="3">
        <v>0.15</v>
      </c>
      <c r="E42" s="3" t="s">
        <v>59</v>
      </c>
      <c r="F42" s="3" t="s">
        <v>61</v>
      </c>
      <c r="G42" s="3">
        <v>22.5</v>
      </c>
      <c r="H42" s="3" t="s">
        <v>62</v>
      </c>
      <c r="I42" s="3" t="s">
        <v>61</v>
      </c>
      <c r="J42" s="3">
        <v>1125</v>
      </c>
      <c r="K42" s="3" t="s">
        <v>64</v>
      </c>
      <c r="L42" s="3"/>
      <c r="M42" s="3">
        <v>6</v>
      </c>
      <c r="N42" s="3">
        <v>1.1000000000000001</v>
      </c>
      <c r="O42" s="3" t="s">
        <v>59</v>
      </c>
      <c r="P42" s="3" t="s">
        <v>61</v>
      </c>
      <c r="Q42" s="3">
        <v>12500</v>
      </c>
    </row>
    <row r="43" spans="2:22" x14ac:dyDescent="0.4">
      <c r="C43" s="3">
        <v>5</v>
      </c>
      <c r="D43" s="3">
        <v>0.14000000000000001</v>
      </c>
      <c r="E43" s="3" t="s">
        <v>59</v>
      </c>
      <c r="F43" s="3" t="s">
        <v>61</v>
      </c>
      <c r="G43" s="3">
        <v>21</v>
      </c>
      <c r="H43" s="3" t="s">
        <v>62</v>
      </c>
      <c r="I43" s="3" t="s">
        <v>61</v>
      </c>
      <c r="J43" s="3">
        <v>1050</v>
      </c>
      <c r="K43" s="3" t="s">
        <v>64</v>
      </c>
      <c r="L43" s="3"/>
      <c r="M43" s="3">
        <v>5</v>
      </c>
      <c r="N43" s="3">
        <v>1</v>
      </c>
      <c r="O43" s="3" t="s">
        <v>59</v>
      </c>
      <c r="P43" s="3" t="s">
        <v>61</v>
      </c>
      <c r="Q43" s="3">
        <v>12500</v>
      </c>
    </row>
    <row r="44" spans="2:22" ht="17.399999999999999" customHeight="1" x14ac:dyDescent="0.4">
      <c r="C44" s="3">
        <v>4</v>
      </c>
      <c r="D44" s="3">
        <v>0.13</v>
      </c>
      <c r="E44" s="3" t="s">
        <v>59</v>
      </c>
      <c r="F44" s="3" t="s">
        <v>61</v>
      </c>
      <c r="G44" s="3">
        <v>19.5</v>
      </c>
      <c r="H44" s="3" t="s">
        <v>62</v>
      </c>
      <c r="I44" s="3" t="s">
        <v>61</v>
      </c>
      <c r="J44" s="3">
        <v>975</v>
      </c>
      <c r="K44" s="3" t="s">
        <v>64</v>
      </c>
      <c r="L44" s="3"/>
      <c r="M44" s="3">
        <v>4</v>
      </c>
      <c r="N44" s="3">
        <v>0.8</v>
      </c>
      <c r="O44" s="3" t="s">
        <v>59</v>
      </c>
      <c r="P44" s="3" t="s">
        <v>61</v>
      </c>
      <c r="Q44" s="3">
        <v>12500</v>
      </c>
    </row>
    <row r="45" spans="2:22" x14ac:dyDescent="0.4">
      <c r="C45" s="3">
        <v>3</v>
      </c>
      <c r="D45" s="3">
        <v>0.12</v>
      </c>
      <c r="E45" s="3" t="s">
        <v>59</v>
      </c>
      <c r="F45" s="3" t="s">
        <v>61</v>
      </c>
      <c r="G45" s="3">
        <v>18</v>
      </c>
      <c r="H45" s="3" t="s">
        <v>62</v>
      </c>
      <c r="I45" s="3" t="s">
        <v>61</v>
      </c>
      <c r="J45" s="3">
        <v>900</v>
      </c>
      <c r="K45" s="3" t="s">
        <v>64</v>
      </c>
      <c r="L45" s="3"/>
      <c r="M45" s="3">
        <v>3</v>
      </c>
      <c r="N45" s="3">
        <v>0.7</v>
      </c>
      <c r="O45" s="3" t="s">
        <v>59</v>
      </c>
      <c r="P45" s="3" t="s">
        <v>61</v>
      </c>
      <c r="Q45" s="3">
        <v>12500</v>
      </c>
    </row>
    <row r="46" spans="2:22" x14ac:dyDescent="0.4">
      <c r="C46" s="3">
        <v>2</v>
      </c>
      <c r="D46" s="3">
        <v>0.11</v>
      </c>
      <c r="E46" s="3" t="s">
        <v>59</v>
      </c>
      <c r="F46" s="3" t="s">
        <v>61</v>
      </c>
      <c r="G46" s="3">
        <v>16.5</v>
      </c>
      <c r="H46" s="3" t="s">
        <v>62</v>
      </c>
      <c r="I46" s="3" t="s">
        <v>61</v>
      </c>
      <c r="J46" s="3">
        <v>825</v>
      </c>
      <c r="K46" s="3" t="s">
        <v>64</v>
      </c>
      <c r="L46" s="3"/>
      <c r="M46" s="3">
        <v>2</v>
      </c>
      <c r="N46" s="3">
        <v>0.4</v>
      </c>
      <c r="O46" s="3" t="s">
        <v>59</v>
      </c>
      <c r="P46" s="3" t="s">
        <v>61</v>
      </c>
      <c r="Q46" s="3">
        <v>12500</v>
      </c>
    </row>
    <row r="47" spans="2:22" x14ac:dyDescent="0.4">
      <c r="C47" s="3">
        <v>1</v>
      </c>
      <c r="D47" s="3">
        <v>0.1</v>
      </c>
      <c r="E47" s="3" t="s">
        <v>59</v>
      </c>
      <c r="F47" s="3" t="s">
        <v>61</v>
      </c>
      <c r="G47" s="3">
        <v>15</v>
      </c>
      <c r="H47" s="3" t="s">
        <v>62</v>
      </c>
      <c r="I47" s="3" t="s">
        <v>61</v>
      </c>
      <c r="J47" s="3">
        <v>750</v>
      </c>
      <c r="K47" s="3" t="s">
        <v>64</v>
      </c>
      <c r="L47" s="3"/>
      <c r="M47" s="3">
        <v>1</v>
      </c>
      <c r="N47" s="3">
        <v>0.5</v>
      </c>
      <c r="O47" s="3" t="s">
        <v>59</v>
      </c>
      <c r="P47" s="3" t="s">
        <v>61</v>
      </c>
      <c r="Q47" s="3">
        <v>12500</v>
      </c>
    </row>
  </sheetData>
  <phoneticPr fontId="5" type="noConversion"/>
  <conditionalFormatting sqref="C5:V6 C8:V9">
    <cfRule type="cellIs" dxfId="97" priority="31" operator="equal">
      <formula>"개방"</formula>
    </cfRule>
    <cfRule type="cellIs" dxfId="96" priority="32" operator="equal">
      <formula>"획득"</formula>
    </cfRule>
    <cfRule type="containsText" dxfId="95" priority="33" operator="containsText" text="미">
      <formula>NOT(ISERROR(SEARCH("미",C5)))</formula>
    </cfRule>
    <cfRule type="containsText" dxfId="94" priority="34" operator="containsText" text="레전">
      <formula>NOT(ISERROR(SEARCH("레전",C5)))</formula>
    </cfRule>
    <cfRule type="containsText" dxfId="93" priority="35" operator="containsText" text="유니크">
      <formula>NOT(ISERROR(SEARCH("유니크",C5)))</formula>
    </cfRule>
    <cfRule type="containsText" dxfId="92" priority="36" operator="containsText" text="에픽">
      <formula>NOT(ISERROR(SEARCH("에픽",C5)))</formula>
    </cfRule>
  </conditionalFormatting>
  <conditionalFormatting sqref="C5:V5">
    <cfRule type="cellIs" dxfId="91" priority="25" operator="greaterThanOrEqual">
      <formula>260</formula>
    </cfRule>
    <cfRule type="cellIs" dxfId="90" priority="26" operator="between">
      <formula>230</formula>
      <formula>259</formula>
    </cfRule>
    <cfRule type="cellIs" dxfId="89" priority="27" operator="between">
      <formula>180</formula>
      <formula>229</formula>
    </cfRule>
    <cfRule type="cellIs" dxfId="88" priority="28" operator="between">
      <formula>120</formula>
      <formula>179</formula>
    </cfRule>
    <cfRule type="cellIs" dxfId="87" priority="29" operator="between">
      <formula>60</formula>
      <formula>119</formula>
    </cfRule>
    <cfRule type="cellIs" dxfId="86" priority="30" operator="between">
      <formula>0</formula>
      <formula>59</formula>
    </cfRule>
  </conditionalFormatting>
  <conditionalFormatting sqref="C8:V8">
    <cfRule type="cellIs" dxfId="85" priority="19" operator="greaterThanOrEqual">
      <formula>230</formula>
    </cfRule>
    <cfRule type="cellIs" dxfId="84" priority="20" operator="between">
      <formula>220</formula>
      <formula>229</formula>
    </cfRule>
    <cfRule type="cellIs" dxfId="83" priority="21" operator="between">
      <formula>210</formula>
      <formula>219</formula>
    </cfRule>
    <cfRule type="cellIs" dxfId="82" priority="22" operator="between">
      <formula>200</formula>
      <formula>209</formula>
    </cfRule>
    <cfRule type="cellIs" dxfId="81" priority="23" operator="between">
      <formula>141</formula>
      <formula>199</formula>
    </cfRule>
    <cfRule type="cellIs" dxfId="80" priority="24" operator="between">
      <formula>0</formula>
      <formula>140</formula>
    </cfRule>
  </conditionalFormatting>
  <conditionalFormatting sqref="C6:V6">
    <cfRule type="cellIs" dxfId="79" priority="7" operator="greaterThanOrEqual">
      <formula>260</formula>
    </cfRule>
    <cfRule type="cellIs" dxfId="78" priority="8" operator="between">
      <formula>230</formula>
      <formula>259</formula>
    </cfRule>
    <cfRule type="cellIs" dxfId="77" priority="9" operator="between">
      <formula>180</formula>
      <formula>229</formula>
    </cfRule>
    <cfRule type="cellIs" dxfId="76" priority="10" operator="between">
      <formula>120</formula>
      <formula>179</formula>
    </cfRule>
    <cfRule type="cellIs" dxfId="75" priority="11" operator="between">
      <formula>60</formula>
      <formula>119</formula>
    </cfRule>
    <cfRule type="cellIs" dxfId="74" priority="12" operator="between">
      <formula>0</formula>
      <formula>59</formula>
    </cfRule>
  </conditionalFormatting>
  <conditionalFormatting sqref="C9:V9">
    <cfRule type="cellIs" dxfId="73" priority="1" operator="greaterThanOrEqual">
      <formula>230</formula>
    </cfRule>
    <cfRule type="cellIs" dxfId="72" priority="2" operator="between">
      <formula>220</formula>
      <formula>229</formula>
    </cfRule>
    <cfRule type="cellIs" dxfId="71" priority="3" operator="between">
      <formula>210</formula>
      <formula>219</formula>
    </cfRule>
    <cfRule type="cellIs" dxfId="70" priority="4" operator="between">
      <formula>200</formula>
      <formula>209</formula>
    </cfRule>
    <cfRule type="cellIs" dxfId="69" priority="5" operator="between">
      <formula>141</formula>
      <formula>199</formula>
    </cfRule>
    <cfRule type="cellIs" dxfId="68" priority="6" operator="between">
      <formula>0</formula>
      <formula>140</formula>
    </cfRule>
  </conditionalFormatting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8500표 (잠김o)</vt:lpstr>
      <vt:lpstr>8500표 (복사용,수정금지)</vt:lpstr>
      <vt:lpstr>수식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김미경</dc:creator>
  <cp:lastModifiedBy>a_004</cp:lastModifiedBy>
  <dcterms:created xsi:type="dcterms:W3CDTF">2020-09-17T13:17:42Z</dcterms:created>
  <dcterms:modified xsi:type="dcterms:W3CDTF">2020-10-28T18:06:28Z</dcterms:modified>
</cp:coreProperties>
</file>