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wda\Desktop\"/>
    </mc:Choice>
  </mc:AlternateContent>
  <xr:revisionPtr revIDLastSave="0" documentId="13_ncr:1_{2C18534A-ED8F-4DEA-8A18-ABEA7E603251}" xr6:coauthVersionLast="45" xr6:coauthVersionMax="45" xr10:uidLastSave="{00000000-0000-0000-0000-000000000000}"/>
  <bookViews>
    <workbookView xWindow="900" yWindow="1035" windowWidth="27975" windowHeight="13950" xr2:uid="{9A17C7BB-7577-429E-811C-60331CC95F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S20" i="1" s="1"/>
  <c r="M20" i="1"/>
  <c r="N19" i="1"/>
  <c r="S19" i="1" s="1"/>
  <c r="M19" i="1"/>
  <c r="M18" i="1"/>
  <c r="M17" i="1"/>
  <c r="M16" i="1"/>
  <c r="S14" i="1"/>
  <c r="R14" i="1"/>
  <c r="Q14" i="1"/>
  <c r="P14" i="1"/>
  <c r="O14" i="1"/>
  <c r="N14" i="1"/>
  <c r="M14" i="1"/>
  <c r="S13" i="1"/>
  <c r="R13" i="1"/>
  <c r="Q13" i="1"/>
  <c r="P13" i="1"/>
  <c r="O13" i="1"/>
  <c r="N13" i="1"/>
  <c r="M13" i="1"/>
  <c r="S12" i="1"/>
  <c r="R12" i="1"/>
  <c r="Q12" i="1"/>
  <c r="P12" i="1"/>
  <c r="O12" i="1"/>
  <c r="N12" i="1"/>
  <c r="M12" i="1"/>
  <c r="S11" i="1"/>
  <c r="R11" i="1"/>
  <c r="Q11" i="1"/>
  <c r="P11" i="1"/>
  <c r="O11" i="1"/>
  <c r="N11" i="1"/>
  <c r="M11" i="1"/>
  <c r="T8" i="1"/>
  <c r="T7" i="1"/>
  <c r="T6" i="1"/>
  <c r="N18" i="1" s="1"/>
  <c r="T5" i="1"/>
  <c r="N17" i="1" s="1"/>
  <c r="T4" i="1"/>
  <c r="N16" i="1" s="1"/>
  <c r="S16" i="1" s="1"/>
  <c r="N24" i="1" l="1"/>
  <c r="N22" i="1"/>
  <c r="N23" i="1"/>
  <c r="N25" i="1"/>
  <c r="S17" i="1"/>
  <c r="O17" i="1"/>
  <c r="S18" i="1"/>
  <c r="O18" i="1"/>
  <c r="O20" i="1"/>
  <c r="O16" i="1"/>
  <c r="O19" i="1"/>
  <c r="I20" i="1"/>
  <c r="E20" i="1"/>
  <c r="D11" i="1"/>
  <c r="E11" i="1"/>
  <c r="F11" i="1"/>
  <c r="G11" i="1"/>
  <c r="H11" i="1"/>
  <c r="I11" i="1"/>
  <c r="D12" i="1"/>
  <c r="E12" i="1"/>
  <c r="F12" i="1"/>
  <c r="G12" i="1"/>
  <c r="H12" i="1"/>
  <c r="I12" i="1"/>
  <c r="D13" i="1"/>
  <c r="E13" i="1"/>
  <c r="F13" i="1"/>
  <c r="G13" i="1"/>
  <c r="H13" i="1"/>
  <c r="I13" i="1"/>
  <c r="D14" i="1"/>
  <c r="E14" i="1"/>
  <c r="F14" i="1"/>
  <c r="G14" i="1"/>
  <c r="H14" i="1"/>
  <c r="I14" i="1"/>
  <c r="C14" i="1"/>
  <c r="C13" i="1"/>
  <c r="C12" i="1"/>
  <c r="C11" i="1"/>
  <c r="D20" i="1"/>
  <c r="C20" i="1"/>
  <c r="C19" i="1"/>
  <c r="C18" i="1"/>
  <c r="C17" i="1"/>
  <c r="C16" i="1"/>
  <c r="J5" i="1"/>
  <c r="D17" i="1" s="1"/>
  <c r="I17" i="1" s="1"/>
  <c r="J6" i="1"/>
  <c r="D18" i="1" s="1"/>
  <c r="J7" i="1"/>
  <c r="D19" i="1" s="1"/>
  <c r="I19" i="1" s="1"/>
  <c r="J8" i="1"/>
  <c r="J4" i="1"/>
  <c r="D16" i="1" s="1"/>
  <c r="I16" i="1" s="1"/>
  <c r="I18" i="1" l="1"/>
  <c r="E18" i="1"/>
  <c r="E16" i="1"/>
  <c r="E19" i="1"/>
  <c r="D25" i="1"/>
  <c r="D23" i="1"/>
  <c r="D24" i="1"/>
  <c r="D22" i="1"/>
  <c r="E17" i="1"/>
</calcChain>
</file>

<file path=xl/sharedStrings.xml><?xml version="1.0" encoding="utf-8"?>
<sst xmlns="http://schemas.openxmlformats.org/spreadsheetml/2006/main" count="68" uniqueCount="31">
  <si>
    <t>돌</t>
    <phoneticPr fontId="2" type="noConversion"/>
  </si>
  <si>
    <t>각인</t>
    <phoneticPr fontId="2" type="noConversion"/>
  </si>
  <si>
    <t>목걸이</t>
    <phoneticPr fontId="2" type="noConversion"/>
  </si>
  <si>
    <t>반지</t>
    <phoneticPr fontId="2" type="noConversion"/>
  </si>
  <si>
    <t>귀걸이</t>
    <phoneticPr fontId="2" type="noConversion"/>
  </si>
  <si>
    <t>옵션명</t>
    <phoneticPr fontId="2" type="noConversion"/>
  </si>
  <si>
    <t>원한</t>
    <phoneticPr fontId="2" type="noConversion"/>
  </si>
  <si>
    <t>정기흡수</t>
    <phoneticPr fontId="2" type="noConversion"/>
  </si>
  <si>
    <t>충동</t>
    <phoneticPr fontId="2" type="noConversion"/>
  </si>
  <si>
    <t>미정</t>
    <phoneticPr fontId="2" type="noConversion"/>
  </si>
  <si>
    <t>감소효과</t>
    <phoneticPr fontId="2" type="noConversion"/>
  </si>
  <si>
    <t>합계</t>
    <phoneticPr fontId="2" type="noConversion"/>
  </si>
  <si>
    <t>공격력</t>
    <phoneticPr fontId="2" type="noConversion"/>
  </si>
  <si>
    <t>공격속도</t>
    <phoneticPr fontId="2" type="noConversion"/>
  </si>
  <si>
    <t>방어력</t>
    <phoneticPr fontId="2" type="noConversion"/>
  </si>
  <si>
    <t>이동속도</t>
    <phoneticPr fontId="2" type="noConversion"/>
  </si>
  <si>
    <t>이속감소</t>
    <phoneticPr fontId="2" type="noConversion"/>
  </si>
  <si>
    <t>공격감소</t>
    <phoneticPr fontId="2" type="noConversion"/>
  </si>
  <si>
    <t>공속감소</t>
    <phoneticPr fontId="2" type="noConversion"/>
  </si>
  <si>
    <t>방어감소</t>
    <phoneticPr fontId="2" type="noConversion"/>
  </si>
  <si>
    <t>단계</t>
    <phoneticPr fontId="2" type="noConversion"/>
  </si>
  <si>
    <t>초과수치</t>
    <phoneticPr fontId="2" type="noConversion"/>
  </si>
  <si>
    <t>이속-2</t>
    <phoneticPr fontId="2" type="noConversion"/>
  </si>
  <si>
    <t>각성</t>
    <phoneticPr fontId="2" type="noConversion"/>
  </si>
  <si>
    <t>방어-2</t>
    <phoneticPr fontId="2" type="noConversion"/>
  </si>
  <si>
    <t>아속-1</t>
    <phoneticPr fontId="2" type="noConversion"/>
  </si>
  <si>
    <t>공속-1</t>
    <phoneticPr fontId="2" type="noConversion"/>
  </si>
  <si>
    <t>공격-2</t>
    <phoneticPr fontId="2" type="noConversion"/>
  </si>
  <si>
    <t>기존 사용 옵션</t>
    <phoneticPr fontId="2" type="noConversion"/>
  </si>
  <si>
    <t>변경 예상</t>
    <phoneticPr fontId="2" type="noConversion"/>
  </si>
  <si>
    <t>공속-3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</si>
</sst>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 applyProtection="1">
      <alignment horizontal="center" vertical="center"/>
      <protection locked="0"/>
    </xf>
    <xf numFmtId="0" fontId="3" fillId="5" borderId="26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표준" xfId="0" builtinId="0"/>
  </cellStyles>
  <dxfs count="209">
    <dxf>
      <font>
        <color rgb="FFFF3300"/>
      </font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330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3300"/>
      </font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3300"/>
      </font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3300"/>
      </font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3300"/>
      </font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3300"/>
      </font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3300"/>
      </font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3300"/>
      </font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0.59996337778862885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F9B0-CAA6-4AF2-8294-7BF80B2F3C06}">
  <dimension ref="B1:T25"/>
  <sheetViews>
    <sheetView tabSelected="1" workbookViewId="0">
      <selection activeCell="L3" sqref="L3"/>
    </sheetView>
  </sheetViews>
  <sheetFormatPr defaultRowHeight="16.5" x14ac:dyDescent="0.3"/>
  <cols>
    <col min="1" max="1" width="6" customWidth="1"/>
    <col min="2" max="20" width="8.625" customWidth="1"/>
  </cols>
  <sheetData>
    <row r="1" spans="2:20" x14ac:dyDescent="0.3">
      <c r="B1" s="46" t="s">
        <v>28</v>
      </c>
      <c r="C1" s="46"/>
      <c r="D1" s="46"/>
      <c r="E1" s="46"/>
      <c r="F1" s="46"/>
      <c r="G1" s="46"/>
      <c r="H1" s="46"/>
      <c r="I1" s="46"/>
      <c r="J1" s="46"/>
      <c r="L1" s="46" t="s">
        <v>29</v>
      </c>
      <c r="M1" s="46"/>
      <c r="N1" s="46"/>
      <c r="O1" s="46"/>
      <c r="P1" s="46"/>
      <c r="Q1" s="46"/>
      <c r="R1" s="46"/>
      <c r="S1" s="46"/>
      <c r="T1" s="46"/>
    </row>
    <row r="2" spans="2:20" ht="17.25" thickBot="1" x14ac:dyDescent="0.35">
      <c r="B2" s="47"/>
      <c r="C2" s="47"/>
      <c r="D2" s="47"/>
      <c r="E2" s="47"/>
      <c r="F2" s="47"/>
      <c r="G2" s="47"/>
      <c r="H2" s="47"/>
      <c r="I2" s="47"/>
      <c r="J2" s="47"/>
      <c r="L2" s="47"/>
      <c r="M2" s="47"/>
      <c r="N2" s="47"/>
      <c r="O2" s="47"/>
      <c r="P2" s="47"/>
      <c r="Q2" s="47"/>
      <c r="R2" s="47"/>
      <c r="S2" s="47"/>
      <c r="T2" s="47"/>
    </row>
    <row r="3" spans="2:20" ht="17.25" thickBot="1" x14ac:dyDescent="0.35">
      <c r="B3" s="8" t="s">
        <v>5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3</v>
      </c>
      <c r="H3" s="9" t="s">
        <v>4</v>
      </c>
      <c r="I3" s="9" t="s">
        <v>4</v>
      </c>
      <c r="J3" s="10" t="s">
        <v>11</v>
      </c>
      <c r="L3" s="8" t="s">
        <v>5</v>
      </c>
      <c r="M3" s="9" t="s">
        <v>0</v>
      </c>
      <c r="N3" s="9" t="s">
        <v>1</v>
      </c>
      <c r="O3" s="9" t="s">
        <v>2</v>
      </c>
      <c r="P3" s="9" t="s">
        <v>3</v>
      </c>
      <c r="Q3" s="9" t="s">
        <v>3</v>
      </c>
      <c r="R3" s="9" t="s">
        <v>4</v>
      </c>
      <c r="S3" s="9" t="s">
        <v>4</v>
      </c>
      <c r="T3" s="10" t="s">
        <v>11</v>
      </c>
    </row>
    <row r="4" spans="2:20" x14ac:dyDescent="0.3">
      <c r="B4" s="38" t="s">
        <v>6</v>
      </c>
      <c r="C4" s="31">
        <v>5</v>
      </c>
      <c r="D4" s="31">
        <v>9</v>
      </c>
      <c r="E4" s="31"/>
      <c r="F4" s="31"/>
      <c r="G4" s="31"/>
      <c r="H4" s="31">
        <v>1</v>
      </c>
      <c r="I4" s="32"/>
      <c r="J4" s="24">
        <f>SUM(C4:I4)</f>
        <v>15</v>
      </c>
      <c r="L4" s="38" t="s">
        <v>6</v>
      </c>
      <c r="M4" s="31">
        <v>5</v>
      </c>
      <c r="N4" s="31">
        <v>9</v>
      </c>
      <c r="O4" s="31"/>
      <c r="P4" s="31">
        <v>2</v>
      </c>
      <c r="Q4" s="31"/>
      <c r="R4" s="31"/>
      <c r="S4" s="32"/>
      <c r="T4" s="24">
        <f>SUM(M4:S4)</f>
        <v>16</v>
      </c>
    </row>
    <row r="5" spans="2:20" x14ac:dyDescent="0.3">
      <c r="B5" s="39" t="s">
        <v>7</v>
      </c>
      <c r="C5" s="33">
        <v>7</v>
      </c>
      <c r="D5" s="33"/>
      <c r="E5" s="33">
        <v>3</v>
      </c>
      <c r="F5" s="33">
        <v>2</v>
      </c>
      <c r="G5" s="33">
        <v>3</v>
      </c>
      <c r="H5" s="33"/>
      <c r="I5" s="34">
        <v>2</v>
      </c>
      <c r="J5" s="25">
        <f t="shared" ref="J5:J8" si="0">SUM(C5:I5)</f>
        <v>17</v>
      </c>
      <c r="L5" s="39" t="s">
        <v>7</v>
      </c>
      <c r="M5" s="33">
        <v>7</v>
      </c>
      <c r="N5" s="33"/>
      <c r="O5" s="33">
        <v>3</v>
      </c>
      <c r="P5" s="33"/>
      <c r="Q5" s="33">
        <v>2</v>
      </c>
      <c r="R5" s="33">
        <v>3</v>
      </c>
      <c r="S5" s="34">
        <v>2</v>
      </c>
      <c r="T5" s="25">
        <f t="shared" ref="T5:T8" si="1">SUM(M5:S5)</f>
        <v>17</v>
      </c>
    </row>
    <row r="6" spans="2:20" x14ac:dyDescent="0.3">
      <c r="B6" s="39" t="s">
        <v>23</v>
      </c>
      <c r="C6" s="33"/>
      <c r="D6" s="33"/>
      <c r="E6" s="33">
        <v>3</v>
      </c>
      <c r="F6" s="33">
        <v>2</v>
      </c>
      <c r="G6" s="33">
        <v>2</v>
      </c>
      <c r="H6" s="33">
        <v>2</v>
      </c>
      <c r="I6" s="34">
        <v>3</v>
      </c>
      <c r="J6" s="25">
        <f t="shared" si="0"/>
        <v>12</v>
      </c>
      <c r="L6" s="39" t="s">
        <v>23</v>
      </c>
      <c r="M6" s="33"/>
      <c r="N6" s="33"/>
      <c r="O6" s="33">
        <v>3</v>
      </c>
      <c r="P6" s="33">
        <v>3</v>
      </c>
      <c r="Q6" s="33">
        <v>3</v>
      </c>
      <c r="R6" s="33">
        <v>3</v>
      </c>
      <c r="S6" s="34">
        <v>3</v>
      </c>
      <c r="T6" s="25">
        <f t="shared" si="1"/>
        <v>15</v>
      </c>
    </row>
    <row r="7" spans="2:20" x14ac:dyDescent="0.3">
      <c r="B7" s="39" t="s">
        <v>8</v>
      </c>
      <c r="C7" s="33"/>
      <c r="D7" s="33">
        <v>9</v>
      </c>
      <c r="E7" s="33"/>
      <c r="F7" s="33"/>
      <c r="G7" s="33"/>
      <c r="H7" s="33"/>
      <c r="I7" s="34"/>
      <c r="J7" s="25">
        <f t="shared" si="0"/>
        <v>9</v>
      </c>
      <c r="L7" s="39" t="s">
        <v>8</v>
      </c>
      <c r="M7" s="33"/>
      <c r="N7" s="33">
        <v>9</v>
      </c>
      <c r="O7" s="33"/>
      <c r="P7" s="33"/>
      <c r="Q7" s="33"/>
      <c r="R7" s="33"/>
      <c r="S7" s="34"/>
      <c r="T7" s="25">
        <f t="shared" si="1"/>
        <v>9</v>
      </c>
    </row>
    <row r="8" spans="2:20" ht="17.25" thickBot="1" x14ac:dyDescent="0.35">
      <c r="B8" s="40" t="s">
        <v>9</v>
      </c>
      <c r="C8" s="35"/>
      <c r="D8" s="35"/>
      <c r="E8" s="35"/>
      <c r="F8" s="35"/>
      <c r="G8" s="35"/>
      <c r="H8" s="35"/>
      <c r="I8" s="36"/>
      <c r="J8" s="26">
        <f t="shared" si="0"/>
        <v>0</v>
      </c>
      <c r="L8" s="40" t="s">
        <v>9</v>
      </c>
      <c r="M8" s="35"/>
      <c r="N8" s="35"/>
      <c r="O8" s="35"/>
      <c r="P8" s="35"/>
      <c r="Q8" s="35"/>
      <c r="R8" s="35"/>
      <c r="S8" s="36"/>
      <c r="T8" s="26">
        <f t="shared" si="1"/>
        <v>0</v>
      </c>
    </row>
    <row r="9" spans="2:20" ht="17.25" thickBot="1" x14ac:dyDescent="0.35">
      <c r="B9" s="11" t="s">
        <v>10</v>
      </c>
      <c r="C9" s="37" t="s">
        <v>22</v>
      </c>
      <c r="D9" s="37"/>
      <c r="E9" s="37" t="s">
        <v>26</v>
      </c>
      <c r="F9" s="37" t="s">
        <v>24</v>
      </c>
      <c r="G9" s="37" t="s">
        <v>25</v>
      </c>
      <c r="H9" s="37" t="s">
        <v>24</v>
      </c>
      <c r="I9" s="37" t="s">
        <v>27</v>
      </c>
      <c r="J9" s="12"/>
      <c r="L9" s="11" t="s">
        <v>10</v>
      </c>
      <c r="M9" s="37" t="s">
        <v>22</v>
      </c>
      <c r="N9" s="37"/>
      <c r="O9" s="37" t="s">
        <v>26</v>
      </c>
      <c r="P9" s="37" t="s">
        <v>30</v>
      </c>
      <c r="Q9" s="37" t="s">
        <v>25</v>
      </c>
      <c r="R9" s="37" t="s">
        <v>24</v>
      </c>
      <c r="S9" s="37" t="s">
        <v>27</v>
      </c>
      <c r="T9" s="12"/>
    </row>
    <row r="10" spans="2:20" ht="17.25" thickBot="1" x14ac:dyDescent="0.35"/>
    <row r="11" spans="2:20" hidden="1" x14ac:dyDescent="0.3">
      <c r="B11" t="s">
        <v>17</v>
      </c>
      <c r="C11" t="str">
        <f>IF(LEFT(C9,2)="공격",RIGHT(C9,2),"0")</f>
        <v>0</v>
      </c>
      <c r="D11" t="str">
        <f t="shared" ref="D11:I11" si="2">IF(LEFT(D9,2)="공격",RIGHT(D9,2),"0")</f>
        <v>0</v>
      </c>
      <c r="E11" t="str">
        <f t="shared" si="2"/>
        <v>0</v>
      </c>
      <c r="F11" t="str">
        <f t="shared" si="2"/>
        <v>0</v>
      </c>
      <c r="G11" t="str">
        <f t="shared" si="2"/>
        <v>0</v>
      </c>
      <c r="H11" t="str">
        <f t="shared" si="2"/>
        <v>0</v>
      </c>
      <c r="I11" t="str">
        <f t="shared" si="2"/>
        <v>-2</v>
      </c>
      <c r="L11" t="s">
        <v>17</v>
      </c>
      <c r="M11" t="str">
        <f>IF(LEFT(M9,2)="공격",RIGHT(M9,2),"0")</f>
        <v>0</v>
      </c>
      <c r="N11" t="str">
        <f t="shared" ref="N11:S11" si="3">IF(LEFT(N9,2)="공격",RIGHT(N9,2),"0")</f>
        <v>0</v>
      </c>
      <c r="O11" t="str">
        <f t="shared" si="3"/>
        <v>0</v>
      </c>
      <c r="P11" t="str">
        <f t="shared" si="3"/>
        <v>0</v>
      </c>
      <c r="Q11" t="str">
        <f t="shared" si="3"/>
        <v>0</v>
      </c>
      <c r="R11" t="str">
        <f t="shared" si="3"/>
        <v>0</v>
      </c>
      <c r="S11" t="str">
        <f t="shared" si="3"/>
        <v>-2</v>
      </c>
    </row>
    <row r="12" spans="2:20" hidden="1" x14ac:dyDescent="0.3">
      <c r="B12" t="s">
        <v>18</v>
      </c>
      <c r="C12" t="str">
        <f>IF(LEFT(C9,2)="공속",RIGHT(C9,2),"0")</f>
        <v>0</v>
      </c>
      <c r="D12" t="str">
        <f t="shared" ref="D12:I12" si="4">IF(LEFT(D9,2)="공속",RIGHT(D9,2),"0")</f>
        <v>0</v>
      </c>
      <c r="E12" t="str">
        <f t="shared" si="4"/>
        <v>-1</v>
      </c>
      <c r="F12" t="str">
        <f t="shared" si="4"/>
        <v>0</v>
      </c>
      <c r="G12" t="str">
        <f t="shared" si="4"/>
        <v>0</v>
      </c>
      <c r="H12" t="str">
        <f t="shared" si="4"/>
        <v>0</v>
      </c>
      <c r="I12" t="str">
        <f t="shared" si="4"/>
        <v>0</v>
      </c>
      <c r="L12" t="s">
        <v>18</v>
      </c>
      <c r="M12" t="str">
        <f>IF(LEFT(M9,2)="공속",RIGHT(M9,2),"0")</f>
        <v>0</v>
      </c>
      <c r="N12" t="str">
        <f t="shared" ref="N12:S12" si="5">IF(LEFT(N9,2)="공속",RIGHT(N9,2),"0")</f>
        <v>0</v>
      </c>
      <c r="O12" t="str">
        <f t="shared" si="5"/>
        <v>-1</v>
      </c>
      <c r="P12" t="str">
        <f t="shared" si="5"/>
        <v>-3</v>
      </c>
      <c r="Q12" t="str">
        <f t="shared" si="5"/>
        <v>0</v>
      </c>
      <c r="R12" t="str">
        <f t="shared" si="5"/>
        <v>0</v>
      </c>
      <c r="S12" t="str">
        <f t="shared" si="5"/>
        <v>0</v>
      </c>
    </row>
    <row r="13" spans="2:20" hidden="1" x14ac:dyDescent="0.3">
      <c r="B13" t="s">
        <v>19</v>
      </c>
      <c r="C13" t="str">
        <f>IF(LEFT(C9,2)="방어",RIGHT(C9,2),"0")</f>
        <v>0</v>
      </c>
      <c r="D13" t="str">
        <f t="shared" ref="D13:I13" si="6">IF(LEFT(D9,2)="방어",RIGHT(D9,2),"0")</f>
        <v>0</v>
      </c>
      <c r="E13" t="str">
        <f t="shared" si="6"/>
        <v>0</v>
      </c>
      <c r="F13" t="str">
        <f t="shared" si="6"/>
        <v>-2</v>
      </c>
      <c r="G13" t="str">
        <f t="shared" si="6"/>
        <v>0</v>
      </c>
      <c r="H13" t="str">
        <f t="shared" si="6"/>
        <v>-2</v>
      </c>
      <c r="I13" t="str">
        <f t="shared" si="6"/>
        <v>0</v>
      </c>
      <c r="L13" t="s">
        <v>19</v>
      </c>
      <c r="M13" t="str">
        <f>IF(LEFT(M9,2)="방어",RIGHT(M9,2),"0")</f>
        <v>0</v>
      </c>
      <c r="N13" t="str">
        <f t="shared" ref="N13:S13" si="7">IF(LEFT(N9,2)="방어",RIGHT(N9,2),"0")</f>
        <v>0</v>
      </c>
      <c r="O13" t="str">
        <f t="shared" si="7"/>
        <v>0</v>
      </c>
      <c r="P13" t="str">
        <f t="shared" si="7"/>
        <v>0</v>
      </c>
      <c r="Q13" t="str">
        <f t="shared" si="7"/>
        <v>0</v>
      </c>
      <c r="R13" t="str">
        <f t="shared" si="7"/>
        <v>-2</v>
      </c>
      <c r="S13" t="str">
        <f t="shared" si="7"/>
        <v>0</v>
      </c>
    </row>
    <row r="14" spans="2:20" ht="17.25" hidden="1" thickBot="1" x14ac:dyDescent="0.35">
      <c r="B14" t="s">
        <v>16</v>
      </c>
      <c r="C14" t="str">
        <f>IF(LEFT(C9,2)="이속",RIGHT(C9,2),"0")</f>
        <v>-2</v>
      </c>
      <c r="D14" t="str">
        <f t="shared" ref="D14:I14" si="8">IF(LEFT(D9,2)="이속",RIGHT(D9,2),"0")</f>
        <v>0</v>
      </c>
      <c r="E14" t="str">
        <f t="shared" si="8"/>
        <v>0</v>
      </c>
      <c r="F14" t="str">
        <f t="shared" si="8"/>
        <v>0</v>
      </c>
      <c r="G14" t="str">
        <f t="shared" si="8"/>
        <v>0</v>
      </c>
      <c r="H14" t="str">
        <f t="shared" si="8"/>
        <v>0</v>
      </c>
      <c r="I14" t="str">
        <f t="shared" si="8"/>
        <v>0</v>
      </c>
      <c r="L14" t="s">
        <v>16</v>
      </c>
      <c r="M14" t="str">
        <f>IF(LEFT(M9,2)="이속",RIGHT(M9,2),"0")</f>
        <v>-2</v>
      </c>
      <c r="N14" t="str">
        <f t="shared" ref="N14:S14" si="9">IF(LEFT(N9,2)="이속",RIGHT(N9,2),"0")</f>
        <v>0</v>
      </c>
      <c r="O14" t="str">
        <f t="shared" si="9"/>
        <v>0</v>
      </c>
      <c r="P14" t="str">
        <f t="shared" si="9"/>
        <v>0</v>
      </c>
      <c r="Q14" t="str">
        <f t="shared" si="9"/>
        <v>0</v>
      </c>
      <c r="R14" t="str">
        <f t="shared" si="9"/>
        <v>0</v>
      </c>
      <c r="S14" t="str">
        <f t="shared" si="9"/>
        <v>0</v>
      </c>
    </row>
    <row r="15" spans="2:20" ht="17.25" thickBot="1" x14ac:dyDescent="0.35">
      <c r="B15" s="2"/>
      <c r="C15" s="2"/>
      <c r="D15" s="2"/>
      <c r="E15" s="1" t="s">
        <v>21</v>
      </c>
      <c r="F15" s="43" t="s">
        <v>20</v>
      </c>
      <c r="G15" s="44"/>
      <c r="H15" s="44"/>
      <c r="I15" s="45"/>
      <c r="J15" s="1"/>
      <c r="L15" s="2"/>
      <c r="M15" s="2"/>
      <c r="N15" s="2"/>
      <c r="O15" s="1" t="s">
        <v>21</v>
      </c>
      <c r="P15" s="43" t="s">
        <v>20</v>
      </c>
      <c r="Q15" s="44"/>
      <c r="R15" s="44"/>
      <c r="S15" s="45"/>
      <c r="T15" s="1"/>
    </row>
    <row r="16" spans="2:20" x14ac:dyDescent="0.3">
      <c r="C16" s="13" t="str">
        <f>B4</f>
        <v>원한</v>
      </c>
      <c r="D16" s="14">
        <f>J4</f>
        <v>15</v>
      </c>
      <c r="E16" s="1">
        <f>D16-15</f>
        <v>0</v>
      </c>
      <c r="F16" s="3">
        <v>1</v>
      </c>
      <c r="G16" s="4">
        <v>2</v>
      </c>
      <c r="H16" s="4">
        <v>3</v>
      </c>
      <c r="I16" s="5" t="str">
        <f>IF(D16&gt;=15,"MAX","")</f>
        <v>MAX</v>
      </c>
      <c r="J16" s="1"/>
      <c r="M16" s="13" t="str">
        <f>L4</f>
        <v>원한</v>
      </c>
      <c r="N16" s="14">
        <f>T4</f>
        <v>16</v>
      </c>
      <c r="O16" s="1">
        <f>N16-15</f>
        <v>1</v>
      </c>
      <c r="P16" s="3">
        <v>1</v>
      </c>
      <c r="Q16" s="4">
        <v>2</v>
      </c>
      <c r="R16" s="4">
        <v>3</v>
      </c>
      <c r="S16" s="5" t="str">
        <f>IF(N16&gt;=15,"MAX","")</f>
        <v>MAX</v>
      </c>
      <c r="T16" s="1"/>
    </row>
    <row r="17" spans="3:20" x14ac:dyDescent="0.3">
      <c r="C17" s="15" t="str">
        <f>B5</f>
        <v>정기흡수</v>
      </c>
      <c r="D17" s="16">
        <f>J5</f>
        <v>17</v>
      </c>
      <c r="E17" s="1">
        <f t="shared" ref="E17:E20" si="10">D17-15</f>
        <v>2</v>
      </c>
      <c r="F17" s="3">
        <v>1</v>
      </c>
      <c r="G17" s="4">
        <v>2</v>
      </c>
      <c r="H17" s="4">
        <v>3</v>
      </c>
      <c r="I17" s="5" t="str">
        <f t="shared" ref="I17:I20" si="11">IF(D17&gt;=15,"MAX","")</f>
        <v>MAX</v>
      </c>
      <c r="J17" s="1"/>
      <c r="M17" s="15" t="str">
        <f>L5</f>
        <v>정기흡수</v>
      </c>
      <c r="N17" s="16">
        <f>T5</f>
        <v>17</v>
      </c>
      <c r="O17" s="1">
        <f t="shared" ref="O17:O20" si="12">N17-15</f>
        <v>2</v>
      </c>
      <c r="P17" s="3">
        <v>1</v>
      </c>
      <c r="Q17" s="4">
        <v>2</v>
      </c>
      <c r="R17" s="4">
        <v>3</v>
      </c>
      <c r="S17" s="5" t="str">
        <f t="shared" ref="S17:S20" si="13">IF(N17&gt;=15,"MAX","")</f>
        <v>MAX</v>
      </c>
      <c r="T17" s="1"/>
    </row>
    <row r="18" spans="3:20" x14ac:dyDescent="0.3">
      <c r="C18" s="15" t="str">
        <f>B6</f>
        <v>각성</v>
      </c>
      <c r="D18" s="16">
        <f>J6</f>
        <v>12</v>
      </c>
      <c r="E18" s="1">
        <f t="shared" si="10"/>
        <v>-3</v>
      </c>
      <c r="F18" s="3">
        <v>1</v>
      </c>
      <c r="G18" s="4">
        <v>2</v>
      </c>
      <c r="H18" s="4">
        <v>3</v>
      </c>
      <c r="I18" s="5" t="str">
        <f t="shared" si="11"/>
        <v/>
      </c>
      <c r="J18" s="1"/>
      <c r="M18" s="15" t="str">
        <f>L6</f>
        <v>각성</v>
      </c>
      <c r="N18" s="16">
        <f>T6</f>
        <v>15</v>
      </c>
      <c r="O18" s="1">
        <f t="shared" si="12"/>
        <v>0</v>
      </c>
      <c r="P18" s="3">
        <v>1</v>
      </c>
      <c r="Q18" s="4">
        <v>2</v>
      </c>
      <c r="R18" s="4">
        <v>3</v>
      </c>
      <c r="S18" s="5" t="str">
        <f t="shared" si="13"/>
        <v>MAX</v>
      </c>
      <c r="T18" s="1"/>
    </row>
    <row r="19" spans="3:20" x14ac:dyDescent="0.3">
      <c r="C19" s="15" t="str">
        <f>B7</f>
        <v>충동</v>
      </c>
      <c r="D19" s="16">
        <f>J7</f>
        <v>9</v>
      </c>
      <c r="E19" s="1">
        <f t="shared" si="10"/>
        <v>-6</v>
      </c>
      <c r="F19" s="3">
        <v>1</v>
      </c>
      <c r="G19" s="4">
        <v>2</v>
      </c>
      <c r="H19" s="4">
        <v>3</v>
      </c>
      <c r="I19" s="5" t="str">
        <f t="shared" si="11"/>
        <v/>
      </c>
      <c r="J19" s="1"/>
      <c r="M19" s="15" t="str">
        <f>L7</f>
        <v>충동</v>
      </c>
      <c r="N19" s="16">
        <f>T7</f>
        <v>9</v>
      </c>
      <c r="O19" s="1">
        <f t="shared" si="12"/>
        <v>-6</v>
      </c>
      <c r="P19" s="3">
        <v>1</v>
      </c>
      <c r="Q19" s="4">
        <v>2</v>
      </c>
      <c r="R19" s="4">
        <v>3</v>
      </c>
      <c r="S19" s="5" t="str">
        <f t="shared" si="13"/>
        <v/>
      </c>
      <c r="T19" s="1"/>
    </row>
    <row r="20" spans="3:20" ht="17.25" thickBot="1" x14ac:dyDescent="0.35">
      <c r="C20" s="17" t="str">
        <f>B8</f>
        <v>미정</v>
      </c>
      <c r="D20" s="18">
        <f>J8</f>
        <v>0</v>
      </c>
      <c r="E20" s="1">
        <f t="shared" si="10"/>
        <v>-15</v>
      </c>
      <c r="F20" s="6">
        <v>1</v>
      </c>
      <c r="G20" s="7">
        <v>2</v>
      </c>
      <c r="H20" s="7">
        <v>3</v>
      </c>
      <c r="I20" s="5" t="str">
        <f t="shared" si="11"/>
        <v/>
      </c>
      <c r="J20" s="1"/>
      <c r="M20" s="17" t="str">
        <f>L8</f>
        <v>미정</v>
      </c>
      <c r="N20" s="18">
        <f>T8</f>
        <v>0</v>
      </c>
      <c r="O20" s="1">
        <f t="shared" si="12"/>
        <v>-15</v>
      </c>
      <c r="P20" s="6">
        <v>1</v>
      </c>
      <c r="Q20" s="7">
        <v>2</v>
      </c>
      <c r="R20" s="7">
        <v>3</v>
      </c>
      <c r="S20" s="5" t="str">
        <f t="shared" si="13"/>
        <v/>
      </c>
      <c r="T20" s="1"/>
    </row>
    <row r="21" spans="3:20" ht="17.25" thickBot="1" x14ac:dyDescent="0.35">
      <c r="C21" s="41" t="s">
        <v>10</v>
      </c>
      <c r="D21" s="42"/>
      <c r="F21" s="43" t="s">
        <v>20</v>
      </c>
      <c r="G21" s="44"/>
      <c r="H21" s="44"/>
      <c r="I21" s="27"/>
      <c r="M21" s="41" t="s">
        <v>10</v>
      </c>
      <c r="N21" s="42"/>
      <c r="P21" s="43" t="s">
        <v>20</v>
      </c>
      <c r="Q21" s="44"/>
      <c r="R21" s="44"/>
      <c r="S21" s="27"/>
    </row>
    <row r="22" spans="3:20" x14ac:dyDescent="0.3">
      <c r="C22" s="19" t="s">
        <v>12</v>
      </c>
      <c r="D22" s="20">
        <f>C11+D11+E11+F11+G11+H11+I11</f>
        <v>-2</v>
      </c>
      <c r="F22" s="3">
        <v>1</v>
      </c>
      <c r="G22" s="30">
        <v>2</v>
      </c>
      <c r="H22" s="30">
        <v>3</v>
      </c>
      <c r="I22" s="28"/>
      <c r="M22" s="19" t="s">
        <v>12</v>
      </c>
      <c r="N22" s="20">
        <f>M11+N11+O11+P11+Q11+R11+S11</f>
        <v>-2</v>
      </c>
      <c r="P22" s="3">
        <v>1</v>
      </c>
      <c r="Q22" s="30">
        <v>2</v>
      </c>
      <c r="R22" s="30">
        <v>3</v>
      </c>
      <c r="S22" s="28"/>
    </row>
    <row r="23" spans="3:20" x14ac:dyDescent="0.3">
      <c r="C23" s="21" t="s">
        <v>13</v>
      </c>
      <c r="D23" s="16">
        <f>C12+D12+E12+F12+G12+H12+I12</f>
        <v>-1</v>
      </c>
      <c r="F23" s="3">
        <v>1</v>
      </c>
      <c r="G23" s="30">
        <v>2</v>
      </c>
      <c r="H23" s="30">
        <v>3</v>
      </c>
      <c r="I23" s="28"/>
      <c r="M23" s="21" t="s">
        <v>13</v>
      </c>
      <c r="N23" s="16">
        <f>M12+N12+O12+P12+Q12+R12+S12</f>
        <v>-4</v>
      </c>
      <c r="P23" s="3">
        <v>1</v>
      </c>
      <c r="Q23" s="30">
        <v>2</v>
      </c>
      <c r="R23" s="30">
        <v>3</v>
      </c>
      <c r="S23" s="28"/>
    </row>
    <row r="24" spans="3:20" x14ac:dyDescent="0.3">
      <c r="C24" s="21" t="s">
        <v>14</v>
      </c>
      <c r="D24" s="16">
        <f>C13+D13+E13+F13+G13+H13+I13</f>
        <v>-4</v>
      </c>
      <c r="F24" s="3">
        <v>1</v>
      </c>
      <c r="G24" s="30">
        <v>2</v>
      </c>
      <c r="H24" s="30">
        <v>3</v>
      </c>
      <c r="I24" s="28"/>
      <c r="M24" s="21" t="s">
        <v>14</v>
      </c>
      <c r="N24" s="16">
        <f>M13+N13+O13+P13+Q13+R13+S13</f>
        <v>-2</v>
      </c>
      <c r="P24" s="3">
        <v>1</v>
      </c>
      <c r="Q24" s="30">
        <v>2</v>
      </c>
      <c r="R24" s="30">
        <v>3</v>
      </c>
      <c r="S24" s="28"/>
    </row>
    <row r="25" spans="3:20" ht="17.25" thickBot="1" x14ac:dyDescent="0.35">
      <c r="C25" s="22" t="s">
        <v>15</v>
      </c>
      <c r="D25" s="23">
        <f>C14+D14+E14+F14+G14+H14+I14</f>
        <v>-2</v>
      </c>
      <c r="F25" s="6">
        <v>1</v>
      </c>
      <c r="G25" s="7"/>
      <c r="H25" s="7">
        <v>3</v>
      </c>
      <c r="I25" s="29"/>
      <c r="M25" s="22" t="s">
        <v>15</v>
      </c>
      <c r="N25" s="23">
        <f>M14+N14+O14+P14+Q14+R14+S14</f>
        <v>-2</v>
      </c>
      <c r="P25" s="6">
        <v>1</v>
      </c>
      <c r="Q25" s="7"/>
      <c r="R25" s="7">
        <v>3</v>
      </c>
      <c r="S25" s="29"/>
    </row>
  </sheetData>
  <mergeCells count="8">
    <mergeCell ref="B1:J2"/>
    <mergeCell ref="L1:T2"/>
    <mergeCell ref="C21:D21"/>
    <mergeCell ref="F15:I15"/>
    <mergeCell ref="F21:H21"/>
    <mergeCell ref="P15:S15"/>
    <mergeCell ref="M21:N21"/>
    <mergeCell ref="P21:R21"/>
  </mergeCells>
  <phoneticPr fontId="2" type="noConversion"/>
  <conditionalFormatting sqref="D22:D25">
    <cfRule type="cellIs" dxfId="41" priority="23" operator="lessThan">
      <formula>-4</formula>
    </cfRule>
  </conditionalFormatting>
  <conditionalFormatting sqref="B8 C20:D20">
    <cfRule type="expression" dxfId="40" priority="22">
      <formula>$B$8="미정"</formula>
    </cfRule>
  </conditionalFormatting>
  <conditionalFormatting sqref="F16:F20">
    <cfRule type="expression" dxfId="39" priority="20">
      <formula>$D16&gt;=5</formula>
    </cfRule>
  </conditionalFormatting>
  <conditionalFormatting sqref="H16:H20 H22:H24">
    <cfRule type="expression" dxfId="38" priority="18">
      <formula>$D16&gt;=15</formula>
    </cfRule>
  </conditionalFormatting>
  <conditionalFormatting sqref="J16:J20">
    <cfRule type="cellIs" dxfId="37" priority="17" operator="lessThan">
      <formula>0</formula>
    </cfRule>
  </conditionalFormatting>
  <conditionalFormatting sqref="E16:E20">
    <cfRule type="cellIs" dxfId="36" priority="16" operator="lessThanOrEqual">
      <formula>0</formula>
    </cfRule>
  </conditionalFormatting>
  <conditionalFormatting sqref="F22:F25">
    <cfRule type="expression" dxfId="35" priority="15">
      <formula>$D22&lt;=-5</formula>
    </cfRule>
  </conditionalFormatting>
  <conditionalFormatting sqref="G22:G25">
    <cfRule type="expression" dxfId="34" priority="14">
      <formula>$D22&lt;=-10</formula>
    </cfRule>
  </conditionalFormatting>
  <conditionalFormatting sqref="G16:G20">
    <cfRule type="expression" dxfId="33" priority="13">
      <formula>$D16&gt;=10</formula>
    </cfRule>
  </conditionalFormatting>
  <conditionalFormatting sqref="H22:H25">
    <cfRule type="expression" dxfId="32" priority="12">
      <formula>$D22&lt;=-15</formula>
    </cfRule>
  </conditionalFormatting>
  <conditionalFormatting sqref="N22:N25">
    <cfRule type="cellIs" dxfId="31" priority="11" operator="lessThan">
      <formula>-4</formula>
    </cfRule>
  </conditionalFormatting>
  <conditionalFormatting sqref="L8 M20:N20">
    <cfRule type="expression" dxfId="30" priority="10">
      <formula>$B$8="미정"</formula>
    </cfRule>
  </conditionalFormatting>
  <conditionalFormatting sqref="P16:P20">
    <cfRule type="expression" dxfId="29" priority="9">
      <formula>$N16&gt;=5</formula>
    </cfRule>
  </conditionalFormatting>
  <conditionalFormatting sqref="R16:R20 R22:R24">
    <cfRule type="expression" dxfId="28" priority="8">
      <formula>$N16&gt;=15</formula>
    </cfRule>
  </conditionalFormatting>
  <conditionalFormatting sqref="T16:T20">
    <cfRule type="cellIs" dxfId="27" priority="7" operator="lessThan">
      <formula>0</formula>
    </cfRule>
  </conditionalFormatting>
  <conditionalFormatting sqref="O16:O20">
    <cfRule type="cellIs" dxfId="26" priority="6" operator="lessThanOrEqual">
      <formula>0</formula>
    </cfRule>
  </conditionalFormatting>
  <conditionalFormatting sqref="P22:P25">
    <cfRule type="expression" dxfId="25" priority="5">
      <formula>$N22&lt;=-5</formula>
    </cfRule>
  </conditionalFormatting>
  <conditionalFormatting sqref="Q22:Q25">
    <cfRule type="expression" dxfId="24" priority="4">
      <formula>$N22&lt;=-10</formula>
    </cfRule>
  </conditionalFormatting>
  <conditionalFormatting sqref="Q16:Q20">
    <cfRule type="expression" dxfId="23" priority="3">
      <formula>$N16&gt;=10</formula>
    </cfRule>
  </conditionalFormatting>
  <conditionalFormatting sqref="R22:R25">
    <cfRule type="expression" dxfId="21" priority="2">
      <formula>$N22&lt;=-15</formula>
    </cfRule>
  </conditionalFormatting>
  <conditionalFormatting sqref="M4:S8">
    <cfRule type="expression" dxfId="22" priority="1">
      <formula>M4&lt;&gt;C4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구자원</dc:creator>
  <cp:lastModifiedBy>구자원</cp:lastModifiedBy>
  <dcterms:created xsi:type="dcterms:W3CDTF">2020-11-13T08:04:08Z</dcterms:created>
  <dcterms:modified xsi:type="dcterms:W3CDTF">2020-11-14T10:19:53Z</dcterms:modified>
</cp:coreProperties>
</file>