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eo\Desktop\"/>
    </mc:Choice>
  </mc:AlternateContent>
  <xr:revisionPtr revIDLastSave="0" documentId="13_ncr:1_{33F22983-B39E-4014-8D28-16642580AEE5}" xr6:coauthVersionLast="45" xr6:coauthVersionMax="45" xr10:uidLastSave="{00000000-0000-0000-0000-000000000000}"/>
  <bookViews>
    <workbookView xWindow="-108" yWindow="-108" windowWidth="23256" windowHeight="12576" xr2:uid="{61BCB003-3044-4E09-A80E-0E202AF1D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AC34" i="1" l="1"/>
  <c r="AC35" i="1"/>
  <c r="AC36" i="1"/>
  <c r="AC37" i="1"/>
  <c r="AC38" i="1"/>
  <c r="AC39" i="1"/>
  <c r="AC40" i="1"/>
  <c r="AC41" i="1"/>
  <c r="AC42" i="1"/>
  <c r="AC43" i="1"/>
  <c r="AC33" i="1"/>
  <c r="AC29" i="1"/>
  <c r="AC30" i="1"/>
  <c r="AC31" i="1"/>
  <c r="AC28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5" i="1"/>
  <c r="U29" i="1"/>
  <c r="U30" i="1"/>
  <c r="U31" i="1"/>
  <c r="U32" i="1"/>
  <c r="U33" i="1"/>
  <c r="U34" i="1"/>
  <c r="U35" i="1"/>
  <c r="U36" i="1"/>
  <c r="U37" i="1"/>
  <c r="U38" i="1"/>
  <c r="U39" i="1"/>
  <c r="U6" i="1"/>
  <c r="U7" i="1"/>
  <c r="U8" i="1"/>
  <c r="U9" i="1"/>
  <c r="U10" i="1"/>
  <c r="U11" i="1"/>
  <c r="U13" i="1"/>
  <c r="U14" i="1"/>
  <c r="U15" i="1"/>
  <c r="U16" i="1"/>
  <c r="U17" i="1"/>
  <c r="U18" i="1"/>
  <c r="U19" i="1"/>
  <c r="U20" i="1"/>
  <c r="U22" i="1"/>
  <c r="U23" i="1"/>
  <c r="U24" i="1"/>
  <c r="D10" i="1" l="1"/>
  <c r="C19" i="1"/>
  <c r="E11" i="1"/>
  <c r="E12" i="1"/>
  <c r="E13" i="1"/>
  <c r="E14" i="1"/>
  <c r="C17" i="1"/>
  <c r="D17" i="1"/>
  <c r="D13" i="1"/>
  <c r="D14" i="1"/>
  <c r="F47" i="1"/>
  <c r="E17" i="1" s="1"/>
  <c r="U28" i="1"/>
  <c r="E9" i="1"/>
  <c r="U5" i="1"/>
  <c r="D12" i="1"/>
  <c r="D11" i="1" l="1"/>
  <c r="D9" i="1"/>
  <c r="E10" i="1"/>
</calcChain>
</file>

<file path=xl/sharedStrings.xml><?xml version="1.0" encoding="utf-8"?>
<sst xmlns="http://schemas.openxmlformats.org/spreadsheetml/2006/main" count="284" uniqueCount="184">
  <si>
    <t>성장 네오 스톤샵 1단계</t>
    <phoneticPr fontId="2" type="noConversion"/>
  </si>
  <si>
    <t>경험치 쿠폰 2배 15분</t>
    <phoneticPr fontId="2" type="noConversion"/>
  </si>
  <si>
    <t>텔포 1일 교환권</t>
    <phoneticPr fontId="2" type="noConversion"/>
  </si>
  <si>
    <t>펜던트 슬롯 7일 이용권</t>
    <phoneticPr fontId="2" type="noConversion"/>
  </si>
  <si>
    <t>성향 성장의 비약</t>
    <phoneticPr fontId="2" type="noConversion"/>
  </si>
  <si>
    <t>선택 슬롯 8칸 확장권</t>
    <phoneticPr fontId="2" type="noConversion"/>
  </si>
  <si>
    <t>캐릭터 슬롯 쿠폰</t>
    <phoneticPr fontId="2" type="noConversion"/>
  </si>
  <si>
    <t>AP 초기화 주문서</t>
    <phoneticPr fontId="2" type="noConversion"/>
  </si>
  <si>
    <t>마스터리 북 20</t>
    <phoneticPr fontId="2" type="noConversion"/>
  </si>
  <si>
    <t>마스터리 북 30</t>
    <phoneticPr fontId="2" type="noConversion"/>
  </si>
  <si>
    <t>몬스터라이프 젬 7개 교환권</t>
    <phoneticPr fontId="2" type="noConversion"/>
  </si>
  <si>
    <t>무한의 피로회복제</t>
    <phoneticPr fontId="2" type="noConversion"/>
  </si>
  <si>
    <t>의문의 모몽</t>
    <phoneticPr fontId="2" type="noConversion"/>
  </si>
  <si>
    <t>아케인심볼 : 소멸의 여로</t>
    <phoneticPr fontId="2" type="noConversion"/>
  </si>
  <si>
    <t>아케인심볼 : 츄츄 아일랜드</t>
    <phoneticPr fontId="2" type="noConversion"/>
  </si>
  <si>
    <t>아케인심볼 : 레헬른</t>
    <phoneticPr fontId="2" type="noConversion"/>
  </si>
  <si>
    <t>아케인심볼 : 아르카나</t>
    <phoneticPr fontId="2" type="noConversion"/>
  </si>
  <si>
    <t>아케인심볼 : 모라스</t>
    <phoneticPr fontId="2" type="noConversion"/>
  </si>
  <si>
    <t>아케인심볼 : 에스페라</t>
    <phoneticPr fontId="2" type="noConversion"/>
  </si>
  <si>
    <t>코어 젬스톤</t>
    <phoneticPr fontId="2" type="noConversion"/>
  </si>
  <si>
    <t>스페셜 명예의 훈장</t>
    <phoneticPr fontId="2" type="noConversion"/>
  </si>
  <si>
    <t>성장 네오 스톤샵 2단계</t>
    <phoneticPr fontId="2" type="noConversion"/>
  </si>
  <si>
    <t>익스트림 성장의 비약</t>
    <phoneticPr fontId="2" type="noConversion"/>
  </si>
  <si>
    <t>의문의 심볼 상자</t>
    <phoneticPr fontId="2" type="noConversion"/>
  </si>
  <si>
    <t>의문의 스페셜 명예의 훈장 상자</t>
    <phoneticPr fontId="2" type="noConversion"/>
  </si>
  <si>
    <t>의문의 코어 젬스톤 상자</t>
    <phoneticPr fontId="2" type="noConversion"/>
  </si>
  <si>
    <t>성장 네오 스톤샵 3단계</t>
    <phoneticPr fontId="2" type="noConversion"/>
  </si>
  <si>
    <t>아케인심볼 : 소멸의 여로 10개</t>
    <phoneticPr fontId="2" type="noConversion"/>
  </si>
  <si>
    <t>아케인심볼 : 츄츄 아일랜드 10개</t>
    <phoneticPr fontId="2" type="noConversion"/>
  </si>
  <si>
    <t>아케인심볼 : 레헬른 10개</t>
    <phoneticPr fontId="2" type="noConversion"/>
  </si>
  <si>
    <t>아케인심볼 : 아르카나 10개</t>
    <phoneticPr fontId="2" type="noConversion"/>
  </si>
  <si>
    <t>아케인심볼 : 모라스 10개</t>
    <phoneticPr fontId="2" type="noConversion"/>
  </si>
  <si>
    <t>아케인심볼 : 에스페라 10개</t>
    <phoneticPr fontId="2" type="noConversion"/>
  </si>
  <si>
    <t>스페셜 명예의 훈장 10개</t>
    <phoneticPr fontId="2" type="noConversion"/>
  </si>
  <si>
    <t>코어 젬스톤 10개</t>
    <phoneticPr fontId="2" type="noConversion"/>
  </si>
  <si>
    <t>경험의 코어 젬스톤</t>
    <phoneticPr fontId="2" type="noConversion"/>
  </si>
  <si>
    <t>카오스 서큘레이터</t>
    <phoneticPr fontId="2" type="noConversion"/>
  </si>
  <si>
    <t>레전드리 서큘레이터</t>
    <phoneticPr fontId="2" type="noConversion"/>
  </si>
  <si>
    <t>이벤트 링 전용 명장의 큐브</t>
    <phoneticPr fontId="2" type="noConversion"/>
  </si>
  <si>
    <t>에픽 잠재능력 부여 주문서 100%</t>
    <phoneticPr fontId="2" type="noConversion"/>
  </si>
  <si>
    <t>스페셜 에디셔널 잠재능력 부여 주문서 100%</t>
    <phoneticPr fontId="2" type="noConversion"/>
  </si>
  <si>
    <t>황금 망치 100%</t>
    <phoneticPr fontId="2" type="noConversion"/>
  </si>
  <si>
    <t>이노센트 주문서 60%</t>
    <phoneticPr fontId="2" type="noConversion"/>
  </si>
  <si>
    <t>금빛 각인의 인장</t>
    <phoneticPr fontId="2" type="noConversion"/>
  </si>
  <si>
    <t>스페셜 에디셔널 각인의 인장</t>
    <phoneticPr fontId="2" type="noConversion"/>
  </si>
  <si>
    <t>강화 네온 스톤샵 1단계</t>
    <phoneticPr fontId="2" type="noConversion"/>
  </si>
  <si>
    <t>강화 네온 스톤샵 2단계</t>
    <phoneticPr fontId="2" type="noConversion"/>
  </si>
  <si>
    <t>펫장비 공격력 주문서 100%</t>
    <phoneticPr fontId="2" type="noConversion"/>
  </si>
  <si>
    <t>펫장비 마력 주문서 100%</t>
    <phoneticPr fontId="2" type="noConversion"/>
  </si>
  <si>
    <t>카르마 영원의 환생의 불꽃</t>
    <phoneticPr fontId="2" type="noConversion"/>
  </si>
  <si>
    <t>카르마 강력한 환생의 불꽃</t>
    <phoneticPr fontId="2" type="noConversion"/>
  </si>
  <si>
    <t>순백의 주문서 100%</t>
    <phoneticPr fontId="2" type="noConversion"/>
  </si>
  <si>
    <t>카르마 장인의 큐브</t>
    <phoneticPr fontId="2" type="noConversion"/>
  </si>
  <si>
    <t>카르마 명장의 큐브</t>
    <phoneticPr fontId="2" type="noConversion"/>
  </si>
  <si>
    <t>수상한 에디셔널 큐브</t>
    <phoneticPr fontId="2" type="noConversion"/>
  </si>
  <si>
    <t>강화 네온 스톤샵 3단계</t>
    <phoneticPr fontId="2" type="noConversion"/>
  </si>
  <si>
    <t>카르마 유니크 잠재능력 부여 주문서 100%</t>
    <phoneticPr fontId="2" type="noConversion"/>
  </si>
  <si>
    <t xml:space="preserve">카르마 스타포스 17성 강화권 </t>
    <phoneticPr fontId="2" type="noConversion"/>
  </si>
  <si>
    <t>이벤트 링 3종 선택권</t>
    <phoneticPr fontId="2" type="noConversion"/>
  </si>
  <si>
    <t>네오 젬샵</t>
    <phoneticPr fontId="2" type="noConversion"/>
  </si>
  <si>
    <t>오로라 데미지 스킨 (유닛)</t>
    <phoneticPr fontId="2" type="noConversion"/>
  </si>
  <si>
    <t>네오 캐슬 의상 세트</t>
    <phoneticPr fontId="2" type="noConversion"/>
  </si>
  <si>
    <t>르네로이드 교환권</t>
    <phoneticPr fontId="2" type="noConversion"/>
  </si>
  <si>
    <t>리오로이드 교환권</t>
    <phoneticPr fontId="2" type="noConversion"/>
  </si>
  <si>
    <t>네오 캐슬 의자</t>
    <phoneticPr fontId="2" type="noConversion"/>
  </si>
  <si>
    <t>바다조각 의자</t>
    <phoneticPr fontId="2" type="noConversion"/>
  </si>
  <si>
    <t>오로라 보석 라이딩 교환권</t>
    <phoneticPr fontId="2" type="noConversion"/>
  </si>
  <si>
    <t>통통 눈사람 라이딩 교환권</t>
    <phoneticPr fontId="2" type="noConversion"/>
  </si>
  <si>
    <t>랜덤 데미지 스킨 상자</t>
    <phoneticPr fontId="2" type="noConversion"/>
  </si>
  <si>
    <t>데미지 스킨 슬롯 1칸 확장권</t>
    <phoneticPr fontId="2" type="noConversion"/>
  </si>
  <si>
    <t>의자 40칸 가방</t>
    <phoneticPr fontId="2" type="noConversion"/>
  </si>
  <si>
    <t>에디셔널 큐브 교환권</t>
    <phoneticPr fontId="2" type="noConversion"/>
  </si>
  <si>
    <t>카르마 놀라운 긍정의 혼돈 주문서 60%</t>
    <phoneticPr fontId="2" type="noConversion"/>
  </si>
  <si>
    <t>카르마 검은 환생의 불꽃</t>
    <phoneticPr fontId="2" type="noConversion"/>
  </si>
  <si>
    <t>네오 코어샵 1단계</t>
    <phoneticPr fontId="2" type="noConversion"/>
  </si>
  <si>
    <t>네오 코어샵 2단계</t>
    <phoneticPr fontId="2" type="noConversion"/>
  </si>
  <si>
    <t>카르마 프리미엄 펫장비 공격력 주문서 100%</t>
    <phoneticPr fontId="2" type="noConversion"/>
  </si>
  <si>
    <t>카르마 프리미엄 액세서리 공격력 주문서 100%</t>
    <phoneticPr fontId="2" type="noConversion"/>
  </si>
  <si>
    <t>카르마 프리미엄 악세서리 마력 주문서 100%</t>
    <phoneticPr fontId="2" type="noConversion"/>
  </si>
  <si>
    <t>카르마 프리미엄 펫장비 마력 주문서 100%</t>
    <phoneticPr fontId="2" type="noConversion"/>
  </si>
  <si>
    <t>에디셔널 큐브 교환권 5개 패키지</t>
    <phoneticPr fontId="2" type="noConversion"/>
  </si>
  <si>
    <t>카르마 강력한 환생의 불꽃 5개 패키지</t>
    <phoneticPr fontId="2" type="noConversion"/>
  </si>
  <si>
    <t>카르마 영원의 환생의 불꽃 5개 패키지</t>
    <phoneticPr fontId="2" type="noConversion"/>
  </si>
  <si>
    <t>카르마 검은 환생의 불꽃 5개 패키지</t>
    <phoneticPr fontId="2" type="noConversion"/>
  </si>
  <si>
    <t>메소샵 1단계</t>
    <phoneticPr fontId="2" type="noConversion"/>
  </si>
  <si>
    <t>카르마 영원한 환생의 불꽃</t>
    <phoneticPr fontId="2" type="noConversion"/>
  </si>
  <si>
    <t>구슬 피부 스킨케어 쿠폰 선택권</t>
    <phoneticPr fontId="2" type="noConversion"/>
  </si>
  <si>
    <t>이벤트 안드로이드 선택권</t>
    <phoneticPr fontId="2" type="noConversion"/>
  </si>
  <si>
    <t>콩닭콩닭 세트 의자</t>
    <phoneticPr fontId="2" type="noConversion"/>
  </si>
  <si>
    <t>하늘색곰돌 세트 상자</t>
    <phoneticPr fontId="2" type="noConversion"/>
  </si>
  <si>
    <t>스페셜 가드너 세트 상자</t>
    <phoneticPr fontId="2" type="noConversion"/>
  </si>
  <si>
    <t>행운 가득 세트 상자</t>
    <phoneticPr fontId="2" type="noConversion"/>
  </si>
  <si>
    <t>신선 놀음 세트 상자</t>
    <phoneticPr fontId="2" type="noConversion"/>
  </si>
  <si>
    <t>붕어빵 라이딩 교환권</t>
    <phoneticPr fontId="2" type="noConversion"/>
  </si>
  <si>
    <t>메소샵 2단계</t>
    <phoneticPr fontId="2" type="noConversion"/>
  </si>
  <si>
    <t>카르마 프리미엄 액세서리 마력 주문서 100%</t>
    <phoneticPr fontId="2" type="noConversion"/>
  </si>
  <si>
    <t>페어리 하트</t>
    <phoneticPr fontId="2" type="noConversion"/>
  </si>
  <si>
    <t>안드로이드 이어센서 클립</t>
    <phoneticPr fontId="2" type="noConversion"/>
  </si>
  <si>
    <t>안드로이드 홍조 꽃잎 스킨 변경권</t>
    <phoneticPr fontId="2" type="noConversion"/>
  </si>
  <si>
    <t>안드로이드 뽀송 꽃잎 스킨 변경권</t>
    <phoneticPr fontId="2" type="noConversion"/>
  </si>
  <si>
    <t>세인트 루미너스 세트 교환권</t>
    <phoneticPr fontId="2" type="noConversion"/>
  </si>
  <si>
    <t>무르무르 페더 교환권</t>
    <phoneticPr fontId="2" type="noConversion"/>
  </si>
  <si>
    <t>스피릿 나인테일 교환권</t>
    <phoneticPr fontId="2" type="noConversion"/>
  </si>
  <si>
    <t>새내기의 스쿨룩 머리띠 교환권</t>
    <phoneticPr fontId="2" type="noConversion"/>
  </si>
  <si>
    <t>필요 코인 개수</t>
  </si>
  <si>
    <t>필요 코인 개수</t>
    <phoneticPr fontId="2" type="noConversion"/>
  </si>
  <si>
    <t>구매 가능 개수</t>
  </si>
  <si>
    <t>구매 가능 개수</t>
    <phoneticPr fontId="2" type="noConversion"/>
  </si>
  <si>
    <t>파워 엘릭서 100개 교환권</t>
    <phoneticPr fontId="2" type="noConversion"/>
  </si>
  <si>
    <t>재입고 주기</t>
    <phoneticPr fontId="2" type="noConversion"/>
  </si>
  <si>
    <t>필요 메소</t>
    <phoneticPr fontId="2" type="noConversion"/>
  </si>
  <si>
    <t>월드 내 교환</t>
  </si>
  <si>
    <t>월드 내 교환</t>
    <phoneticPr fontId="2" type="noConversion"/>
  </si>
  <si>
    <t>캐릭터 목록</t>
    <phoneticPr fontId="2" type="noConversion"/>
  </si>
  <si>
    <t>캐릭터1</t>
    <phoneticPr fontId="2" type="noConversion"/>
  </si>
  <si>
    <t>캐릭터2</t>
    <phoneticPr fontId="2" type="noConversion"/>
  </si>
  <si>
    <t>캐릭터3</t>
    <phoneticPr fontId="2" type="noConversion"/>
  </si>
  <si>
    <t>캐릭터4</t>
    <phoneticPr fontId="2" type="noConversion"/>
  </si>
  <si>
    <t>캐릭터5</t>
    <phoneticPr fontId="2" type="noConversion"/>
  </si>
  <si>
    <t>캐릭터6</t>
    <phoneticPr fontId="2" type="noConversion"/>
  </si>
  <si>
    <t>구매 캐릭터</t>
  </si>
  <si>
    <t>구매 캐릭터</t>
    <phoneticPr fontId="2" type="noConversion"/>
  </si>
  <si>
    <t>구매 개수</t>
  </si>
  <si>
    <t>구매 개수</t>
    <phoneticPr fontId="2" type="noConversion"/>
  </si>
  <si>
    <t>네오 크리스탈 챌린지</t>
    <phoneticPr fontId="2" type="noConversion"/>
  </si>
  <si>
    <t>네오 성장의 비약 1</t>
    <phoneticPr fontId="2" type="noConversion"/>
  </si>
  <si>
    <t>네오 성장의 비약 2</t>
    <phoneticPr fontId="2" type="noConversion"/>
  </si>
  <si>
    <t>네오 성장의 비약 3</t>
    <phoneticPr fontId="2" type="noConversion"/>
  </si>
  <si>
    <t>태풍 성장의 비약</t>
    <phoneticPr fontId="2" type="noConversion"/>
  </si>
  <si>
    <t>극한 성장의 비약</t>
    <phoneticPr fontId="2" type="noConversion"/>
  </si>
  <si>
    <t>메소</t>
    <phoneticPr fontId="2" type="noConversion"/>
  </si>
  <si>
    <t>네오 코어 (주간 보스 보상)</t>
    <phoneticPr fontId="2" type="noConversion"/>
  </si>
  <si>
    <t>네오 스톤 (사냥)</t>
    <phoneticPr fontId="2" type="noConversion"/>
  </si>
  <si>
    <t>네오 젬 (미니게임)</t>
    <phoneticPr fontId="2" type="noConversion"/>
  </si>
  <si>
    <t>네오 크리스탈 (펀치킹)</t>
    <phoneticPr fontId="2" type="noConversion"/>
  </si>
  <si>
    <t>펀치킹 점수</t>
    <phoneticPr fontId="2" type="noConversion"/>
  </si>
  <si>
    <t>선택혐 직업 데미지 스킨 상자</t>
    <phoneticPr fontId="2" type="noConversion"/>
  </si>
  <si>
    <t>네오 코어 수급</t>
    <phoneticPr fontId="2" type="noConversion"/>
  </si>
  <si>
    <t>하드 힐라</t>
    <phoneticPr fontId="2" type="noConversion"/>
  </si>
  <si>
    <t>카오스 핑크빈</t>
    <phoneticPr fontId="2" type="noConversion"/>
  </si>
  <si>
    <t>이지 시그너스</t>
    <phoneticPr fontId="2" type="noConversion"/>
  </si>
  <si>
    <t>노말 시그너스</t>
    <phoneticPr fontId="2" type="noConversion"/>
  </si>
  <si>
    <t>카오스 자쿰</t>
    <phoneticPr fontId="2" type="noConversion"/>
  </si>
  <si>
    <t>카오스 피에르</t>
    <phoneticPr fontId="2" type="noConversion"/>
  </si>
  <si>
    <t>카오스 반반</t>
    <phoneticPr fontId="2" type="noConversion"/>
  </si>
  <si>
    <t>카오스 블러디퀸</t>
    <phoneticPr fontId="2" type="noConversion"/>
  </si>
  <si>
    <t>하드 매그너스</t>
    <phoneticPr fontId="2" type="noConversion"/>
  </si>
  <si>
    <t>카오스 벨룸</t>
    <phoneticPr fontId="2" type="noConversion"/>
  </si>
  <si>
    <t>카오스 파풀라투스</t>
    <phoneticPr fontId="2" type="noConversion"/>
  </si>
  <si>
    <t>노말 스우</t>
    <phoneticPr fontId="2" type="noConversion"/>
  </si>
  <si>
    <t>노말 데미안</t>
    <phoneticPr fontId="2" type="noConversion"/>
  </si>
  <si>
    <t>이지 루시드</t>
    <phoneticPr fontId="2" type="noConversion"/>
  </si>
  <si>
    <t>노말 루시드</t>
    <phoneticPr fontId="2" type="noConversion"/>
  </si>
  <si>
    <t>노말 윌</t>
    <phoneticPr fontId="2" type="noConversion"/>
  </si>
  <si>
    <t>노말 더스크</t>
    <phoneticPr fontId="2" type="noConversion"/>
  </si>
  <si>
    <t>노말 듄켈</t>
    <phoneticPr fontId="2" type="noConversion"/>
  </si>
  <si>
    <t>하드 데미안</t>
    <phoneticPr fontId="2" type="noConversion"/>
  </si>
  <si>
    <t>하드 스우</t>
    <phoneticPr fontId="2" type="noConversion"/>
  </si>
  <si>
    <t>하드 루시드</t>
    <phoneticPr fontId="2" type="noConversion"/>
  </si>
  <si>
    <t>하드 윌</t>
    <phoneticPr fontId="2" type="noConversion"/>
  </si>
  <si>
    <t>카오스 더스크</t>
    <phoneticPr fontId="2" type="noConversion"/>
  </si>
  <si>
    <t>하드 듄켈</t>
    <phoneticPr fontId="2" type="noConversion"/>
  </si>
  <si>
    <t>진 힐라</t>
    <phoneticPr fontId="2" type="noConversion"/>
  </si>
  <si>
    <t>주당 수급량</t>
    <phoneticPr fontId="2" type="noConversion"/>
  </si>
  <si>
    <t>계</t>
    <phoneticPr fontId="2" type="noConversion"/>
  </si>
  <si>
    <t>필요 네오 스톤</t>
    <phoneticPr fontId="2" type="noConversion"/>
  </si>
  <si>
    <t>필요 네오 코어</t>
    <phoneticPr fontId="2" type="noConversion"/>
  </si>
  <si>
    <t>수급 가능 네오 코어</t>
    <phoneticPr fontId="2" type="noConversion"/>
  </si>
  <si>
    <t>가능</t>
    <phoneticPr fontId="2" type="noConversion"/>
  </si>
  <si>
    <t>필요 네오 젬</t>
    <phoneticPr fontId="2" type="noConversion"/>
  </si>
  <si>
    <t>이벤트 시작일</t>
    <phoneticPr fontId="2" type="noConversion"/>
  </si>
  <si>
    <t>이벤트 종료일</t>
    <phoneticPr fontId="2" type="noConversion"/>
  </si>
  <si>
    <t>수급 가능 네오 크리스탈</t>
    <phoneticPr fontId="2" type="noConversion"/>
  </si>
  <si>
    <t>필요 네오 크리스탈</t>
    <phoneticPr fontId="2" type="noConversion"/>
  </si>
  <si>
    <t>2020 NEO 이벤트 코인샵 계획표</t>
    <phoneticPr fontId="2" type="noConversion"/>
  </si>
  <si>
    <t>*연노란색 칸만 채우세요~</t>
    <phoneticPr fontId="2" type="noConversion"/>
  </si>
  <si>
    <r>
      <t xml:space="preserve">자유전직 코인 </t>
    </r>
    <r>
      <rPr>
        <sz val="10"/>
        <rFont val="맑은 고딕"/>
        <family val="3"/>
        <charset val="129"/>
        <scheme val="minor"/>
      </rPr>
      <t>(월드 내 교환 가능)</t>
    </r>
    <phoneticPr fontId="2" type="noConversion"/>
  </si>
  <si>
    <t>1일</t>
    <phoneticPr fontId="2" type="noConversion"/>
  </si>
  <si>
    <t>무제한</t>
    <phoneticPr fontId="2" type="noConversion"/>
  </si>
  <si>
    <t>7일 (목요일)</t>
    <phoneticPr fontId="2" type="noConversion"/>
  </si>
  <si>
    <t>주당</t>
    <phoneticPr fontId="2" type="noConversion"/>
  </si>
  <si>
    <t>제작자 : 이노시스/프라하/흣샤</t>
    <phoneticPr fontId="2" type="noConversion"/>
  </si>
  <si>
    <t>격파 여부 (1/0)</t>
    <phoneticPr fontId="2" type="noConversion"/>
  </si>
  <si>
    <t>네오 크리스탈 챌린지 종료일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</si>
</sst>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1"/>
      <color theme="9"/>
      <name val="맑은 고딕"/>
      <family val="3"/>
      <charset val="129"/>
      <scheme val="minor"/>
    </font>
    <font>
      <sz val="11"/>
      <color theme="7"/>
      <name val="맑은 고딕"/>
      <family val="2"/>
      <charset val="129"/>
      <scheme val="minor"/>
    </font>
    <font>
      <b/>
      <sz val="11"/>
      <color theme="7"/>
      <name val="맑은 고딕"/>
      <family val="3"/>
      <charset val="129"/>
      <scheme val="minor"/>
    </font>
    <font>
      <b/>
      <sz val="11"/>
      <color theme="6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1" fontId="0" fillId="0" borderId="16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B329-1E42-4A9C-AD69-277B86588FB7}">
  <dimension ref="B1:AC65"/>
  <sheetViews>
    <sheetView tabSelected="1" zoomScale="70" zoomScaleNormal="70" workbookViewId="0">
      <selection activeCell="H8" sqref="H8"/>
    </sheetView>
  </sheetViews>
  <sheetFormatPr defaultRowHeight="17.399999999999999" x14ac:dyDescent="0.4"/>
  <cols>
    <col min="2" max="2" width="8.19921875" bestFit="1" customWidth="1"/>
    <col min="3" max="3" width="14" bestFit="1" customWidth="1"/>
    <col min="4" max="4" width="14.796875" bestFit="1" customWidth="1"/>
    <col min="5" max="5" width="14" bestFit="1" customWidth="1"/>
    <col min="6" max="6" width="14.796875" bestFit="1" customWidth="1"/>
    <col min="7" max="7" width="9.19921875" customWidth="1"/>
    <col min="8" max="8" width="42.09765625" bestFit="1" customWidth="1"/>
    <col min="9" max="9" width="16.09765625" bestFit="1" customWidth="1"/>
    <col min="10" max="10" width="13.69921875" bestFit="1" customWidth="1"/>
    <col min="11" max="11" width="11.69921875" bestFit="1" customWidth="1"/>
    <col min="12" max="12" width="11.09765625" bestFit="1" customWidth="1"/>
    <col min="13" max="14" width="9.19921875" customWidth="1"/>
    <col min="15" max="15" width="42.09765625" style="1" bestFit="1" customWidth="1"/>
    <col min="16" max="17" width="13.69921875" style="1" bestFit="1" customWidth="1"/>
    <col min="18" max="18" width="11.69921875" style="1" bestFit="1" customWidth="1"/>
    <col min="19" max="19" width="11.09765625" bestFit="1" customWidth="1"/>
    <col min="20" max="20" width="9.19921875" bestFit="1" customWidth="1"/>
    <col min="21" max="21" width="9.19921875" style="1" hidden="1" customWidth="1"/>
    <col min="23" max="23" width="31.69921875" style="1" bestFit="1" customWidth="1"/>
    <col min="24" max="25" width="13.69921875" style="1" bestFit="1" customWidth="1"/>
    <col min="26" max="26" width="14.796875" style="1" bestFit="1" customWidth="1"/>
    <col min="27" max="28" width="11.09765625" style="1" customWidth="1"/>
    <col min="29" max="29" width="8.796875" hidden="1" customWidth="1"/>
  </cols>
  <sheetData>
    <row r="1" spans="2:29" ht="17.399999999999999" customHeight="1" x14ac:dyDescent="0.4">
      <c r="F1" s="58"/>
    </row>
    <row r="2" spans="2:29" ht="17.399999999999999" customHeight="1" x14ac:dyDescent="0.4">
      <c r="C2" s="81" t="s">
        <v>175</v>
      </c>
      <c r="D2" s="81"/>
      <c r="E2" s="81"/>
    </row>
    <row r="3" spans="2:29" ht="18" customHeight="1" thickBot="1" x14ac:dyDescent="0.45">
      <c r="C3" s="82" t="s">
        <v>174</v>
      </c>
      <c r="D3" s="82"/>
      <c r="E3" s="82"/>
      <c r="F3" s="82"/>
      <c r="H3" s="2" t="s">
        <v>131</v>
      </c>
      <c r="O3" s="6" t="s">
        <v>132</v>
      </c>
      <c r="W3" s="6" t="s">
        <v>132</v>
      </c>
    </row>
    <row r="4" spans="2:29" ht="17.399999999999999" customHeight="1" x14ac:dyDescent="0.4">
      <c r="B4" s="1"/>
      <c r="C4" s="82"/>
      <c r="D4" s="82"/>
      <c r="E4" s="82"/>
      <c r="F4" s="82"/>
      <c r="G4" s="8"/>
      <c r="H4" s="48" t="s">
        <v>74</v>
      </c>
      <c r="I4" s="24" t="s">
        <v>105</v>
      </c>
      <c r="J4" s="13" t="s">
        <v>107</v>
      </c>
      <c r="K4" s="14" t="s">
        <v>112</v>
      </c>
      <c r="L4" s="31" t="s">
        <v>123</v>
      </c>
      <c r="O4" s="55" t="s">
        <v>45</v>
      </c>
      <c r="P4" s="24" t="s">
        <v>105</v>
      </c>
      <c r="Q4" s="13" t="s">
        <v>107</v>
      </c>
      <c r="R4" s="14" t="s">
        <v>112</v>
      </c>
      <c r="S4" s="32" t="s">
        <v>121</v>
      </c>
      <c r="T4" s="31" t="s">
        <v>123</v>
      </c>
      <c r="U4" s="38"/>
      <c r="W4" s="57" t="s">
        <v>0</v>
      </c>
      <c r="X4" s="13" t="s">
        <v>105</v>
      </c>
      <c r="Y4" s="13" t="s">
        <v>107</v>
      </c>
      <c r="Z4" s="13" t="s">
        <v>109</v>
      </c>
      <c r="AA4" s="32" t="s">
        <v>121</v>
      </c>
      <c r="AB4" s="31" t="s">
        <v>123</v>
      </c>
      <c r="AC4" s="1"/>
    </row>
    <row r="5" spans="2:29" ht="17.399999999999999" customHeight="1" x14ac:dyDescent="0.4">
      <c r="C5" s="1" t="s">
        <v>170</v>
      </c>
      <c r="D5" s="101" t="s">
        <v>183</v>
      </c>
      <c r="E5" s="101"/>
      <c r="F5" s="39">
        <v>44223</v>
      </c>
      <c r="G5" s="8"/>
      <c r="H5" s="60" t="s">
        <v>71</v>
      </c>
      <c r="I5" s="61">
        <v>40</v>
      </c>
      <c r="J5" s="30">
        <v>5</v>
      </c>
      <c r="K5" s="62" t="s">
        <v>168</v>
      </c>
      <c r="L5" s="63"/>
      <c r="O5" s="60" t="s">
        <v>38</v>
      </c>
      <c r="P5" s="61">
        <v>100</v>
      </c>
      <c r="Q5" s="30">
        <v>100</v>
      </c>
      <c r="R5" s="62"/>
      <c r="S5" s="30"/>
      <c r="T5" s="63"/>
      <c r="U5" s="1">
        <f>P5*T5</f>
        <v>0</v>
      </c>
      <c r="W5" s="75" t="s">
        <v>1</v>
      </c>
      <c r="X5" s="30">
        <v>30</v>
      </c>
      <c r="Y5" s="30">
        <v>2</v>
      </c>
      <c r="Z5" s="30" t="s">
        <v>177</v>
      </c>
      <c r="AA5" s="30"/>
      <c r="AB5" s="63"/>
      <c r="AC5" s="1">
        <f>X5*AB5</f>
        <v>0</v>
      </c>
    </row>
    <row r="6" spans="2:29" x14ac:dyDescent="0.4">
      <c r="C6" s="39">
        <v>44182</v>
      </c>
      <c r="D6" s="101" t="s">
        <v>171</v>
      </c>
      <c r="E6" s="101"/>
      <c r="F6" s="39">
        <v>44251</v>
      </c>
      <c r="G6" s="8"/>
      <c r="H6" s="60" t="s">
        <v>72</v>
      </c>
      <c r="I6" s="61">
        <v>10</v>
      </c>
      <c r="J6" s="30">
        <v>30</v>
      </c>
      <c r="K6" s="62" t="s">
        <v>168</v>
      </c>
      <c r="L6" s="63"/>
      <c r="O6" s="60" t="s">
        <v>39</v>
      </c>
      <c r="P6" s="61">
        <v>300</v>
      </c>
      <c r="Q6" s="30">
        <v>5</v>
      </c>
      <c r="R6" s="62" t="s">
        <v>168</v>
      </c>
      <c r="S6" s="30"/>
      <c r="T6" s="63"/>
      <c r="U6" s="1">
        <f t="shared" ref="U6:U24" si="0">P6*T6</f>
        <v>0</v>
      </c>
      <c r="W6" s="75" t="s">
        <v>108</v>
      </c>
      <c r="X6" s="30">
        <v>5</v>
      </c>
      <c r="Y6" s="30">
        <v>5</v>
      </c>
      <c r="Z6" s="30" t="s">
        <v>178</v>
      </c>
      <c r="AA6" s="30"/>
      <c r="AB6" s="63"/>
      <c r="AC6" s="1">
        <f t="shared" ref="AC6:AC26" si="1">X6*AB6</f>
        <v>0</v>
      </c>
    </row>
    <row r="7" spans="2:29" ht="18" thickBot="1" x14ac:dyDescent="0.45">
      <c r="B7" s="1"/>
      <c r="G7" s="8"/>
      <c r="H7" s="60" t="s">
        <v>50</v>
      </c>
      <c r="I7" s="61">
        <v>7</v>
      </c>
      <c r="J7" s="30">
        <v>10</v>
      </c>
      <c r="K7" s="62" t="s">
        <v>168</v>
      </c>
      <c r="L7" s="63"/>
      <c r="O7" s="60" t="s">
        <v>40</v>
      </c>
      <c r="P7" s="61">
        <v>300</v>
      </c>
      <c r="Q7" s="30">
        <v>5</v>
      </c>
      <c r="R7" s="62" t="s">
        <v>168</v>
      </c>
      <c r="S7" s="30"/>
      <c r="T7" s="63"/>
      <c r="U7" s="1">
        <f t="shared" si="0"/>
        <v>0</v>
      </c>
      <c r="W7" s="75" t="s">
        <v>2</v>
      </c>
      <c r="X7" s="30">
        <v>15</v>
      </c>
      <c r="Y7" s="30">
        <v>1</v>
      </c>
      <c r="Z7" s="30" t="s">
        <v>177</v>
      </c>
      <c r="AA7" s="30"/>
      <c r="AB7" s="63"/>
      <c r="AC7" s="1">
        <f t="shared" si="1"/>
        <v>0</v>
      </c>
    </row>
    <row r="8" spans="2:29" x14ac:dyDescent="0.4">
      <c r="B8" s="1"/>
      <c r="C8" s="80" t="s">
        <v>113</v>
      </c>
      <c r="D8" s="43" t="s">
        <v>165</v>
      </c>
      <c r="E8" s="44" t="s">
        <v>169</v>
      </c>
      <c r="F8" s="79" t="s">
        <v>135</v>
      </c>
      <c r="G8" s="8"/>
      <c r="H8" s="60" t="s">
        <v>49</v>
      </c>
      <c r="I8" s="61">
        <v>20</v>
      </c>
      <c r="J8" s="30">
        <v>10</v>
      </c>
      <c r="K8" s="62" t="s">
        <v>168</v>
      </c>
      <c r="L8" s="63"/>
      <c r="O8" s="60" t="s">
        <v>41</v>
      </c>
      <c r="P8" s="61">
        <v>60</v>
      </c>
      <c r="Q8" s="30">
        <v>20</v>
      </c>
      <c r="R8" s="62" t="s">
        <v>168</v>
      </c>
      <c r="S8" s="30"/>
      <c r="T8" s="63"/>
      <c r="U8" s="1">
        <f t="shared" si="0"/>
        <v>0</v>
      </c>
      <c r="W8" s="75" t="s">
        <v>3</v>
      </c>
      <c r="X8" s="30">
        <v>60</v>
      </c>
      <c r="Y8" s="30">
        <v>60</v>
      </c>
      <c r="Z8" s="30" t="s">
        <v>179</v>
      </c>
      <c r="AA8" s="30"/>
      <c r="AB8" s="63"/>
      <c r="AC8" s="1">
        <f t="shared" si="1"/>
        <v>0</v>
      </c>
    </row>
    <row r="9" spans="2:29" x14ac:dyDescent="0.4">
      <c r="B9" s="1"/>
      <c r="C9" s="22" t="s">
        <v>114</v>
      </c>
      <c r="D9" s="8">
        <f t="shared" ref="D9:D14" si="2">SUMIF($S$4:$S$24,$C9,$U$4:$U$24)+SUMIF($AA$4:$AA$43,$C9,$AC$4:$AC$44)</f>
        <v>0</v>
      </c>
      <c r="E9" s="8">
        <f t="shared" ref="E9:E14" si="3">SUMIF($S$28:$S$39,$C9,$U$28:$U$39)</f>
        <v>0</v>
      </c>
      <c r="F9" s="16"/>
      <c r="G9" s="8"/>
      <c r="H9" s="60" t="s">
        <v>73</v>
      </c>
      <c r="I9" s="61">
        <v>70</v>
      </c>
      <c r="J9" s="30">
        <v>5</v>
      </c>
      <c r="K9" s="62" t="s">
        <v>168</v>
      </c>
      <c r="L9" s="64"/>
      <c r="O9" s="60" t="s">
        <v>42</v>
      </c>
      <c r="P9" s="61">
        <v>50</v>
      </c>
      <c r="Q9" s="30">
        <v>20</v>
      </c>
      <c r="R9" s="62" t="s">
        <v>168</v>
      </c>
      <c r="S9" s="30"/>
      <c r="T9" s="63"/>
      <c r="U9" s="1">
        <f t="shared" si="0"/>
        <v>0</v>
      </c>
      <c r="W9" s="75" t="s">
        <v>4</v>
      </c>
      <c r="X9" s="30">
        <v>300</v>
      </c>
      <c r="Y9" s="30">
        <v>2</v>
      </c>
      <c r="Z9" s="30"/>
      <c r="AA9" s="30"/>
      <c r="AB9" s="63"/>
      <c r="AC9" s="1">
        <f t="shared" si="1"/>
        <v>0</v>
      </c>
    </row>
    <row r="10" spans="2:29" x14ac:dyDescent="0.4">
      <c r="B10" s="1"/>
      <c r="C10" s="22" t="s">
        <v>115</v>
      </c>
      <c r="D10" s="8">
        <f t="shared" si="2"/>
        <v>0</v>
      </c>
      <c r="E10" s="8">
        <f t="shared" si="3"/>
        <v>0</v>
      </c>
      <c r="F10" s="16"/>
      <c r="G10" s="8"/>
      <c r="H10" s="49" t="s">
        <v>75</v>
      </c>
      <c r="I10" s="25" t="s">
        <v>104</v>
      </c>
      <c r="J10" s="11" t="s">
        <v>106</v>
      </c>
      <c r="K10" s="26" t="s">
        <v>111</v>
      </c>
      <c r="L10" s="36" t="s">
        <v>122</v>
      </c>
      <c r="O10" s="60" t="s">
        <v>43</v>
      </c>
      <c r="P10" s="61">
        <v>20</v>
      </c>
      <c r="Q10" s="30">
        <v>20</v>
      </c>
      <c r="R10" s="62" t="s">
        <v>168</v>
      </c>
      <c r="S10" s="30"/>
      <c r="T10" s="63"/>
      <c r="U10" s="1">
        <f t="shared" si="0"/>
        <v>0</v>
      </c>
      <c r="W10" s="75" t="s">
        <v>5</v>
      </c>
      <c r="X10" s="30">
        <v>50</v>
      </c>
      <c r="Y10" s="30">
        <v>20</v>
      </c>
      <c r="Z10" s="30"/>
      <c r="AA10" s="30"/>
      <c r="AB10" s="63"/>
      <c r="AC10" s="1">
        <f t="shared" si="1"/>
        <v>0</v>
      </c>
    </row>
    <row r="11" spans="2:29" x14ac:dyDescent="0.4">
      <c r="B11" s="1"/>
      <c r="C11" s="22" t="s">
        <v>116</v>
      </c>
      <c r="D11" s="8">
        <f t="shared" si="2"/>
        <v>0</v>
      </c>
      <c r="E11" s="8">
        <f t="shared" si="3"/>
        <v>0</v>
      </c>
      <c r="F11" s="16"/>
      <c r="G11" s="8"/>
      <c r="H11" s="60" t="s">
        <v>80</v>
      </c>
      <c r="I11" s="61">
        <v>200</v>
      </c>
      <c r="J11" s="30">
        <v>2</v>
      </c>
      <c r="K11" s="62" t="s">
        <v>168</v>
      </c>
      <c r="L11" s="63"/>
      <c r="O11" s="60" t="s">
        <v>44</v>
      </c>
      <c r="P11" s="61">
        <v>30</v>
      </c>
      <c r="Q11" s="30">
        <v>20</v>
      </c>
      <c r="R11" s="62" t="s">
        <v>168</v>
      </c>
      <c r="S11" s="30"/>
      <c r="T11" s="63"/>
      <c r="U11" s="1">
        <f t="shared" si="0"/>
        <v>0</v>
      </c>
      <c r="W11" s="75" t="s">
        <v>6</v>
      </c>
      <c r="X11" s="30">
        <v>200</v>
      </c>
      <c r="Y11" s="30">
        <v>5</v>
      </c>
      <c r="Z11" s="30"/>
      <c r="AA11" s="30"/>
      <c r="AB11" s="63"/>
      <c r="AC11" s="1">
        <f t="shared" si="1"/>
        <v>0</v>
      </c>
    </row>
    <row r="12" spans="2:29" x14ac:dyDescent="0.4">
      <c r="B12" s="1"/>
      <c r="C12" s="22" t="s">
        <v>117</v>
      </c>
      <c r="D12" s="8">
        <f t="shared" si="2"/>
        <v>0</v>
      </c>
      <c r="E12" s="8">
        <f t="shared" si="3"/>
        <v>0</v>
      </c>
      <c r="F12" s="16"/>
      <c r="G12" s="21"/>
      <c r="H12" s="60" t="s">
        <v>81</v>
      </c>
      <c r="I12" s="61">
        <v>35</v>
      </c>
      <c r="J12" s="30">
        <v>5</v>
      </c>
      <c r="K12" s="62" t="s">
        <v>168</v>
      </c>
      <c r="L12" s="63"/>
      <c r="O12" s="54" t="s">
        <v>46</v>
      </c>
      <c r="P12" s="25" t="s">
        <v>104</v>
      </c>
      <c r="Q12" s="11" t="s">
        <v>106</v>
      </c>
      <c r="R12" s="12" t="s">
        <v>111</v>
      </c>
      <c r="S12" s="33" t="s">
        <v>120</v>
      </c>
      <c r="T12" s="34" t="s">
        <v>122</v>
      </c>
      <c r="W12" s="75" t="s">
        <v>7</v>
      </c>
      <c r="X12" s="30">
        <v>50</v>
      </c>
      <c r="Y12" s="30">
        <v>1</v>
      </c>
      <c r="Z12" s="30"/>
      <c r="AA12" s="30"/>
      <c r="AB12" s="63"/>
      <c r="AC12" s="1">
        <f t="shared" si="1"/>
        <v>0</v>
      </c>
    </row>
    <row r="13" spans="2:29" x14ac:dyDescent="0.4">
      <c r="C13" s="22" t="s">
        <v>118</v>
      </c>
      <c r="D13" s="8">
        <f t="shared" si="2"/>
        <v>0</v>
      </c>
      <c r="E13" s="8">
        <f t="shared" si="3"/>
        <v>0</v>
      </c>
      <c r="F13" s="16"/>
      <c r="G13" s="8"/>
      <c r="H13" s="60" t="s">
        <v>82</v>
      </c>
      <c r="I13" s="61">
        <v>100</v>
      </c>
      <c r="J13" s="30">
        <v>5</v>
      </c>
      <c r="K13" s="62" t="s">
        <v>168</v>
      </c>
      <c r="L13" s="63"/>
      <c r="O13" s="69" t="s">
        <v>47</v>
      </c>
      <c r="P13" s="61">
        <v>700</v>
      </c>
      <c r="Q13" s="30">
        <v>10</v>
      </c>
      <c r="R13" s="62" t="s">
        <v>168</v>
      </c>
      <c r="S13" s="30"/>
      <c r="T13" s="63"/>
      <c r="U13" s="1">
        <f t="shared" si="0"/>
        <v>0</v>
      </c>
      <c r="W13" s="75" t="s">
        <v>8</v>
      </c>
      <c r="X13" s="30">
        <v>10</v>
      </c>
      <c r="Y13" s="30"/>
      <c r="Z13" s="30"/>
      <c r="AA13" s="30"/>
      <c r="AB13" s="63"/>
      <c r="AC13" s="1">
        <f t="shared" si="1"/>
        <v>0</v>
      </c>
    </row>
    <row r="14" spans="2:29" ht="18" thickBot="1" x14ac:dyDescent="0.45">
      <c r="C14" s="23" t="s">
        <v>119</v>
      </c>
      <c r="D14" s="18">
        <f t="shared" si="2"/>
        <v>0</v>
      </c>
      <c r="E14" s="18">
        <f t="shared" si="3"/>
        <v>0</v>
      </c>
      <c r="F14" s="20"/>
      <c r="G14" s="8"/>
      <c r="H14" s="60" t="s">
        <v>83</v>
      </c>
      <c r="I14" s="61">
        <v>350</v>
      </c>
      <c r="J14" s="30">
        <v>2</v>
      </c>
      <c r="K14" s="62" t="s">
        <v>168</v>
      </c>
      <c r="L14" s="63"/>
      <c r="O14" s="69" t="s">
        <v>48</v>
      </c>
      <c r="P14" s="61">
        <v>700</v>
      </c>
      <c r="Q14" s="30">
        <v>10</v>
      </c>
      <c r="R14" s="62" t="s">
        <v>168</v>
      </c>
      <c r="S14" s="30"/>
      <c r="T14" s="63"/>
      <c r="U14" s="1">
        <f t="shared" si="0"/>
        <v>0</v>
      </c>
      <c r="W14" s="75" t="s">
        <v>9</v>
      </c>
      <c r="X14" s="30">
        <v>20</v>
      </c>
      <c r="Y14" s="30"/>
      <c r="Z14" s="30"/>
      <c r="AA14" s="30"/>
      <c r="AB14" s="63"/>
      <c r="AC14" s="1">
        <f t="shared" si="1"/>
        <v>0</v>
      </c>
    </row>
    <row r="15" spans="2:29" ht="18" thickBot="1" x14ac:dyDescent="0.45">
      <c r="G15" s="8"/>
      <c r="H15" s="60" t="s">
        <v>76</v>
      </c>
      <c r="I15" s="61">
        <v>500</v>
      </c>
      <c r="J15" s="30">
        <v>8</v>
      </c>
      <c r="K15" s="62" t="s">
        <v>168</v>
      </c>
      <c r="L15" s="63"/>
      <c r="O15" s="69" t="s">
        <v>49</v>
      </c>
      <c r="P15" s="61">
        <v>200</v>
      </c>
      <c r="Q15" s="30">
        <v>20</v>
      </c>
      <c r="R15" s="62" t="s">
        <v>168</v>
      </c>
      <c r="S15" s="30"/>
      <c r="T15" s="63"/>
      <c r="U15" s="1">
        <f t="shared" si="0"/>
        <v>0</v>
      </c>
      <c r="W15" s="75" t="s">
        <v>176</v>
      </c>
      <c r="X15" s="30">
        <v>500</v>
      </c>
      <c r="Y15" s="30">
        <v>1</v>
      </c>
      <c r="Z15" s="30"/>
      <c r="AA15" s="30"/>
      <c r="AB15" s="63"/>
      <c r="AC15" s="1">
        <f t="shared" si="1"/>
        <v>0</v>
      </c>
    </row>
    <row r="16" spans="2:29" ht="18" customHeight="1" x14ac:dyDescent="0.4">
      <c r="C16" s="41" t="s">
        <v>110</v>
      </c>
      <c r="D16" s="42" t="s">
        <v>166</v>
      </c>
      <c r="E16" s="99" t="s">
        <v>167</v>
      </c>
      <c r="F16" s="100"/>
      <c r="G16" s="8"/>
      <c r="H16" s="60" t="s">
        <v>79</v>
      </c>
      <c r="I16" s="61">
        <v>500</v>
      </c>
      <c r="J16" s="30">
        <v>8</v>
      </c>
      <c r="K16" s="62" t="s">
        <v>168</v>
      </c>
      <c r="L16" s="63"/>
      <c r="O16" s="69" t="s">
        <v>50</v>
      </c>
      <c r="P16" s="61">
        <v>70</v>
      </c>
      <c r="Q16" s="30">
        <v>20</v>
      </c>
      <c r="R16" s="62" t="s">
        <v>168</v>
      </c>
      <c r="S16" s="30"/>
      <c r="T16" s="63"/>
      <c r="U16" s="1">
        <f t="shared" si="0"/>
        <v>0</v>
      </c>
      <c r="W16" s="75" t="s">
        <v>10</v>
      </c>
      <c r="X16" s="30">
        <v>20</v>
      </c>
      <c r="Y16" s="30">
        <v>3</v>
      </c>
      <c r="Z16" s="30" t="s">
        <v>179</v>
      </c>
      <c r="AA16" s="30"/>
      <c r="AB16" s="63"/>
      <c r="AC16" s="1">
        <f t="shared" si="1"/>
        <v>0</v>
      </c>
    </row>
    <row r="17" spans="3:29" x14ac:dyDescent="0.4">
      <c r="C17" s="59">
        <f>SUMPRODUCT(I23:I32,M23:M32)+SUMPRODUCT(I34:I47,M34:M47)</f>
        <v>0</v>
      </c>
      <c r="D17" s="10">
        <f>SUMPRODUCT(I5:I9,L5:L9)+SUMPRODUCT(I11:I18,L11:L18)</f>
        <v>0</v>
      </c>
      <c r="E17" s="89">
        <f>F47*(F6-C6+1)/7</f>
        <v>0</v>
      </c>
      <c r="F17" s="90"/>
      <c r="G17" s="8"/>
      <c r="H17" s="60" t="s">
        <v>77</v>
      </c>
      <c r="I17" s="61">
        <v>500</v>
      </c>
      <c r="J17" s="30">
        <v>5</v>
      </c>
      <c r="K17" s="62" t="s">
        <v>168</v>
      </c>
      <c r="L17" s="63"/>
      <c r="O17" s="69" t="s">
        <v>51</v>
      </c>
      <c r="P17" s="61">
        <v>300</v>
      </c>
      <c r="Q17" s="30">
        <v>5</v>
      </c>
      <c r="R17" s="62" t="s">
        <v>168</v>
      </c>
      <c r="S17" s="30"/>
      <c r="T17" s="63"/>
      <c r="U17" s="1">
        <f t="shared" si="0"/>
        <v>0</v>
      </c>
      <c r="W17" s="75" t="s">
        <v>11</v>
      </c>
      <c r="X17" s="30">
        <v>10</v>
      </c>
      <c r="Y17" s="30">
        <v>1</v>
      </c>
      <c r="Z17" s="30" t="s">
        <v>177</v>
      </c>
      <c r="AA17" s="30"/>
      <c r="AB17" s="63"/>
      <c r="AC17" s="1">
        <f t="shared" si="1"/>
        <v>0</v>
      </c>
    </row>
    <row r="18" spans="3:29" ht="18" thickBot="1" x14ac:dyDescent="0.45">
      <c r="C18" s="83" t="s">
        <v>173</v>
      </c>
      <c r="D18" s="84"/>
      <c r="E18" s="85" t="s">
        <v>172</v>
      </c>
      <c r="F18" s="86"/>
      <c r="G18" s="8"/>
      <c r="H18" s="65" t="s">
        <v>78</v>
      </c>
      <c r="I18" s="66">
        <v>500</v>
      </c>
      <c r="J18" s="67">
        <v>5</v>
      </c>
      <c r="K18" s="68" t="s">
        <v>168</v>
      </c>
      <c r="L18" s="70"/>
      <c r="O18" s="69" t="s">
        <v>52</v>
      </c>
      <c r="P18" s="61">
        <v>100</v>
      </c>
      <c r="Q18" s="30">
        <v>15</v>
      </c>
      <c r="R18" s="62" t="s">
        <v>168</v>
      </c>
      <c r="S18" s="30"/>
      <c r="T18" s="63"/>
      <c r="U18" s="1">
        <f t="shared" si="0"/>
        <v>0</v>
      </c>
      <c r="W18" s="75" t="s">
        <v>12</v>
      </c>
      <c r="X18" s="30">
        <v>200</v>
      </c>
      <c r="Y18" s="30">
        <v>3</v>
      </c>
      <c r="Z18" s="30"/>
      <c r="AA18" s="30"/>
      <c r="AB18" s="63"/>
      <c r="AC18" s="1">
        <f t="shared" si="1"/>
        <v>0</v>
      </c>
    </row>
    <row r="19" spans="3:29" ht="18" thickBot="1" x14ac:dyDescent="0.45">
      <c r="C19" s="91">
        <f>SUMPRODUCT(P43:P47,Q43:Q47)</f>
        <v>0</v>
      </c>
      <c r="D19" s="92"/>
      <c r="E19" s="87">
        <f>MAX(F9:F14)*(F5-C6+1)</f>
        <v>0</v>
      </c>
      <c r="F19" s="88"/>
      <c r="G19" s="8"/>
      <c r="K19" s="1"/>
      <c r="O19" s="69" t="s">
        <v>53</v>
      </c>
      <c r="P19" s="61">
        <v>150</v>
      </c>
      <c r="Q19" s="30">
        <v>30</v>
      </c>
      <c r="R19" s="62" t="s">
        <v>168</v>
      </c>
      <c r="S19" s="30"/>
      <c r="T19" s="63"/>
      <c r="U19" s="1">
        <f t="shared" si="0"/>
        <v>0</v>
      </c>
      <c r="W19" s="75" t="s">
        <v>13</v>
      </c>
      <c r="X19" s="30">
        <v>30</v>
      </c>
      <c r="Y19" s="30">
        <v>50</v>
      </c>
      <c r="Z19" s="30"/>
      <c r="AA19" s="30"/>
      <c r="AB19" s="63"/>
      <c r="AC19" s="1">
        <f t="shared" si="1"/>
        <v>0</v>
      </c>
    </row>
    <row r="20" spans="3:29" ht="18" thickBot="1" x14ac:dyDescent="0.45">
      <c r="G20" s="8"/>
      <c r="K20" s="1"/>
      <c r="O20" s="69" t="s">
        <v>54</v>
      </c>
      <c r="P20" s="61">
        <v>100</v>
      </c>
      <c r="Q20" s="30">
        <v>30</v>
      </c>
      <c r="R20" s="62" t="s">
        <v>168</v>
      </c>
      <c r="S20" s="30"/>
      <c r="T20" s="63"/>
      <c r="U20" s="1">
        <f t="shared" si="0"/>
        <v>0</v>
      </c>
      <c r="W20" s="75" t="s">
        <v>14</v>
      </c>
      <c r="X20" s="30">
        <v>30</v>
      </c>
      <c r="Y20" s="30">
        <v>50</v>
      </c>
      <c r="Z20" s="30"/>
      <c r="AA20" s="30"/>
      <c r="AB20" s="63"/>
      <c r="AC20" s="1">
        <f t="shared" si="1"/>
        <v>0</v>
      </c>
    </row>
    <row r="21" spans="3:29" ht="18" thickBot="1" x14ac:dyDescent="0.45">
      <c r="C21" s="97" t="s">
        <v>137</v>
      </c>
      <c r="D21" s="98"/>
      <c r="E21" s="45" t="s">
        <v>163</v>
      </c>
      <c r="F21" s="31" t="s">
        <v>182</v>
      </c>
      <c r="G21" s="8"/>
      <c r="H21" s="7" t="s">
        <v>130</v>
      </c>
      <c r="L21" s="1"/>
      <c r="O21" s="54" t="s">
        <v>55</v>
      </c>
      <c r="P21" s="25" t="s">
        <v>104</v>
      </c>
      <c r="Q21" s="11" t="s">
        <v>106</v>
      </c>
      <c r="R21" s="12" t="s">
        <v>111</v>
      </c>
      <c r="S21" s="33" t="s">
        <v>120</v>
      </c>
      <c r="T21" s="34" t="s">
        <v>122</v>
      </c>
      <c r="W21" s="75" t="s">
        <v>15</v>
      </c>
      <c r="X21" s="30">
        <v>50</v>
      </c>
      <c r="Y21" s="30">
        <v>50</v>
      </c>
      <c r="Z21" s="30"/>
      <c r="AA21" s="30"/>
      <c r="AB21" s="63"/>
      <c r="AC21" s="1">
        <f t="shared" si="1"/>
        <v>0</v>
      </c>
    </row>
    <row r="22" spans="3:29" x14ac:dyDescent="0.4">
      <c r="C22" s="95" t="s">
        <v>138</v>
      </c>
      <c r="D22" s="96"/>
      <c r="E22" s="9">
        <v>5</v>
      </c>
      <c r="F22" s="16"/>
      <c r="G22" s="21"/>
      <c r="H22" s="50" t="s">
        <v>84</v>
      </c>
      <c r="I22" s="24" t="s">
        <v>110</v>
      </c>
      <c r="J22" s="13" t="s">
        <v>107</v>
      </c>
      <c r="K22" s="14" t="s">
        <v>112</v>
      </c>
      <c r="L22" s="32" t="s">
        <v>121</v>
      </c>
      <c r="M22" s="31" t="s">
        <v>123</v>
      </c>
      <c r="O22" s="60" t="s">
        <v>56</v>
      </c>
      <c r="P22" s="61">
        <v>5000</v>
      </c>
      <c r="Q22" s="30">
        <v>1</v>
      </c>
      <c r="R22" s="62" t="s">
        <v>168</v>
      </c>
      <c r="S22" s="30"/>
      <c r="T22" s="63"/>
      <c r="U22" s="1">
        <f t="shared" si="0"/>
        <v>0</v>
      </c>
      <c r="W22" s="75" t="s">
        <v>16</v>
      </c>
      <c r="X22" s="30">
        <v>50</v>
      </c>
      <c r="Y22" s="30">
        <v>50</v>
      </c>
      <c r="Z22" s="30"/>
      <c r="AA22" s="30"/>
      <c r="AB22" s="63"/>
      <c r="AC22" s="1">
        <f t="shared" si="1"/>
        <v>0</v>
      </c>
    </row>
    <row r="23" spans="3:29" x14ac:dyDescent="0.4">
      <c r="C23" s="95" t="s">
        <v>139</v>
      </c>
      <c r="D23" s="96"/>
      <c r="E23" s="9">
        <v>5</v>
      </c>
      <c r="F23" s="16"/>
      <c r="G23" s="8"/>
      <c r="H23" s="15" t="s">
        <v>85</v>
      </c>
      <c r="I23" s="27">
        <v>50000000</v>
      </c>
      <c r="J23" s="8">
        <v>40</v>
      </c>
      <c r="K23" s="9" t="s">
        <v>168</v>
      </c>
      <c r="L23" s="8"/>
      <c r="M23" s="16"/>
      <c r="O23" s="69" t="s">
        <v>57</v>
      </c>
      <c r="P23" s="61">
        <v>7000</v>
      </c>
      <c r="Q23" s="30">
        <v>1</v>
      </c>
      <c r="R23" s="62" t="s">
        <v>168</v>
      </c>
      <c r="S23" s="30"/>
      <c r="T23" s="63"/>
      <c r="U23" s="1">
        <f t="shared" si="0"/>
        <v>0</v>
      </c>
      <c r="W23" s="75" t="s">
        <v>17</v>
      </c>
      <c r="X23" s="30">
        <v>70</v>
      </c>
      <c r="Y23" s="30">
        <v>50</v>
      </c>
      <c r="Z23" s="30"/>
      <c r="AA23" s="30"/>
      <c r="AB23" s="63"/>
      <c r="AC23" s="1">
        <f t="shared" si="1"/>
        <v>0</v>
      </c>
    </row>
    <row r="24" spans="3:29" ht="18" thickBot="1" x14ac:dyDescent="0.45">
      <c r="C24" s="95" t="s">
        <v>140</v>
      </c>
      <c r="D24" s="96"/>
      <c r="E24" s="9">
        <v>5</v>
      </c>
      <c r="F24" s="16"/>
      <c r="G24" s="8"/>
      <c r="H24" s="15" t="s">
        <v>50</v>
      </c>
      <c r="I24" s="27">
        <v>15000000</v>
      </c>
      <c r="J24" s="8">
        <v>40</v>
      </c>
      <c r="K24" s="9" t="s">
        <v>168</v>
      </c>
      <c r="L24" s="8"/>
      <c r="M24" s="16"/>
      <c r="O24" s="65" t="s">
        <v>58</v>
      </c>
      <c r="P24" s="66">
        <v>3500</v>
      </c>
      <c r="Q24" s="67">
        <v>5</v>
      </c>
      <c r="R24" s="68"/>
      <c r="S24" s="67"/>
      <c r="T24" s="70"/>
      <c r="U24" s="1">
        <f t="shared" si="0"/>
        <v>0</v>
      </c>
      <c r="W24" s="75" t="s">
        <v>18</v>
      </c>
      <c r="X24" s="30">
        <v>70</v>
      </c>
      <c r="Y24" s="30">
        <v>50</v>
      </c>
      <c r="Z24" s="30"/>
      <c r="AA24" s="30"/>
      <c r="AB24" s="63"/>
      <c r="AC24" s="1">
        <f t="shared" si="1"/>
        <v>0</v>
      </c>
    </row>
    <row r="25" spans="3:29" x14ac:dyDescent="0.4">
      <c r="C25" s="95" t="s">
        <v>141</v>
      </c>
      <c r="D25" s="96"/>
      <c r="E25" s="9">
        <v>5</v>
      </c>
      <c r="F25" s="16"/>
      <c r="G25" s="8"/>
      <c r="H25" s="15" t="s">
        <v>86</v>
      </c>
      <c r="I25" s="27">
        <v>500000000</v>
      </c>
      <c r="J25" s="8">
        <v>5</v>
      </c>
      <c r="K25" s="9" t="s">
        <v>168</v>
      </c>
      <c r="L25" s="8"/>
      <c r="M25" s="16"/>
      <c r="W25" s="75" t="s">
        <v>19</v>
      </c>
      <c r="X25" s="30">
        <v>70</v>
      </c>
      <c r="Y25" s="30">
        <v>20</v>
      </c>
      <c r="Z25" s="30"/>
      <c r="AA25" s="30"/>
      <c r="AB25" s="63"/>
      <c r="AC25" s="1">
        <f t="shared" si="1"/>
        <v>0</v>
      </c>
    </row>
    <row r="26" spans="3:29" ht="18" thickBot="1" x14ac:dyDescent="0.45">
      <c r="C26" s="95" t="s">
        <v>142</v>
      </c>
      <c r="D26" s="96"/>
      <c r="E26" s="9">
        <v>10</v>
      </c>
      <c r="F26" s="16"/>
      <c r="H26" s="15" t="s">
        <v>87</v>
      </c>
      <c r="I26" s="27">
        <v>300000000</v>
      </c>
      <c r="J26" s="8">
        <v>5</v>
      </c>
      <c r="K26" s="9" t="s">
        <v>168</v>
      </c>
      <c r="L26" s="8"/>
      <c r="M26" s="16"/>
      <c r="O26" s="29" t="s">
        <v>133</v>
      </c>
      <c r="W26" s="76" t="s">
        <v>20</v>
      </c>
      <c r="X26" s="77">
        <v>100</v>
      </c>
      <c r="Y26" s="77">
        <v>10</v>
      </c>
      <c r="Z26" s="77"/>
      <c r="AA26" s="77"/>
      <c r="AB26" s="78"/>
      <c r="AC26" s="1">
        <f t="shared" si="1"/>
        <v>0</v>
      </c>
    </row>
    <row r="27" spans="3:29" x14ac:dyDescent="0.4">
      <c r="C27" s="95" t="s">
        <v>143</v>
      </c>
      <c r="D27" s="96"/>
      <c r="E27" s="9">
        <v>10</v>
      </c>
      <c r="F27" s="16"/>
      <c r="G27" s="8"/>
      <c r="H27" s="15" t="s">
        <v>88</v>
      </c>
      <c r="I27" s="27">
        <v>300000000</v>
      </c>
      <c r="J27" s="8">
        <v>1</v>
      </c>
      <c r="K27" s="9" t="s">
        <v>168</v>
      </c>
      <c r="L27" s="8"/>
      <c r="M27" s="16"/>
      <c r="O27" s="52" t="s">
        <v>59</v>
      </c>
      <c r="P27" s="13" t="s">
        <v>105</v>
      </c>
      <c r="Q27" s="13" t="s">
        <v>107</v>
      </c>
      <c r="R27" s="14" t="s">
        <v>112</v>
      </c>
      <c r="S27" s="32" t="s">
        <v>121</v>
      </c>
      <c r="T27" s="31" t="s">
        <v>123</v>
      </c>
      <c r="W27" s="56" t="s">
        <v>21</v>
      </c>
      <c r="X27" s="11" t="s">
        <v>104</v>
      </c>
      <c r="Y27" s="11" t="s">
        <v>106</v>
      </c>
      <c r="Z27" s="11" t="s">
        <v>109</v>
      </c>
      <c r="AA27" s="35" t="s">
        <v>120</v>
      </c>
      <c r="AB27" s="36" t="s">
        <v>122</v>
      </c>
      <c r="AC27" s="1"/>
    </row>
    <row r="28" spans="3:29" x14ac:dyDescent="0.4">
      <c r="C28" s="95" t="s">
        <v>144</v>
      </c>
      <c r="D28" s="96"/>
      <c r="E28" s="9">
        <v>10</v>
      </c>
      <c r="F28" s="16"/>
      <c r="G28" s="21"/>
      <c r="H28" s="15" t="s">
        <v>89</v>
      </c>
      <c r="I28" s="27">
        <v>300000000</v>
      </c>
      <c r="J28" s="8">
        <v>1</v>
      </c>
      <c r="K28" s="9" t="s">
        <v>168</v>
      </c>
      <c r="L28" s="8"/>
      <c r="M28" s="16"/>
      <c r="O28" s="71" t="s">
        <v>60</v>
      </c>
      <c r="P28" s="30">
        <v>1500</v>
      </c>
      <c r="Q28" s="30">
        <v>1</v>
      </c>
      <c r="R28" s="62"/>
      <c r="S28" s="30"/>
      <c r="T28" s="63"/>
      <c r="U28" s="1">
        <f>P28*T28</f>
        <v>0</v>
      </c>
      <c r="W28" s="71" t="s">
        <v>22</v>
      </c>
      <c r="X28" s="30">
        <v>200</v>
      </c>
      <c r="Y28" s="30">
        <v>10</v>
      </c>
      <c r="Z28" s="30"/>
      <c r="AA28" s="30"/>
      <c r="AB28" s="63"/>
      <c r="AC28" s="1">
        <f>X28*AB28</f>
        <v>0</v>
      </c>
    </row>
    <row r="29" spans="3:29" x14ac:dyDescent="0.4">
      <c r="C29" s="95" t="s">
        <v>145</v>
      </c>
      <c r="D29" s="96"/>
      <c r="E29" s="9">
        <v>10</v>
      </c>
      <c r="F29" s="16"/>
      <c r="G29" s="21"/>
      <c r="H29" s="15" t="s">
        <v>90</v>
      </c>
      <c r="I29" s="27">
        <v>300000000</v>
      </c>
      <c r="J29" s="8">
        <v>1</v>
      </c>
      <c r="K29" s="9" t="s">
        <v>168</v>
      </c>
      <c r="L29" s="8"/>
      <c r="M29" s="16"/>
      <c r="O29" s="71" t="s">
        <v>61</v>
      </c>
      <c r="P29" s="30">
        <v>1500</v>
      </c>
      <c r="Q29" s="30">
        <v>1</v>
      </c>
      <c r="R29" s="62"/>
      <c r="S29" s="30"/>
      <c r="T29" s="63"/>
      <c r="U29" s="1">
        <f t="shared" ref="U29:U39" si="4">P29*T29</f>
        <v>0</v>
      </c>
      <c r="W29" s="71" t="s">
        <v>23</v>
      </c>
      <c r="X29" s="30">
        <v>160</v>
      </c>
      <c r="Y29" s="30">
        <v>10</v>
      </c>
      <c r="Z29" s="30"/>
      <c r="AA29" s="30"/>
      <c r="AB29" s="63"/>
      <c r="AC29" s="1">
        <f t="shared" ref="AC29:AC43" si="5">X29*AB29</f>
        <v>0</v>
      </c>
    </row>
    <row r="30" spans="3:29" x14ac:dyDescent="0.4">
      <c r="C30" s="95" t="s">
        <v>146</v>
      </c>
      <c r="D30" s="96"/>
      <c r="E30" s="9">
        <v>20</v>
      </c>
      <c r="F30" s="16"/>
      <c r="G30" s="21"/>
      <c r="H30" s="15" t="s">
        <v>91</v>
      </c>
      <c r="I30" s="27">
        <v>300000000</v>
      </c>
      <c r="J30" s="8">
        <v>1</v>
      </c>
      <c r="K30" s="9" t="s">
        <v>168</v>
      </c>
      <c r="L30" s="8"/>
      <c r="M30" s="16"/>
      <c r="O30" s="71" t="s">
        <v>62</v>
      </c>
      <c r="P30" s="30">
        <v>1500</v>
      </c>
      <c r="Q30" s="30">
        <v>1</v>
      </c>
      <c r="R30" s="62"/>
      <c r="S30" s="30"/>
      <c r="T30" s="63"/>
      <c r="U30" s="1">
        <f t="shared" si="4"/>
        <v>0</v>
      </c>
      <c r="W30" s="71" t="s">
        <v>24</v>
      </c>
      <c r="X30" s="30">
        <v>320</v>
      </c>
      <c r="Y30" s="30">
        <v>5</v>
      </c>
      <c r="Z30" s="30"/>
      <c r="AA30" s="30"/>
      <c r="AB30" s="63"/>
      <c r="AC30" s="1">
        <f t="shared" si="5"/>
        <v>0</v>
      </c>
    </row>
    <row r="31" spans="3:29" x14ac:dyDescent="0.4">
      <c r="C31" s="95" t="s">
        <v>147</v>
      </c>
      <c r="D31" s="96"/>
      <c r="E31" s="9">
        <v>20</v>
      </c>
      <c r="F31" s="16"/>
      <c r="G31" s="21"/>
      <c r="H31" s="15" t="s">
        <v>92</v>
      </c>
      <c r="I31" s="27">
        <v>500000000</v>
      </c>
      <c r="J31" s="8">
        <v>1</v>
      </c>
      <c r="K31" s="9" t="s">
        <v>168</v>
      </c>
      <c r="L31" s="8"/>
      <c r="M31" s="16"/>
      <c r="O31" s="71" t="s">
        <v>63</v>
      </c>
      <c r="P31" s="30">
        <v>1500</v>
      </c>
      <c r="Q31" s="30">
        <v>1</v>
      </c>
      <c r="R31" s="62"/>
      <c r="S31" s="30"/>
      <c r="T31" s="63"/>
      <c r="U31" s="1">
        <f t="shared" si="4"/>
        <v>0</v>
      </c>
      <c r="W31" s="71" t="s">
        <v>25</v>
      </c>
      <c r="X31" s="30">
        <v>230</v>
      </c>
      <c r="Y31" s="30">
        <v>10</v>
      </c>
      <c r="Z31" s="30"/>
      <c r="AA31" s="30"/>
      <c r="AB31" s="63"/>
      <c r="AC31" s="1">
        <f t="shared" si="5"/>
        <v>0</v>
      </c>
    </row>
    <row r="32" spans="3:29" x14ac:dyDescent="0.4">
      <c r="C32" s="95" t="s">
        <v>148</v>
      </c>
      <c r="D32" s="96"/>
      <c r="E32" s="9">
        <v>30</v>
      </c>
      <c r="F32" s="16"/>
      <c r="G32" s="21"/>
      <c r="H32" s="15" t="s">
        <v>93</v>
      </c>
      <c r="I32" s="27">
        <v>500000000</v>
      </c>
      <c r="J32" s="8">
        <v>1</v>
      </c>
      <c r="K32" s="9" t="s">
        <v>168</v>
      </c>
      <c r="L32" s="8"/>
      <c r="M32" s="16"/>
      <c r="O32" s="71" t="s">
        <v>64</v>
      </c>
      <c r="P32" s="30">
        <v>1000</v>
      </c>
      <c r="Q32" s="30">
        <v>1</v>
      </c>
      <c r="R32" s="62"/>
      <c r="S32" s="30"/>
      <c r="T32" s="63"/>
      <c r="U32" s="1">
        <f t="shared" si="4"/>
        <v>0</v>
      </c>
      <c r="W32" s="56" t="s">
        <v>26</v>
      </c>
      <c r="X32" s="11" t="s">
        <v>104</v>
      </c>
      <c r="Y32" s="11" t="s">
        <v>106</v>
      </c>
      <c r="Z32" s="11" t="s">
        <v>109</v>
      </c>
      <c r="AA32" s="35" t="s">
        <v>120</v>
      </c>
      <c r="AB32" s="36" t="s">
        <v>122</v>
      </c>
      <c r="AC32" s="1"/>
    </row>
    <row r="33" spans="3:29" x14ac:dyDescent="0.4">
      <c r="C33" s="95" t="s">
        <v>149</v>
      </c>
      <c r="D33" s="96"/>
      <c r="E33" s="9">
        <v>30</v>
      </c>
      <c r="F33" s="16"/>
      <c r="G33" s="21"/>
      <c r="H33" s="51" t="s">
        <v>94</v>
      </c>
      <c r="I33" s="25" t="s">
        <v>110</v>
      </c>
      <c r="J33" s="11" t="s">
        <v>107</v>
      </c>
      <c r="K33" s="12" t="s">
        <v>112</v>
      </c>
      <c r="L33" s="35" t="s">
        <v>121</v>
      </c>
      <c r="M33" s="36" t="s">
        <v>123</v>
      </c>
      <c r="O33" s="71" t="s">
        <v>65</v>
      </c>
      <c r="P33" s="30">
        <v>500</v>
      </c>
      <c r="Q33" s="30">
        <v>1</v>
      </c>
      <c r="R33" s="62"/>
      <c r="S33" s="30"/>
      <c r="T33" s="63"/>
      <c r="U33" s="1">
        <f t="shared" si="4"/>
        <v>0</v>
      </c>
      <c r="W33" s="71" t="s">
        <v>27</v>
      </c>
      <c r="X33" s="30">
        <v>300</v>
      </c>
      <c r="Y33" s="30">
        <v>10</v>
      </c>
      <c r="Z33" s="30"/>
      <c r="AA33" s="30"/>
      <c r="AB33" s="63"/>
      <c r="AC33" s="1">
        <f t="shared" si="5"/>
        <v>0</v>
      </c>
    </row>
    <row r="34" spans="3:29" x14ac:dyDescent="0.4">
      <c r="C34" s="95" t="s">
        <v>150</v>
      </c>
      <c r="D34" s="96"/>
      <c r="E34" s="9">
        <v>30</v>
      </c>
      <c r="F34" s="16"/>
      <c r="G34" s="21"/>
      <c r="H34" s="15" t="s">
        <v>57</v>
      </c>
      <c r="I34" s="27">
        <v>1500000000</v>
      </c>
      <c r="J34" s="8">
        <v>1</v>
      </c>
      <c r="K34" s="9" t="s">
        <v>168</v>
      </c>
      <c r="L34" s="8"/>
      <c r="M34" s="16"/>
      <c r="O34" s="71" t="s">
        <v>66</v>
      </c>
      <c r="P34" s="30">
        <v>1000</v>
      </c>
      <c r="Q34" s="30">
        <v>1</v>
      </c>
      <c r="R34" s="62"/>
      <c r="S34" s="30"/>
      <c r="T34" s="63"/>
      <c r="U34" s="1">
        <f t="shared" si="4"/>
        <v>0</v>
      </c>
      <c r="W34" s="71" t="s">
        <v>28</v>
      </c>
      <c r="X34" s="30">
        <v>300</v>
      </c>
      <c r="Y34" s="30">
        <v>10</v>
      </c>
      <c r="Z34" s="30"/>
      <c r="AA34" s="30"/>
      <c r="AB34" s="63"/>
      <c r="AC34" s="1">
        <f t="shared" si="5"/>
        <v>0</v>
      </c>
    </row>
    <row r="35" spans="3:29" x14ac:dyDescent="0.4">
      <c r="C35" s="95" t="s">
        <v>151</v>
      </c>
      <c r="D35" s="96"/>
      <c r="E35" s="9">
        <v>30</v>
      </c>
      <c r="F35" s="16"/>
      <c r="G35" s="21"/>
      <c r="H35" s="15" t="s">
        <v>72</v>
      </c>
      <c r="I35" s="27">
        <v>35000000</v>
      </c>
      <c r="J35" s="8">
        <v>50</v>
      </c>
      <c r="K35" s="9" t="s">
        <v>168</v>
      </c>
      <c r="L35" s="8"/>
      <c r="M35" s="16"/>
      <c r="O35" s="71" t="s">
        <v>67</v>
      </c>
      <c r="P35" s="30">
        <v>500</v>
      </c>
      <c r="Q35" s="30">
        <v>1</v>
      </c>
      <c r="R35" s="62"/>
      <c r="S35" s="30"/>
      <c r="T35" s="63"/>
      <c r="U35" s="1">
        <f t="shared" si="4"/>
        <v>0</v>
      </c>
      <c r="W35" s="71" t="s">
        <v>29</v>
      </c>
      <c r="X35" s="30">
        <v>500</v>
      </c>
      <c r="Y35" s="30">
        <v>10</v>
      </c>
      <c r="Z35" s="30"/>
      <c r="AA35" s="30"/>
      <c r="AB35" s="63"/>
      <c r="AC35" s="1">
        <f t="shared" si="5"/>
        <v>0</v>
      </c>
    </row>
    <row r="36" spans="3:29" x14ac:dyDescent="0.4">
      <c r="C36" s="95" t="s">
        <v>152</v>
      </c>
      <c r="D36" s="96"/>
      <c r="E36" s="9">
        <v>40</v>
      </c>
      <c r="F36" s="16"/>
      <c r="G36" s="21"/>
      <c r="H36" s="15" t="s">
        <v>77</v>
      </c>
      <c r="I36" s="27">
        <v>1000000000</v>
      </c>
      <c r="J36" s="8">
        <v>5</v>
      </c>
      <c r="K36" s="9"/>
      <c r="L36" s="8"/>
      <c r="M36" s="16"/>
      <c r="O36" s="71" t="s">
        <v>68</v>
      </c>
      <c r="P36" s="30">
        <v>200</v>
      </c>
      <c r="Q36" s="30"/>
      <c r="R36" s="62"/>
      <c r="S36" s="30"/>
      <c r="T36" s="63"/>
      <c r="U36" s="1">
        <f t="shared" si="4"/>
        <v>0</v>
      </c>
      <c r="W36" s="71" t="s">
        <v>30</v>
      </c>
      <c r="X36" s="30">
        <v>500</v>
      </c>
      <c r="Y36" s="30">
        <v>10</v>
      </c>
      <c r="Z36" s="30"/>
      <c r="AA36" s="30"/>
      <c r="AB36" s="63"/>
      <c r="AC36" s="1">
        <f t="shared" si="5"/>
        <v>0</v>
      </c>
    </row>
    <row r="37" spans="3:29" x14ac:dyDescent="0.4">
      <c r="C37" s="95" t="s">
        <v>153</v>
      </c>
      <c r="D37" s="96"/>
      <c r="E37" s="9">
        <v>40</v>
      </c>
      <c r="F37" s="16"/>
      <c r="G37" s="21"/>
      <c r="H37" s="15" t="s">
        <v>95</v>
      </c>
      <c r="I37" s="27">
        <v>800000000</v>
      </c>
      <c r="J37" s="8">
        <v>5</v>
      </c>
      <c r="K37" s="9"/>
      <c r="L37" s="8"/>
      <c r="M37" s="16"/>
      <c r="O37" s="71" t="s">
        <v>136</v>
      </c>
      <c r="P37" s="30">
        <v>500</v>
      </c>
      <c r="Q37" s="30"/>
      <c r="R37" s="62"/>
      <c r="S37" s="30"/>
      <c r="T37" s="63"/>
      <c r="U37" s="1">
        <f t="shared" si="4"/>
        <v>0</v>
      </c>
      <c r="W37" s="71" t="s">
        <v>31</v>
      </c>
      <c r="X37" s="30">
        <v>700</v>
      </c>
      <c r="Y37" s="30">
        <v>10</v>
      </c>
      <c r="Z37" s="30"/>
      <c r="AA37" s="30"/>
      <c r="AB37" s="63"/>
      <c r="AC37" s="1">
        <f t="shared" si="5"/>
        <v>0</v>
      </c>
    </row>
    <row r="38" spans="3:29" x14ac:dyDescent="0.4">
      <c r="C38" s="95" t="s">
        <v>154</v>
      </c>
      <c r="D38" s="96"/>
      <c r="E38" s="9">
        <v>40</v>
      </c>
      <c r="F38" s="16"/>
      <c r="G38" s="21"/>
      <c r="H38" s="15" t="s">
        <v>76</v>
      </c>
      <c r="I38" s="27">
        <v>1000000000</v>
      </c>
      <c r="J38" s="8">
        <v>10</v>
      </c>
      <c r="K38" s="9"/>
      <c r="L38" s="8"/>
      <c r="M38" s="16"/>
      <c r="O38" s="71" t="s">
        <v>69</v>
      </c>
      <c r="P38" s="30">
        <v>200</v>
      </c>
      <c r="Q38" s="30">
        <v>5</v>
      </c>
      <c r="R38" s="62"/>
      <c r="S38" s="30"/>
      <c r="T38" s="63"/>
      <c r="U38" s="1">
        <f t="shared" si="4"/>
        <v>0</v>
      </c>
      <c r="W38" s="71" t="s">
        <v>32</v>
      </c>
      <c r="X38" s="30">
        <v>700</v>
      </c>
      <c r="Y38" s="30">
        <v>10</v>
      </c>
      <c r="Z38" s="30"/>
      <c r="AA38" s="30"/>
      <c r="AB38" s="63"/>
      <c r="AC38" s="1">
        <f t="shared" si="5"/>
        <v>0</v>
      </c>
    </row>
    <row r="39" spans="3:29" ht="18" thickBot="1" x14ac:dyDescent="0.45">
      <c r="C39" s="95" t="s">
        <v>155</v>
      </c>
      <c r="D39" s="96"/>
      <c r="E39" s="9">
        <v>40</v>
      </c>
      <c r="F39" s="16"/>
      <c r="G39" s="21"/>
      <c r="H39" s="15" t="s">
        <v>79</v>
      </c>
      <c r="I39" s="27">
        <v>800000000</v>
      </c>
      <c r="J39" s="8">
        <v>10</v>
      </c>
      <c r="K39" s="9"/>
      <c r="L39" s="8"/>
      <c r="M39" s="16"/>
      <c r="O39" s="72" t="s">
        <v>70</v>
      </c>
      <c r="P39" s="67">
        <v>500</v>
      </c>
      <c r="Q39" s="67">
        <v>1</v>
      </c>
      <c r="R39" s="68"/>
      <c r="S39" s="67"/>
      <c r="T39" s="70"/>
      <c r="U39" s="1">
        <f t="shared" si="4"/>
        <v>0</v>
      </c>
      <c r="W39" s="71" t="s">
        <v>33</v>
      </c>
      <c r="X39" s="30">
        <v>1000</v>
      </c>
      <c r="Y39" s="30">
        <v>2</v>
      </c>
      <c r="Z39" s="30"/>
      <c r="AA39" s="30"/>
      <c r="AB39" s="63"/>
      <c r="AC39" s="1">
        <f t="shared" si="5"/>
        <v>0</v>
      </c>
    </row>
    <row r="40" spans="3:29" x14ac:dyDescent="0.4">
      <c r="C40" s="95" t="s">
        <v>156</v>
      </c>
      <c r="D40" s="96"/>
      <c r="E40" s="9">
        <v>60</v>
      </c>
      <c r="F40" s="16"/>
      <c r="G40" s="21"/>
      <c r="H40" s="15" t="s">
        <v>96</v>
      </c>
      <c r="I40" s="27">
        <v>2000000000</v>
      </c>
      <c r="J40" s="8">
        <v>1</v>
      </c>
      <c r="K40" s="9"/>
      <c r="L40" s="8"/>
      <c r="M40" s="16"/>
      <c r="S40" s="21"/>
      <c r="T40" s="21"/>
      <c r="U40" s="8"/>
      <c r="W40" s="71" t="s">
        <v>34</v>
      </c>
      <c r="X40" s="30">
        <v>700</v>
      </c>
      <c r="Y40" s="30">
        <v>5</v>
      </c>
      <c r="Z40" s="30"/>
      <c r="AA40" s="30"/>
      <c r="AB40" s="63"/>
      <c r="AC40" s="1">
        <f t="shared" si="5"/>
        <v>0</v>
      </c>
    </row>
    <row r="41" spans="3:29" ht="18" thickBot="1" x14ac:dyDescent="0.45">
      <c r="C41" s="95" t="s">
        <v>157</v>
      </c>
      <c r="D41" s="96"/>
      <c r="E41" s="9">
        <v>60</v>
      </c>
      <c r="F41" s="16"/>
      <c r="G41" s="21"/>
      <c r="H41" s="15" t="s">
        <v>97</v>
      </c>
      <c r="I41" s="27">
        <v>700000000</v>
      </c>
      <c r="J41" s="8">
        <v>1</v>
      </c>
      <c r="K41" s="9"/>
      <c r="L41" s="8"/>
      <c r="M41" s="16"/>
      <c r="O41" s="3" t="s">
        <v>134</v>
      </c>
      <c r="S41" s="21"/>
      <c r="T41" s="21"/>
      <c r="U41" s="8"/>
      <c r="W41" s="71" t="s">
        <v>35</v>
      </c>
      <c r="X41" s="30">
        <v>1000</v>
      </c>
      <c r="Y41" s="30">
        <v>3</v>
      </c>
      <c r="Z41" s="30"/>
      <c r="AA41" s="30"/>
      <c r="AB41" s="63"/>
      <c r="AC41" s="1">
        <f t="shared" si="5"/>
        <v>0</v>
      </c>
    </row>
    <row r="42" spans="3:29" x14ac:dyDescent="0.4">
      <c r="C42" s="95" t="s">
        <v>158</v>
      </c>
      <c r="D42" s="96"/>
      <c r="E42" s="9">
        <v>60</v>
      </c>
      <c r="F42" s="16"/>
      <c r="G42" s="21"/>
      <c r="H42" s="15" t="s">
        <v>98</v>
      </c>
      <c r="I42" s="27">
        <v>800000000</v>
      </c>
      <c r="J42" s="8">
        <v>1</v>
      </c>
      <c r="K42" s="9"/>
      <c r="L42" s="8"/>
      <c r="M42" s="16"/>
      <c r="O42" s="53" t="s">
        <v>124</v>
      </c>
      <c r="P42" s="37" t="s">
        <v>105</v>
      </c>
      <c r="Q42" s="31" t="s">
        <v>123</v>
      </c>
      <c r="S42" s="21"/>
      <c r="T42" s="21"/>
      <c r="U42" s="8"/>
      <c r="W42" s="71" t="s">
        <v>36</v>
      </c>
      <c r="X42" s="30">
        <v>1200</v>
      </c>
      <c r="Y42" s="30">
        <v>3</v>
      </c>
      <c r="Z42" s="30"/>
      <c r="AA42" s="30"/>
      <c r="AB42" s="63"/>
      <c r="AC42" s="1">
        <f t="shared" si="5"/>
        <v>0</v>
      </c>
    </row>
    <row r="43" spans="3:29" ht="18" thickBot="1" x14ac:dyDescent="0.45">
      <c r="C43" s="95" t="s">
        <v>159</v>
      </c>
      <c r="D43" s="96"/>
      <c r="E43" s="9">
        <v>60</v>
      </c>
      <c r="F43" s="16"/>
      <c r="G43" s="21"/>
      <c r="H43" s="15" t="s">
        <v>99</v>
      </c>
      <c r="I43" s="27">
        <v>800000000</v>
      </c>
      <c r="J43" s="8">
        <v>1</v>
      </c>
      <c r="K43" s="9"/>
      <c r="L43" s="8"/>
      <c r="M43" s="16"/>
      <c r="O43" s="60" t="s">
        <v>125</v>
      </c>
      <c r="P43" s="73">
        <v>5000</v>
      </c>
      <c r="Q43" s="63"/>
      <c r="S43" s="21"/>
      <c r="T43" s="21"/>
      <c r="U43" s="8"/>
      <c r="W43" s="72" t="s">
        <v>37</v>
      </c>
      <c r="X43" s="67">
        <v>4000</v>
      </c>
      <c r="Y43" s="67">
        <v>1</v>
      </c>
      <c r="Z43" s="67"/>
      <c r="AA43" s="67"/>
      <c r="AB43" s="70"/>
      <c r="AC43" s="1">
        <f t="shared" si="5"/>
        <v>0</v>
      </c>
    </row>
    <row r="44" spans="3:29" x14ac:dyDescent="0.4">
      <c r="C44" s="95" t="s">
        <v>160</v>
      </c>
      <c r="D44" s="96"/>
      <c r="E44" s="9">
        <v>70</v>
      </c>
      <c r="F44" s="16"/>
      <c r="G44" s="21"/>
      <c r="H44" s="15" t="s">
        <v>100</v>
      </c>
      <c r="I44" s="27">
        <v>1000000000</v>
      </c>
      <c r="J44" s="8">
        <v>3</v>
      </c>
      <c r="K44" s="9" t="s">
        <v>168</v>
      </c>
      <c r="L44" s="8"/>
      <c r="M44" s="16"/>
      <c r="O44" s="69" t="s">
        <v>126</v>
      </c>
      <c r="P44" s="73">
        <v>10000</v>
      </c>
      <c r="Q44" s="63"/>
      <c r="S44" s="21" t="s">
        <v>181</v>
      </c>
      <c r="T44" s="21"/>
      <c r="U44" s="8"/>
      <c r="AC44" s="1"/>
    </row>
    <row r="45" spans="3:29" x14ac:dyDescent="0.4">
      <c r="C45" s="95" t="s">
        <v>161</v>
      </c>
      <c r="D45" s="96"/>
      <c r="E45" s="9">
        <v>70</v>
      </c>
      <c r="F45" s="16"/>
      <c r="G45" s="21"/>
      <c r="H45" s="15" t="s">
        <v>101</v>
      </c>
      <c r="I45" s="27">
        <v>1500000000</v>
      </c>
      <c r="J45" s="8">
        <v>3</v>
      </c>
      <c r="K45" s="9" t="s">
        <v>168</v>
      </c>
      <c r="L45" s="8"/>
      <c r="M45" s="16"/>
      <c r="O45" s="69" t="s">
        <v>127</v>
      </c>
      <c r="P45" s="73">
        <v>15000</v>
      </c>
      <c r="Q45" s="63"/>
      <c r="S45" s="21"/>
      <c r="T45" s="21"/>
      <c r="U45" s="8"/>
    </row>
    <row r="46" spans="3:29" x14ac:dyDescent="0.4">
      <c r="C46" s="95" t="s">
        <v>162</v>
      </c>
      <c r="D46" s="96"/>
      <c r="E46" s="9">
        <v>70</v>
      </c>
      <c r="F46" s="16"/>
      <c r="G46" s="21"/>
      <c r="H46" s="15" t="s">
        <v>102</v>
      </c>
      <c r="I46" s="27">
        <v>1500000000</v>
      </c>
      <c r="J46" s="8">
        <v>3</v>
      </c>
      <c r="K46" s="9" t="s">
        <v>168</v>
      </c>
      <c r="L46" s="8"/>
      <c r="M46" s="16"/>
      <c r="O46" s="69" t="s">
        <v>128</v>
      </c>
      <c r="P46" s="73">
        <v>30000</v>
      </c>
      <c r="Q46" s="63"/>
      <c r="S46" s="21"/>
      <c r="T46" s="21"/>
      <c r="U46" s="8"/>
    </row>
    <row r="47" spans="3:29" ht="18" thickBot="1" x14ac:dyDescent="0.45">
      <c r="C47" s="93" t="s">
        <v>164</v>
      </c>
      <c r="D47" s="94"/>
      <c r="E47" s="46" t="s">
        <v>180</v>
      </c>
      <c r="F47" s="47">
        <f>IF(SUMPRODUCT(E22:E46,F22:F46)&gt;400,400,SUMPRODUCT(E22:E46,F22:F46))</f>
        <v>0</v>
      </c>
      <c r="G47" s="21"/>
      <c r="H47" s="17" t="s">
        <v>103</v>
      </c>
      <c r="I47" s="28">
        <v>1500000000</v>
      </c>
      <c r="J47" s="18">
        <v>3</v>
      </c>
      <c r="K47" s="19" t="s">
        <v>168</v>
      </c>
      <c r="L47" s="18"/>
      <c r="M47" s="40"/>
      <c r="O47" s="65" t="s">
        <v>129</v>
      </c>
      <c r="P47" s="74">
        <v>40000</v>
      </c>
      <c r="Q47" s="70"/>
      <c r="T47" s="21"/>
      <c r="U47" s="8"/>
    </row>
    <row r="48" spans="3:29" x14ac:dyDescent="0.4">
      <c r="G48" s="21"/>
      <c r="S48" s="21"/>
      <c r="T48" s="21"/>
      <c r="U48" s="8"/>
    </row>
    <row r="49" spans="7:21" x14ac:dyDescent="0.4">
      <c r="G49" s="21"/>
      <c r="S49" s="21"/>
      <c r="T49" s="21"/>
      <c r="U49" s="8"/>
    </row>
    <row r="54" spans="7:21" x14ac:dyDescent="0.4">
      <c r="O54" s="4"/>
    </row>
    <row r="55" spans="7:21" x14ac:dyDescent="0.4">
      <c r="P55" s="5"/>
    </row>
    <row r="65" spans="15:15" x14ac:dyDescent="0.4">
      <c r="O65" s="4"/>
    </row>
  </sheetData>
  <dataConsolidate/>
  <mergeCells count="37">
    <mergeCell ref="C21:D21"/>
    <mergeCell ref="C22:D22"/>
    <mergeCell ref="C23:D23"/>
    <mergeCell ref="E16:F16"/>
    <mergeCell ref="C38:D38"/>
    <mergeCell ref="C31:D31"/>
    <mergeCell ref="C30:D30"/>
    <mergeCell ref="C24:D24"/>
    <mergeCell ref="C25:D25"/>
    <mergeCell ref="C26:D26"/>
    <mergeCell ref="C39:D39"/>
    <mergeCell ref="C33:D33"/>
    <mergeCell ref="C27:D27"/>
    <mergeCell ref="C32:D32"/>
    <mergeCell ref="C34:D34"/>
    <mergeCell ref="C35:D35"/>
    <mergeCell ref="C36:D36"/>
    <mergeCell ref="C37:D37"/>
    <mergeCell ref="C28:D28"/>
    <mergeCell ref="C29:D29"/>
    <mergeCell ref="C47:D47"/>
    <mergeCell ref="C40:D40"/>
    <mergeCell ref="C41:D41"/>
    <mergeCell ref="C42:D42"/>
    <mergeCell ref="C43:D43"/>
    <mergeCell ref="C44:D44"/>
    <mergeCell ref="C46:D46"/>
    <mergeCell ref="C45:D45"/>
    <mergeCell ref="C2:E2"/>
    <mergeCell ref="C3:F4"/>
    <mergeCell ref="C18:D18"/>
    <mergeCell ref="E18:F18"/>
    <mergeCell ref="E19:F19"/>
    <mergeCell ref="E17:F17"/>
    <mergeCell ref="C19:D19"/>
    <mergeCell ref="D5:E5"/>
    <mergeCell ref="D6:E6"/>
  </mergeCells>
  <phoneticPr fontId="2" type="noConversion"/>
  <dataValidations count="1">
    <dataValidation type="list" allowBlank="1" showInputMessage="1" showErrorMessage="1" sqref="S13:S20 L21 S28:S39 S5:S11 S22:S24 L23:L32 L34:L47 AA5:AA43" xr:uid="{2420F7DE-8F1F-4EDB-A633-8F97CE07A9B6}">
      <formula1>$C$9:$C$14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Inseo</dc:creator>
  <cp:lastModifiedBy>Inseo</cp:lastModifiedBy>
  <dcterms:created xsi:type="dcterms:W3CDTF">2020-12-10T14:43:05Z</dcterms:created>
  <dcterms:modified xsi:type="dcterms:W3CDTF">2020-12-11T00:10:31Z</dcterms:modified>
</cp:coreProperties>
</file>