
<file path=[Content_Types].xml><?xml version="1.0" encoding="utf-8"?>
<Types xmlns="http://schemas.openxmlformats.org/package/2006/content-types">
  <Default Extension="rels" ContentType="application/vnd.openxmlformats-package.relationships+xml"/>
  <Default Extension="xml" ContentType="application/xml"/>
  <Default Extension="data" ContentType="application/vnd.openxmlformats-officedocument.model+data"/>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infrawarePen.xml" ContentType="application/inkml+xml"/>
  <Override PartName="/docProps/app.xml" ContentType="application/vnd.openxmlformats-officedocument.extended-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Types>
</file>

<file path=_rels/.rels><?xml version="1.0" encoding="UTF-8"?>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Polaris Office Sheet" lastEdited="4" lowestEdited="4" rupBuild="9.102.62.42430"/>
  <workbookPr/>
  <bookViews>
    <workbookView xWindow="360" yWindow="30" windowWidth="25755" windowHeight="11595" tabRatio="520" activeTab="1"/>
  </bookViews>
  <sheets>
    <sheet name="MAIN" sheetId="1" r:id="rId1"/>
    <sheet name="스톤,젬 코인샵" sheetId="6" r:id="rId2"/>
    <sheet name="메소샵" sheetId="7" r:id="rId3"/>
    <sheet name="스톤" sheetId="2" r:id="rId4"/>
    <sheet name="젬" sheetId="5" r:id="rId5"/>
    <sheet name="크리스탈" sheetId="3" r:id="rId6"/>
    <sheet name="코어, 코어 코인샵" sheetId="4" r:id="rId7"/>
  </sheets>
  <definedNames/>
  <calcPr calcId="152511"/>
</workbook>
</file>

<file path=xl/sharedStrings.xml><?xml version="1.0" encoding="utf-8"?>
<sst xmlns="http://schemas.openxmlformats.org/spreadsheetml/2006/main" count="370" uniqueCount="370">
  <si>
    <t>네오 캐슬 코인샵 엑셀 정리</t>
  </si>
  <si>
    <t>획득가능 네오 스톤</t>
  </si>
  <si>
    <t>획득가능 네오 스톤 계산</t>
  </si>
  <si>
    <t>캐릭터명</t>
  </si>
  <si>
    <t>일반 획득일</t>
  </si>
  <si>
    <t>주말</t>
  </si>
  <si>
    <t>주간 미션</t>
  </si>
  <si>
    <t>일반 참여일</t>
  </si>
  <si>
    <t>주말 2배</t>
  </si>
  <si>
    <t>하루 기본 획득량</t>
  </si>
  <si>
    <t>TOTAL</t>
  </si>
  <si>
    <t>레범몬 사냥 + 주간 미션으로 획득 가능</t>
  </si>
  <si>
    <t>일요일 2배</t>
  </si>
  <si>
    <t>캐릭터의</t>
  </si>
  <si>
    <t>이름을</t>
  </si>
  <si>
    <t>기재해</t>
  </si>
  <si>
    <t>주세요</t>
  </si>
  <si>
    <t>더 필요하면</t>
  </si>
  <si>
    <t>복붙하기</t>
  </si>
  <si>
    <t>레범몬 사냥 + 주간 미션(월드당)으로 획득 가능</t>
  </si>
  <si>
    <t>주간미션 횟수</t>
  </si>
  <si>
    <t>주간 미션 횟수</t>
  </si>
  <si>
    <t>레범몬 사냥 + 주간 미션(월드당) + 크리스마스 이벤트로 획득 가능</t>
  </si>
  <si>
    <t>이벤트</t>
  </si>
  <si>
    <t>획득가능 네오 크리스탈 계산</t>
  </si>
  <si>
    <t>네오 스톤 300개 획득 후 네오 크리스탈 챌린지에서 획득 가능 (펀치킹)</t>
  </si>
  <si>
    <t>서버명</t>
  </si>
  <si>
    <t>본서버</t>
  </si>
  <si>
    <t>버닝 서버</t>
  </si>
  <si>
    <t>획득가능 네오 젬 계산</t>
  </si>
  <si>
    <t>미니게임 (원카드)로 획득 가능</t>
  </si>
  <si>
    <t>.</t>
  </si>
  <si>
    <t>_</t>
  </si>
  <si>
    <t>-</t>
  </si>
  <si>
    <t>레범몬</t>
  </si>
  <si>
    <t>합계</t>
  </si>
  <si>
    <t xml:space="preserve"> TOTAL</t>
  </si>
  <si>
    <t>하루 최대 획득량</t>
  </si>
  <si>
    <t>획득가능 네오 코어 계산</t>
  </si>
  <si>
    <t>주간보스 퇴치 후 매주 수요일까지 수령해야 적립 가능</t>
  </si>
  <si>
    <t>주간 최대 획득량</t>
  </si>
  <si>
    <t>주간보스 퇴치 후 매주 수요일까지 수령해야 적립되는 '마약'</t>
  </si>
  <si>
    <t>참여 가능 주</t>
  </si>
  <si>
    <t>총 이벤트 참여 주</t>
  </si>
  <si>
    <t>총 11주</t>
  </si>
  <si>
    <t>총 10주</t>
  </si>
  <si>
    <t>=(C6*E6)+(2*D6*E6)</t>
  </si>
  <si>
    <t>=C16*E16</t>
  </si>
  <si>
    <t>네오 코어는 코인샵에서 사용 가능합니다.</t>
  </si>
  <si>
    <t>네오 코어는 코인샵에서 사용 가능합니다.
네오 코어를 누적하면 마약인 네오 포스가 상승합니다.</t>
  </si>
  <si>
    <t>네오 코어는 코인샵에서 사용 가능합니다.
네오 코어를 누적하면 마약인 네오 포스가 상승합니다.
누적량당 상승하는 포스 단계는 인벤 및 공홈 참고.</t>
  </si>
  <si>
    <t>네오 크리스탈 챌린지는 1/27까지 가능합니다.</t>
  </si>
  <si>
    <t>네오 크리스탈 챌린지는 1/27까지 가능합니다.
타 코인 이벤트 종료일과 상이하니 주의해주세요.</t>
  </si>
  <si>
    <t>네오 크리스탈 챌린지는 1/27까지 도전 가능합니다.
타 코인 이벤트 종료일과 상이하니 주의해주세요.</t>
  </si>
  <si>
    <t>네오 젬 1개는 네오 스톤 5개로 구매할 수 있습니다.</t>
  </si>
  <si>
    <t>미니게임 (원카드, 크리스탈 러쉬)로 획득 가능</t>
  </si>
  <si>
    <t>네오 젬 1개는 네오 스톤 5개로 구매할 수 있습니다.
크리스탈 러쉬보다는 원카드로 얻는 게 좋다고 합니다...</t>
  </si>
  <si>
    <t>네오 젬 1개는 네오 스톤 5개로 구매할 수 있습니다.
크리스탈 러쉬보다는 원카드로 얻는 게 좋다고 합니다...
크리스탈 러쉬 망겜</t>
  </si>
  <si>
    <r>
      <t xml:space="preserve">네오 젬 1개는 네오 스톤 5개로 구매할 수 있습니다.
크리스탈 러쉬보다는 원카드로 얻는 게 좋다고 합니다...
</t>
    </r>
    <r>
      <rPr>
        <strike/>
        <sz val="12"/>
        <color theme="1"/>
        <rFont val="메이플스토리"/>
      </rPr>
      <t>크리스탈 러쉬 망겜</t>
    </r>
  </si>
  <si>
    <t>이번 코인샵엔 따로 등급업이 필요하지 않고,
누적되는 네오 스톤량에 따라 자동으로 등급이 상승합니다.
네오 코인샵 상점 등급은 캐릭당입니다.
자동 적립형 코인 시스템이지만
피버 타임의 코인은 직접 주워야 합니다.
주간 미션은 여러개를 한번에 수행할 수 없습니다.
주간 미션 및 크리스마스 이벤트는 월드당입니다.</t>
  </si>
  <si>
    <t xml:space="preserve">놀라운 사실 : 사실 이 '주간보스마약'의 이름은 </t>
  </si>
  <si>
    <t>놀라운 사실 : 사실 이 '주간보스마약'의 이름은 아무도 제대로 불러주지 않지만 네오 코어입니다.</t>
  </si>
  <si>
    <t xml:space="preserve">놀라운 사실 : 사실 이 '펀치킹'의 이름은 아무도 제대로 불러주지 않지만 </t>
  </si>
  <si>
    <t>놀라운 사실 : 사실 이 '펀치킹'의 이름은 아무도 제대로 불러주지 않지만 네오 크리스탈 챌린지입니다.</t>
  </si>
  <si>
    <t>성장의 비약 종류</t>
  </si>
  <si>
    <t>이름</t>
  </si>
  <si>
    <t>레벨대</t>
  </si>
  <si>
    <t>가격</t>
  </si>
  <si>
    <t>성장의 비약</t>
  </si>
  <si>
    <t>네성비1</t>
  </si>
  <si>
    <t>네성비2</t>
  </si>
  <si>
    <t>네성비3</t>
  </si>
  <si>
    <t>태성비</t>
  </si>
  <si>
    <t>극성비</t>
  </si>
  <si>
    <t>200~209</t>
  </si>
  <si>
    <t>210~219</t>
  </si>
  <si>
    <t>220~229</t>
  </si>
  <si>
    <t>230~239</t>
  </si>
  <si>
    <t>240~249</t>
  </si>
  <si>
    <t>5,000 포인트</t>
  </si>
  <si>
    <t>10,000 포인ㄴ트</t>
  </si>
  <si>
    <t>10,000 포인트</t>
  </si>
  <si>
    <t>15,000 포인ㄴ트</t>
  </si>
  <si>
    <t>15,000 포인트</t>
  </si>
  <si>
    <t>30,000 포인트</t>
  </si>
  <si>
    <t>40,000 포인트</t>
  </si>
  <si>
    <t>본서버 목표 포인트</t>
  </si>
  <si>
    <t>버닝서버 목표 포인트</t>
  </si>
  <si>
    <t>날짜</t>
  </si>
  <si>
    <t>요일</t>
  </si>
  <si>
    <t>이월</t>
  </si>
  <si>
    <t>버닝서버</t>
  </si>
  <si>
    <t>목</t>
  </si>
  <si>
    <t>금</t>
  </si>
  <si>
    <t>토</t>
  </si>
  <si>
    <t>일</t>
  </si>
  <si>
    <t>월</t>
  </si>
  <si>
    <t>화</t>
  </si>
  <si>
    <t>수</t>
  </si>
  <si>
    <t>이월/요일</t>
  </si>
  <si>
    <t>수급 코인 개수</t>
  </si>
  <si>
    <t>주 합계</t>
  </si>
  <si>
    <t>목표까지 남은 코인</t>
  </si>
  <si>
    <t>목표까지 남은 코인 개수</t>
  </si>
  <si>
    <t>=sum(</t>
  </si>
  <si>
    <t>네오 성장의 비약 1</t>
  </si>
  <si>
    <t>네오 성장의 비약 2</t>
  </si>
  <si>
    <t>네오 성장의 비약 3</t>
  </si>
  <si>
    <t>태풍 성장의 비약</t>
  </si>
  <si>
    <t>극한 성장의 비약</t>
  </si>
  <si>
    <t>수급 포인트 개수</t>
  </si>
  <si>
    <t>수급 포인트 양</t>
  </si>
  <si>
    <t>목표까지 남은 포인트</t>
  </si>
  <si>
    <t>네오 코어 누적당 네오 포스 효과</t>
  </si>
  <si>
    <t>누적 갯수</t>
  </si>
  <si>
    <t>효과</t>
  </si>
  <si>
    <t>100개</t>
  </si>
  <si>
    <t>월드 내 모든 캐릭터에게 적용 / 경험치 추가 10% / 3월 10일 23:59까지 적용</t>
  </si>
  <si>
    <t>1단계 (100개)</t>
  </si>
  <si>
    <t>1주차</t>
  </si>
  <si>
    <t>2주차</t>
  </si>
  <si>
    <t>3주차</t>
  </si>
  <si>
    <t>4주차</t>
  </si>
  <si>
    <t>5주차</t>
  </si>
  <si>
    <t>6주차</t>
  </si>
  <si>
    <t>7주차</t>
  </si>
  <si>
    <t>8주차</t>
  </si>
  <si>
    <t>9주차</t>
  </si>
  <si>
    <t>10주차</t>
  </si>
  <si>
    <t>본캐</t>
  </si>
  <si>
    <t>부캐</t>
  </si>
  <si>
    <t>단계</t>
  </si>
  <si>
    <t>1단계</t>
  </si>
  <si>
    <t>서버</t>
  </si>
  <si>
    <t>캐릭터</t>
  </si>
  <si>
    <t>네오 코어 코인샵</t>
  </si>
  <si>
    <t>물품명</t>
  </si>
  <si>
    <t>월드 내 구매횟수 공유</t>
  </si>
  <si>
    <t>월드 내 교환</t>
  </si>
  <si>
    <t>수량</t>
  </si>
  <si>
    <t>구매량</t>
  </si>
  <si>
    <t>에디셔널 큐브 교환권</t>
  </si>
  <si>
    <t>카르마 놀긍혼 60%</t>
  </si>
  <si>
    <t>카르마 강환불</t>
  </si>
  <si>
    <t>카르마 영환불</t>
  </si>
  <si>
    <t>카르마 검환불</t>
  </si>
  <si>
    <t>에디셔널 큐브 5개 패키지</t>
  </si>
  <si>
    <t>카르마 강환불 5개 패키지</t>
  </si>
  <si>
    <t>카르마 영환불 5개 패키지</t>
  </si>
  <si>
    <t>카르마 검환불 5개 패키지</t>
  </si>
  <si>
    <t>카르마 프펫공</t>
  </si>
  <si>
    <t>카르파 프펫마</t>
  </si>
  <si>
    <t>카르마 프펫마</t>
  </si>
  <si>
    <t>카르마 프악공</t>
  </si>
  <si>
    <t>카르마 프악마</t>
  </si>
  <si>
    <t>네오 코어
2000개 누적</t>
  </si>
  <si>
    <t>가능</t>
  </si>
  <si>
    <t>일몹뎀 10%
경험치 5%
스타포스 20</t>
  </si>
  <si>
    <t>일몹뎀 10%
경험치 500%
스타포스 20
아케인포스 10
크확 5%
공마 5
올스탯 5
최대 HP/MP 250
방무 5%
보공 5%</t>
  </si>
  <si>
    <t>일몹뎀 10%</t>
  </si>
  <si>
    <t>경험치 500%</t>
  </si>
  <si>
    <t>스타포스 20</t>
  </si>
  <si>
    <t>아케인포스 10</t>
  </si>
  <si>
    <t>크확 5%</t>
  </si>
  <si>
    <t>공마 5</t>
  </si>
  <si>
    <t>올스탯 5</t>
  </si>
  <si>
    <t>최대 HP/MP 250</t>
  </si>
  <si>
    <t>방무 5%</t>
  </si>
  <si>
    <t>보공 5%</t>
  </si>
  <si>
    <t>일몹뎀 20%
경험치 1000%
스타포스 40
아케인포스 20
크확 10%
공마 10
올스탯 10
최대 HP/MP 500
방무 10%
보공 10%</t>
  </si>
  <si>
    <t>2단계</t>
  </si>
  <si>
    <t>200개</t>
  </si>
  <si>
    <t>3단계</t>
  </si>
  <si>
    <t>4단계</t>
  </si>
  <si>
    <t>5단계</t>
  </si>
  <si>
    <t>6단계</t>
  </si>
  <si>
    <t>7단계</t>
  </si>
  <si>
    <t>400개</t>
  </si>
  <si>
    <t>일몹뎀 20%
경험치 1000%
스타포스 40
아케인포스 30
크확 15%
공마 15
올스탯 15
최대 HP/MP 750
방무 15%
보공 15%</t>
  </si>
  <si>
    <t>800개</t>
  </si>
  <si>
    <t>일몹뎀 20%
경험치 1000%
스타포스 40
아케인포스 40
크확 20%
공마 20
올스탯 20
최대 HP/MP 1000
방무 20%
보공 20%</t>
  </si>
  <si>
    <t>일몹뎀 20%
경험치 1000%
스타포스 40
아케인포스 40
크확 20%
공마 20
올스탯 25
최대 HP/MP 1250
방무 25%
보공 25%</t>
  </si>
  <si>
    <t>1200개</t>
  </si>
  <si>
    <t>1800개</t>
  </si>
  <si>
    <t>일몹뎀 20%
경험치 1000%
스타포스 40
아케인포스 40
크확 20%
공마 20
올스탯 30
최대 HP/MP 1500
방무 30%
보공 30%</t>
  </si>
  <si>
    <t>2400개</t>
  </si>
  <si>
    <t>일몹뎀 20%
경험치 1000%
스타포스 40
아케인포스 40
크확 20%
공마 20
올스탯 35
최대 HP/MP 1750
방무 30%
보공 30%</t>
  </si>
  <si>
    <t>8단계</t>
  </si>
  <si>
    <t>3000개</t>
  </si>
  <si>
    <t>일몹뎀 20%
경험치 1000%
스타포스 40
아케인포스 40
크확 20%
공마 20
올스탯 40
최대 HP/MP 2000
방무 30%
보공 30%</t>
  </si>
  <si>
    <t>네오 코어 주간 정산표</t>
  </si>
  <si>
    <t>월드 내 모든 캐릭터에게 적용</t>
  </si>
  <si>
    <t>구매제한이 없는 것으로 예상됩니다.
많이 벌어서 많이 사세요.</t>
  </si>
  <si>
    <t>현재 코인 보유량</t>
  </si>
  <si>
    <t>스톤</t>
  </si>
  <si>
    <t>크리스탈</t>
  </si>
  <si>
    <t>코어</t>
  </si>
  <si>
    <t>젬</t>
  </si>
  <si>
    <t>캐릭터당 코인 보유량</t>
  </si>
  <si>
    <t>서버당 코인 보유량</t>
  </si>
  <si>
    <t>마약 단계</t>
  </si>
  <si>
    <t>잔여 목표량</t>
  </si>
  <si>
    <t>NEO캐슬 코인샵 엑셀
메이플 인벤 프리드쿠키</t>
  </si>
  <si>
    <t>NEO캐슬 코인샵 엑셀
메이플 인벤 프리드쿠키
스카니아 서버 딘향</t>
  </si>
  <si>
    <t>NEO캐슬 코인샵 엑셀
메이플 인벤 프리드쿠키
스카니아 서버 딘향
C. 2020딘향</t>
  </si>
  <si>
    <t>sork aksem</t>
  </si>
  <si>
    <t>현재 보유 포인트</t>
  </si>
  <si>
    <t>목표 포인트 설정</t>
  </si>
  <si>
    <t>보유 포인트</t>
  </si>
  <si>
    <t>목표 설정</t>
  </si>
  <si>
    <t>현 보유량</t>
  </si>
  <si>
    <r>
      <rPr>
        <sz val="20"/>
        <color theme="1"/>
        <rFont val="메이플스토리"/>
      </rPr>
      <t>3주차</t>
    </r>
  </si>
  <si>
    <r>
      <t xml:space="preserve">획득가능 </t>
    </r>
    <r>
      <rPr>
        <sz val="12"/>
        <color rgb="FFFF0000"/>
        <rFont val="메이플스토리"/>
      </rPr>
      <t>네오 스톤</t>
    </r>
    <r>
      <rPr>
        <sz val="12"/>
        <color theme="1"/>
        <rFont val="메이플스토리"/>
      </rPr>
      <t xml:space="preserve"> 계산</t>
    </r>
  </si>
  <si>
    <r>
      <t xml:space="preserve">획득가능 </t>
    </r>
    <r>
      <rPr>
        <sz val="12"/>
        <color rgb="FFFF0000"/>
        <rFont val="메이플스토리"/>
      </rPr>
      <t>네오 젬</t>
    </r>
    <r>
      <rPr>
        <sz val="12"/>
        <color theme="1"/>
        <rFont val="메이플스토리"/>
      </rPr>
      <t xml:space="preserve"> 계산</t>
    </r>
  </si>
  <si>
    <r>
      <rPr>
        <sz val="12"/>
        <color rgb="FFFF0000"/>
        <rFont val="메이플스토리"/>
      </rPr>
      <t>레범몬 사냥</t>
    </r>
    <r>
      <rPr>
        <sz val="12"/>
        <color theme="1"/>
        <rFont val="메이플스토리"/>
      </rPr>
      <t xml:space="preserve"> + 주간 미션(월드당) + 크리스마스 이벤트로 획득 가능</t>
    </r>
  </si>
  <si>
    <r>
      <rPr>
        <sz val="12"/>
        <color rgb="FFFF0000"/>
        <rFont val="메이플스토리"/>
      </rPr>
      <t>미니게임</t>
    </r>
    <r>
      <rPr>
        <sz val="12"/>
        <color theme="1"/>
        <rFont val="메이플스토리"/>
      </rPr>
      <t xml:space="preserve"> (원카드, 크리스탈 러쉬)로 획득 가능</t>
    </r>
  </si>
  <si>
    <r>
      <t xml:space="preserve">네오 젬 1개는 네오 스톤 5개로 구매할 수 있습니다.
크리스탈 러쉬보다는 </t>
    </r>
    <r>
      <rPr>
        <sz val="12"/>
        <color rgb="FFFF0000"/>
        <rFont val="메이플스토리"/>
      </rPr>
      <t>원카드</t>
    </r>
    <r>
      <rPr>
        <sz val="12"/>
        <color theme="1"/>
        <rFont val="메이플스토리"/>
      </rPr>
      <t xml:space="preserve">로 얻는 게 좋다고 합니다...
</t>
    </r>
    <r>
      <rPr>
        <strike/>
        <sz val="12"/>
        <color theme="1"/>
        <rFont val="메이플스토리"/>
      </rPr>
      <t>크리스탈 러쉬 망겜</t>
    </r>
  </si>
  <si>
    <r>
      <t xml:space="preserve">획득가능 </t>
    </r>
    <r>
      <rPr>
        <sz val="12"/>
        <color rgb="FFFF0000"/>
        <rFont val="메이플스토리"/>
      </rPr>
      <t>네오 크리스탈</t>
    </r>
    <r>
      <rPr>
        <sz val="12"/>
        <color theme="1"/>
        <rFont val="메이플스토리"/>
      </rPr>
      <t xml:space="preserve"> 계산</t>
    </r>
  </si>
  <si>
    <r>
      <t>네오 스톤 300개 획득 후 네오 크리스탈 챌린지에서 획득 가능 (</t>
    </r>
    <r>
      <rPr>
        <sz val="12"/>
        <color rgb="FFFF0000"/>
        <rFont val="메이플스토리"/>
      </rPr>
      <t>펀치킹</t>
    </r>
    <r>
      <rPr>
        <sz val="12"/>
        <color theme="1"/>
        <rFont val="메이플스토리"/>
      </rPr>
      <t>)</t>
    </r>
  </si>
  <si>
    <r>
      <t xml:space="preserve">획득가능 </t>
    </r>
    <r>
      <rPr>
        <sz val="12"/>
        <color rgb="FFFF0000"/>
        <rFont val="메이플스토리"/>
      </rPr>
      <t>네오 코어</t>
    </r>
    <r>
      <rPr>
        <sz val="12"/>
        <color theme="1"/>
        <rFont val="메이플스토리"/>
      </rPr>
      <t xml:space="preserve"> 계산</t>
    </r>
  </si>
  <si>
    <r>
      <t xml:space="preserve">주간보스 퇴치 후 매주 수요일까지 수령해야 적립되는 </t>
    </r>
    <r>
      <rPr>
        <sz val="12"/>
        <color rgb="FFFF0000"/>
        <rFont val="메이플스토리"/>
      </rPr>
      <t>'마약'</t>
    </r>
  </si>
  <si>
    <t>수정해주세요
↓</t>
  </si>
  <si>
    <t>수정해주세요</t>
  </si>
  <si>
    <t>↓</t>
  </si>
  <si>
    <t>매주 수요일까지 정산받지 않은 코인은</t>
  </si>
  <si>
    <t>매주 수요일까지 정산받지 않은 코인은
모두 소멸하므로 주의하세요!
매주 최대 400개의 제한이 존재합니다.</t>
  </si>
  <si>
    <t>매주 수요일까지 정산받지 않은 코인은
모두 소멸하므로 주의하세요!
매주 최대 400개의 제한이 존재합니다.
본캐 부캐 나눠서 기재하기 귀찮으시면
그냥 한쪽에 몰아서 기재하셔도 문제없습니다.</t>
  </si>
  <si>
    <t>네오 코어
2000개
누적 필요</t>
  </si>
  <si>
    <t>네오 코어
2000개
누적 필요
=if(</t>
  </si>
  <si>
    <t>매주 수요일까지 정산받지 않은 코인은
모두 소멸하므로 주의하세요!
매주 최대 400개의 제한이 존재합니다.
본캐 부캐 나눠서 기재하기 귀찮으시면
그냥 한쪽에 몰아서 기재하셔도 문제없습니다.
코어 합계에 따라 단계가 자동으로 변동됩니다.</t>
  </si>
  <si>
    <t>네오 스톤샵</t>
  </si>
  <si>
    <t>물품</t>
  </si>
  <si>
    <t>비고</t>
  </si>
  <si>
    <t>코인 종류</t>
  </si>
  <si>
    <t>네오 스톤</t>
  </si>
  <si>
    <t>이벤링 전용 명장의 큐브</t>
  </si>
  <si>
    <t>에픽 잠재능력 부여 주문서 100%</t>
  </si>
  <si>
    <t>스페셜 에디셔널 잠재능력 부여 주문서</t>
  </si>
  <si>
    <t>황금 망치 100%</t>
  </si>
  <si>
    <t>이노센트 주문서 60#</t>
  </si>
  <si>
    <t>이노센트 주문서 60%</t>
  </si>
  <si>
    <t>금빛 각인의 인장</t>
  </si>
  <si>
    <t>스페셜 에디셔널 각인의 인장</t>
  </si>
  <si>
    <t>펫장비 공격력 스크롤 100%</t>
  </si>
  <si>
    <t>펫장비 마력 스크롤 100%</t>
  </si>
  <si>
    <t>펫마 100%</t>
  </si>
  <si>
    <t>스페셜 에디잠 부여 주문서</t>
  </si>
  <si>
    <t>에픽 잠재 부여 주문서 100%</t>
  </si>
  <si>
    <t>순백의 주문서 100%</t>
  </si>
  <si>
    <t>카르마 장인의 큐브</t>
  </si>
  <si>
    <t>카르마 명장의 큐브</t>
  </si>
  <si>
    <t>수상한 에디셔널 큐브</t>
  </si>
  <si>
    <t>카르마 유니크 잠재 부여 주문서 100%</t>
  </si>
  <si>
    <t>카르마 스타포스 17성 강화권</t>
  </si>
  <si>
    <t>이벤트 링 3종 선택권</t>
  </si>
  <si>
    <t>코인샵</t>
  </si>
  <si>
    <t>강화
네온 스톤샵</t>
  </si>
  <si>
    <t>경험치 2배 쿠폰</t>
  </si>
  <si>
    <t>파워 엘릭서 100개 교환권</t>
  </si>
  <si>
    <t>펠레포트 월드맵 (1일) 교환권</t>
  </si>
  <si>
    <t>펜던트 슬롯 이용권 (7일)</t>
  </si>
  <si>
    <t>성향 성장의 비약</t>
  </si>
  <si>
    <t>선택 슬롯 8칸 확장권</t>
  </si>
  <si>
    <t>캐릭터 슬롯 증가 쿠폰</t>
  </si>
  <si>
    <t>AP 초기화 주문서</t>
  </si>
  <si>
    <t>마스터리 북 20</t>
  </si>
  <si>
    <t>마스터리 북 30</t>
  </si>
  <si>
    <t>자유전직 코인</t>
  </si>
  <si>
    <t>몬스터라이프 젬 7개 교환티켓</t>
  </si>
  <si>
    <t>무한의 피로회복제</t>
  </si>
  <si>
    <t>ㅇ의문의 모몽</t>
  </si>
  <si>
    <t>아케인심볼 : 소멸의 여로</t>
  </si>
  <si>
    <t>아케인심볼 : 츄츄 아일랜드</t>
  </si>
  <si>
    <t>아케인심볼 : 레헬른</t>
  </si>
  <si>
    <t>아케인심볼 : 아르카나</t>
  </si>
  <si>
    <t>아케인심볼 : 모라스</t>
  </si>
  <si>
    <t>아케인심볼 : 에스페라</t>
  </si>
  <si>
    <t>코어 젬스톤</t>
  </si>
  <si>
    <t>스페셜 명예의 훈장</t>
  </si>
  <si>
    <t>의문의 모몽</t>
  </si>
  <si>
    <t>익스트림 성장의 비약</t>
  </si>
  <si>
    <t>의문의 아케인심볼 상자</t>
  </si>
  <si>
    <t>의문의 스페셜 명예의 훈장 상자</t>
  </si>
  <si>
    <t>의문의 코어 젬스톤 상자</t>
  </si>
  <si>
    <t>아케인심볼 : 소멸의 여로 10개 패키지</t>
  </si>
  <si>
    <t>아케인심볼 : 츄츄 아일랜드 10개 패키지</t>
  </si>
  <si>
    <t>아케인심볼 : 레헬른 10개 패키지</t>
  </si>
  <si>
    <t>아케인심볼 : 모라스 10개 패키지</t>
  </si>
  <si>
    <t>아케인심볼 :에스페라 10개 패키지</t>
  </si>
  <si>
    <t>스페셜 명예의 훈장 10개 패키지</t>
  </si>
  <si>
    <t>코어 젬스톤 10개 패키지</t>
  </si>
  <si>
    <t>경험의 코어 젬스톤</t>
  </si>
  <si>
    <t>카오스 서큘레이터</t>
  </si>
  <si>
    <t>성장
네온 스톤샵</t>
  </si>
  <si>
    <t>구슬 피부 스킨케어 쿠폰 선택권</t>
  </si>
  <si>
    <t>이벤트 안드로이드 선택권</t>
  </si>
  <si>
    <t>콩닭콩닭 세트 상자</t>
  </si>
  <si>
    <t xml:space="preserve">하늘색곰돌 세트 상자 </t>
  </si>
  <si>
    <t>하늘색곰돌 세트 상자</t>
  </si>
  <si>
    <t>스페셜 가드너 세트 상자</t>
  </si>
  <si>
    <t>행운 가득 세트 상자</t>
  </si>
  <si>
    <t>신선 놀음 세트 상자</t>
  </si>
  <si>
    <t>붕어빵 라이딩 (영구) 교환권</t>
  </si>
  <si>
    <t>페어리 하트</t>
  </si>
  <si>
    <t>안드로이드 이어센서 클립</t>
  </si>
  <si>
    <t>홍조 꽃잎 스킨 안드로이드 변경권</t>
  </si>
  <si>
    <t>뽀송 꽃잎 스킨 안드로이드 변경권</t>
  </si>
  <si>
    <t>세인트 루미너스 세트 교환권</t>
  </si>
  <si>
    <t>무르무르 페더 교환권</t>
  </si>
  <si>
    <t>스피릿 나인테일 교환권</t>
  </si>
  <si>
    <t>새내기의 스쿨룩 머리띠 교환권</t>
  </si>
  <si>
    <t>네오
메쇼샵</t>
  </si>
  <si>
    <t>오로라 데미지 스킨 (유닛)</t>
  </si>
  <si>
    <t>네오 캐슬 의상 세트 상자</t>
  </si>
  <si>
    <t>르네로이드 교환권</t>
  </si>
  <si>
    <t>리오로이드 교환권</t>
  </si>
  <si>
    <t>네오 캐슬 의자</t>
  </si>
  <si>
    <t>바다조각 의자</t>
  </si>
  <si>
    <t>오로라 보석 라이딩 (영구) 교환권</t>
  </si>
  <si>
    <t>통통 눈사람 라이딩 (영구) 교환권</t>
  </si>
  <si>
    <t>랜덤 데미지 스킨 상자</t>
  </si>
  <si>
    <t>선택형 직업 데미지 스킨 상자</t>
  </si>
  <si>
    <t>데미지 스킨 저장 슬롯 1칸 확장권</t>
  </si>
  <si>
    <t>의자 40칸 가방</t>
  </si>
  <si>
    <t>네오 젬샴</t>
  </si>
  <si>
    <t>네오 젬샵</t>
  </si>
  <si>
    <t xml:space="preserve">아케인심볼 :아르카나 </t>
  </si>
  <si>
    <t>아케인심볼 : 아르카나 10개 패키지</t>
  </si>
  <si>
    <t>교환불가</t>
  </si>
  <si>
    <t>교환가능</t>
  </si>
  <si>
    <t>이벤트 링 3종 선택권 (테네/글로리/어웨이크)</t>
  </si>
  <si>
    <t>월드당
구매</t>
  </si>
  <si>
    <t>캐릭당
구먀</t>
  </si>
  <si>
    <t>캐릭당
구매</t>
  </si>
  <si>
    <t>월ㄷ</t>
  </si>
  <si>
    <t>1일 2개</t>
  </si>
  <si>
    <t>무제한</t>
  </si>
  <si>
    <t>1일 1개</t>
  </si>
  <si>
    <t>1주 1개</t>
  </si>
  <si>
    <t>1주 3개</t>
  </si>
  <si>
    <t>레전드리 서큘레이터</t>
  </si>
  <si>
    <t>창고이동</t>
  </si>
  <si>
    <t>캐릭터당
구매</t>
  </si>
  <si>
    <t>구매수량</t>
  </si>
  <si>
    <t>기재해주세요</t>
  </si>
  <si>
    <t>더필요하면</t>
  </si>
  <si>
    <t>코인</t>
  </si>
  <si>
    <t>메소</t>
  </si>
  <si>
    <t>현재 보유 코인</t>
  </si>
  <si>
    <t>현재 보유 스톤</t>
  </si>
  <si>
    <t>닉네임을</t>
  </si>
  <si>
    <t>이렇게나</t>
  </si>
  <si>
    <t>많이</t>
  </si>
  <si>
    <t>소득</t>
  </si>
  <si>
    <t>지출</t>
  </si>
  <si>
    <t>이번 주 잔고</t>
  </si>
  <si>
    <t>주차</t>
  </si>
  <si>
    <t>12/</t>
  </si>
  <si>
    <t>현재 보유 젬</t>
  </si>
  <si>
    <t>스카니아</t>
  </si>
  <si>
    <t>딘향</t>
  </si>
  <si>
    <t>메소샵
단계</t>
  </si>
  <si>
    <t>=IF('네오 스톤'!D3&lt;9999,"사용 불가",IF('네오 스톤'!D3&lt;19999,"1단계",IF('네오 스톤'!D3&gt;19999,"2단계")))</t>
  </si>
  <si>
    <t>코인샵 단계</t>
  </si>
  <si>
    <t>메소샵 단셰</t>
  </si>
  <si>
    <t>메소샵 단계</t>
  </si>
  <si>
    <t>네오 스톤, 네오 젬 코인샵 목록</t>
  </si>
  <si>
    <t>네오 메소샵 목록</t>
  </si>
  <si>
    <t>mfja</t>
  </si>
  <si>
    <t>B4~B9의 캐릭터명 칸을 기재하시면 전체 엑셀에 적용됩니다.</t>
  </si>
</sst>
</file>

<file path=xl/styles.xml><?xml version="1.0" encoding="utf-8"?>
<styleSheet xmlns="http://schemas.openxmlformats.org/spreadsheetml/2006/main">
  <numFmts count="11">
    <numFmt numFmtId="64" formatCode="mm&quot;월&quot;\ dd&quot;일&quot;"/>
    <numFmt numFmtId="65" formatCode="#,##0_);[Red]\(#,##0\)"/>
    <numFmt numFmtId="66" formatCode="###,###\ &quot;메&quot;&quot;소&quot;"/>
    <numFmt numFmtId="67" formatCode="General"/>
    <numFmt numFmtId="68" formatCode="###,###\ &quot;스&quot;&quot;톤&quot;"/>
    <numFmt numFmtId="69" formatCode="###,###\ &quot;젬&quot;"/>
    <numFmt numFmtId="70" formatCode="###,###\ &quot;코&quot;&quot;어&quot;"/>
    <numFmt numFmtId="71" formatCode="000,000\ &quot;코&quot;&quot;어&quot;"/>
    <numFmt numFmtId="72" formatCode="0\ &quot;코&quot;&quot;어&quot;"/>
    <numFmt numFmtId="73" formatCode="###,###"/>
    <numFmt numFmtId="75" formatCode="###,###\ \ &quot;메&quot;&quot;소&quot;\ "/>
  </numFmts>
  <fonts count="33">
    <font>
      <sz val="11.0"/>
      <name val="맑은 고딕"/>
      <color theme="1"/>
    </font>
    <font>
      <sz val="8.0"/>
      <name val="맑은 고딕"/>
      <color rgb="FF000000"/>
    </font>
    <font>
      <u/>
      <sz val="11.0"/>
      <name val="맑은 고딕"/>
      <color theme="10"/>
    </font>
    <font>
      <u/>
      <sz val="11.0"/>
      <name val="맑은 고딕"/>
      <color theme="11"/>
    </font>
    <font>
      <sz val="11.0"/>
      <name val="맑은 고딕"/>
      <color rgb="FFFF0000"/>
    </font>
    <font>
      <sz val="18.0"/>
      <name val="맑은 고딕"/>
      <color theme="3"/>
    </font>
    <font>
      <b/>
      <sz val="15.0"/>
      <name val="맑은 고딕"/>
      <color theme="3"/>
    </font>
    <font>
      <b/>
      <sz val="13.0"/>
      <name val="맑은 고딕"/>
      <color theme="3"/>
    </font>
    <font>
      <b/>
      <sz val="11.0"/>
      <name val="맑은 고딕"/>
      <color theme="3"/>
    </font>
    <font>
      <sz val="11.0"/>
      <name val="맑은 고딕"/>
      <color rgb="FF3F3F76"/>
    </font>
    <font>
      <b/>
      <sz val="11.0"/>
      <name val="맑은 고딕"/>
      <color rgb="FF3F3F3F"/>
    </font>
    <font>
      <b/>
      <sz val="11.0"/>
      <name val="맑은 고딕"/>
      <color rgb="FFFA7D00"/>
    </font>
    <font>
      <b/>
      <sz val="11.0"/>
      <name val="맑은 고딕"/>
      <color rgb="FFFFFFFF"/>
    </font>
    <font>
      <sz val="11.0"/>
      <name val="맑은 고딕"/>
      <color rgb="FFFA7D00"/>
    </font>
    <font>
      <b/>
      <sz val="11.0"/>
      <name val="맑은 고딕"/>
      <color theme="1"/>
    </font>
    <font>
      <sz val="11.0"/>
      <name val="맑은 고딕"/>
      <color rgb="FF006100"/>
    </font>
    <font>
      <sz val="11.0"/>
      <name val="맑은 고딕"/>
      <color rgb="FF9C0006"/>
    </font>
    <font>
      <sz val="11.0"/>
      <name val="맑은 고딕"/>
      <color rgb="FF9C6500"/>
    </font>
    <font>
      <sz val="11.0"/>
      <name val="맑은 고딕"/>
      <color theme="0"/>
    </font>
    <font>
      <i/>
      <sz val="11.0"/>
      <name val="맑은 고딕"/>
      <color rgb="FF7F7F7F"/>
    </font>
    <font>
      <sz val="11.0"/>
      <name val="메이플스토리"/>
      <color theme="1"/>
    </font>
    <font>
      <sz val="12.0"/>
      <name val="메이플스토리"/>
      <color theme="1"/>
    </font>
    <font>
      <strike/>
      <sz val="12.0"/>
      <name val="메이플스토리"/>
      <color theme="1"/>
    </font>
    <font>
      <sz val="14.0"/>
      <name val="메이플스토리"/>
      <color theme="1"/>
    </font>
    <font>
      <sz val="16.0"/>
      <name val="메이플스토리"/>
      <color theme="1"/>
    </font>
    <font>
      <sz val="18.0"/>
      <name val="메이플스토리"/>
      <color theme="1"/>
    </font>
    <font>
      <sz val="20.0"/>
      <name val="메이플스토리"/>
      <color theme="1"/>
    </font>
    <font>
      <sz val="22.0"/>
      <name val="메이플스토리"/>
      <color theme="1"/>
    </font>
    <font>
      <sz val="24.0"/>
      <name val="메이플스토리"/>
      <color theme="1"/>
    </font>
    <font>
      <sz val="12.0"/>
      <name val="메이플스토리"/>
      <color rgb="FFFF0000"/>
    </font>
    <font>
      <sz val="12.0"/>
      <name val="宋体"/>
      <color theme="1"/>
    </font>
    <font>
      <sz val="26.0"/>
      <name val="메이플스토리"/>
      <color theme="1"/>
    </font>
    <font>
      <sz val="28.0"/>
      <name val="메이플스토리"/>
      <color theme="1"/>
    </font>
  </fonts>
  <fills count="40">
    <fill>
      <patternFill patternType="none"/>
    </fill>
    <fill>
      <patternFill patternType="gray125">
        <fgColor rgb="FF000000"/>
        <bgColor rgb="FFFFFFFF"/>
      </patternFill>
    </fill>
    <fill>
      <patternFill patternType="solid">
        <fgColor rgb="FFFFFFCC"/>
        <bgColor rgb="FF000000"/>
      </patternFill>
    </fill>
    <fill>
      <patternFill patternType="solid">
        <fgColor rgb="FFFFCC99"/>
        <bgColor rgb="FF000000"/>
      </patternFill>
    </fill>
    <fill>
      <patternFill patternType="solid">
        <fgColor rgb="FFF2F2F2"/>
        <bgColor rgb="FF000000"/>
      </patternFill>
    </fill>
    <fill>
      <patternFill patternType="solid">
        <fgColor rgb="FFA5A5A5"/>
        <bgColor rgb="FF000000"/>
      </patternFill>
    </fill>
    <fill>
      <patternFill patternType="solid">
        <fgColor rgb="FFC6EFCE"/>
        <bgColor rgb="FF000000"/>
      </patternFill>
    </fill>
    <fill>
      <patternFill patternType="solid">
        <fgColor rgb="FFFFC7CE"/>
        <bgColor rgb="FF000000"/>
      </patternFill>
    </fill>
    <fill>
      <patternFill patternType="solid">
        <fgColor rgb="FFFFEB9C"/>
        <bgColor rgb="FF000000"/>
      </patternFill>
    </fill>
    <fill>
      <patternFill patternType="solid">
        <fgColor theme="4"/>
        <bgColor rgb="FF000000"/>
      </patternFill>
    </fill>
    <fill>
      <patternFill patternType="solid">
        <fgColor theme="4" tint="0.799980"/>
        <bgColor rgb="FF000000"/>
      </patternFill>
    </fill>
    <fill>
      <patternFill patternType="solid">
        <fgColor theme="4" tint="0.599990"/>
        <bgColor rgb="FF000000"/>
      </patternFill>
    </fill>
    <fill>
      <patternFill patternType="solid">
        <fgColor theme="4" tint="0.399980"/>
        <bgColor rgb="FF000000"/>
      </patternFill>
    </fill>
    <fill>
      <patternFill patternType="solid">
        <fgColor theme="5"/>
        <bgColor rgb="FF000000"/>
      </patternFill>
    </fill>
    <fill>
      <patternFill patternType="solid">
        <fgColor theme="5" tint="0.799980"/>
        <bgColor rgb="FF000000"/>
      </patternFill>
    </fill>
    <fill>
      <patternFill patternType="solid">
        <fgColor theme="5" tint="0.599990"/>
        <bgColor rgb="FF000000"/>
      </patternFill>
    </fill>
    <fill>
      <patternFill patternType="solid">
        <fgColor theme="5" tint="0.399980"/>
        <bgColor rgb="FF000000"/>
      </patternFill>
    </fill>
    <fill>
      <patternFill patternType="solid">
        <fgColor theme="6"/>
        <bgColor rgb="FF000000"/>
      </patternFill>
    </fill>
    <fill>
      <patternFill patternType="solid">
        <fgColor theme="6" tint="0.799980"/>
        <bgColor rgb="FF000000"/>
      </patternFill>
    </fill>
    <fill>
      <patternFill patternType="solid">
        <fgColor theme="6" tint="0.599990"/>
        <bgColor rgb="FF000000"/>
      </patternFill>
    </fill>
    <fill>
      <patternFill patternType="solid">
        <fgColor theme="6" tint="0.399980"/>
        <bgColor rgb="FF000000"/>
      </patternFill>
    </fill>
    <fill>
      <patternFill patternType="solid">
        <fgColor theme="7"/>
        <bgColor rgb="FF000000"/>
      </patternFill>
    </fill>
    <fill>
      <patternFill patternType="solid">
        <fgColor theme="7" tint="0.799980"/>
        <bgColor rgb="FF000000"/>
      </patternFill>
    </fill>
    <fill>
      <patternFill patternType="solid">
        <fgColor theme="7" tint="0.599990"/>
        <bgColor rgb="FF000000"/>
      </patternFill>
    </fill>
    <fill>
      <patternFill patternType="solid">
        <fgColor theme="7" tint="0.399980"/>
        <bgColor rgb="FF000000"/>
      </patternFill>
    </fill>
    <fill>
      <patternFill patternType="solid">
        <fgColor theme="8"/>
        <bgColor rgb="FF000000"/>
      </patternFill>
    </fill>
    <fill>
      <patternFill patternType="solid">
        <fgColor theme="8" tint="0.799980"/>
        <bgColor rgb="FF000000"/>
      </patternFill>
    </fill>
    <fill>
      <patternFill patternType="solid">
        <fgColor theme="8" tint="0.599990"/>
        <bgColor rgb="FF000000"/>
      </patternFill>
    </fill>
    <fill>
      <patternFill patternType="solid">
        <fgColor theme="8" tint="0.399980"/>
        <bgColor rgb="FF000000"/>
      </patternFill>
    </fill>
    <fill>
      <patternFill patternType="solid">
        <fgColor theme="9"/>
        <bgColor rgb="FF000000"/>
      </patternFill>
    </fill>
    <fill>
      <patternFill patternType="solid">
        <fgColor theme="9" tint="0.799980"/>
        <bgColor rgb="FF000000"/>
      </patternFill>
    </fill>
    <fill>
      <patternFill patternType="solid">
        <fgColor theme="9" tint="0.599990"/>
        <bgColor rgb="FF000000"/>
      </patternFill>
    </fill>
    <fill>
      <patternFill patternType="solid">
        <fgColor theme="9" tint="0.399980"/>
        <bgColor rgb="FF000000"/>
      </patternFill>
    </fill>
    <fill>
      <patternFill patternType="solid">
        <fgColor theme="0"/>
        <bgColor rgb="FF000000"/>
      </patternFill>
    </fill>
    <fill>
      <patternFill patternType="solid">
        <fgColor rgb="FFBED4EC"/>
        <bgColor rgb="FF000000"/>
      </patternFill>
    </fill>
    <fill>
      <patternFill patternType="solid">
        <fgColor rgb="FFEAEFF8"/>
        <bgColor rgb="FF000000"/>
      </patternFill>
    </fill>
    <fill>
      <patternFill patternType="solid">
        <fgColor theme="1"/>
        <bgColor rgb="FF000000"/>
      </patternFill>
    </fill>
    <fill>
      <patternFill patternType="solid">
        <fgColor rgb="FFFFB2FF"/>
        <bgColor rgb="FF000000"/>
      </patternFill>
    </fill>
    <fill>
      <patternFill patternType="solid">
        <fgColor rgb="FFFECCFE"/>
        <bgColor rgb="FF000000"/>
      </patternFill>
    </fill>
    <fill>
      <patternFill patternType="solid">
        <fgColor rgb="FFFEE9FE"/>
        <bgColor rgb="FF000000"/>
      </patternFill>
    </fill>
  </fills>
  <borders count="116">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rgb="FFACCCEA"/>
      </bottom>
      <diagonal/>
    </border>
    <border>
      <left/>
      <right/>
      <top/>
      <bottom style="medium">
        <color theme="4" tint="0.39998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000000"/>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right/>
      <top style="thin">
        <color theme="1"/>
      </top>
      <bottom style="thin">
        <color theme="1"/>
      </bottom>
      <diagonal/>
    </border>
    <border>
      <left style="thin">
        <color theme="0"/>
      </left>
      <right style="thin">
        <color theme="0"/>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0"/>
      </right>
      <top style="thin">
        <color theme="1"/>
      </top>
      <bottom style="thin">
        <color theme="1"/>
      </bottom>
      <diagonal/>
    </border>
    <border>
      <left style="thin">
        <color theme="1"/>
      </left>
      <right/>
      <top style="thin">
        <color theme="1"/>
      </top>
      <bottom style="thin">
        <color theme="0"/>
      </bottom>
      <diagonal/>
    </border>
    <border>
      <left/>
      <right style="thin">
        <color theme="0"/>
      </right>
      <top style="thin">
        <color theme="1"/>
      </top>
      <bottom style="thin">
        <color theme="0"/>
      </bottom>
      <diagonal/>
    </border>
    <border>
      <left style="thin">
        <color theme="1"/>
      </left>
      <right/>
      <top style="thin">
        <color theme="0"/>
      </top>
      <bottom/>
      <diagonal/>
    </border>
    <border>
      <left/>
      <right style="thin">
        <color theme="0"/>
      </right>
      <top/>
      <bottom style="thin">
        <color theme="1"/>
      </bottom>
      <diagonal/>
    </border>
    <border>
      <left style="thin">
        <color theme="1"/>
      </left>
      <right/>
      <top/>
      <bottom style="thin">
        <color theme="0"/>
      </bottom>
      <diagonal/>
    </border>
    <border>
      <left style="thin">
        <color theme="0" tint="-0.499980"/>
      </left>
      <right style="thin">
        <color theme="0" tint="-0.499980"/>
      </right>
      <top style="thin">
        <color theme="0" tint="-0.499980"/>
      </top>
      <bottom style="thin">
        <color theme="0" tint="-0.499980"/>
      </bottom>
      <diagonal/>
    </border>
    <border>
      <left style="thin">
        <color theme="1"/>
      </left>
      <right style="thin">
        <color theme="0" tint="-0.499980"/>
      </right>
      <top style="thin">
        <color theme="1"/>
      </top>
      <bottom style="thin">
        <color theme="0" tint="-0.499980"/>
      </bottom>
      <diagonal/>
    </border>
    <border>
      <left style="thin">
        <color theme="0" tint="-0.499980"/>
      </left>
      <right style="thin">
        <color theme="0" tint="-0.499980"/>
      </right>
      <top style="thin">
        <color theme="1"/>
      </top>
      <bottom style="thin">
        <color theme="0" tint="-0.499980"/>
      </bottom>
      <diagonal/>
    </border>
    <border>
      <left style="thin">
        <color theme="0" tint="-0.499980"/>
      </left>
      <right style="thin">
        <color theme="1"/>
      </right>
      <top style="thin">
        <color theme="1"/>
      </top>
      <bottom style="thin">
        <color theme="0" tint="-0.499980"/>
      </bottom>
      <diagonal/>
    </border>
    <border>
      <left style="thin">
        <color theme="1"/>
      </left>
      <right style="thin">
        <color theme="0" tint="-0.499980"/>
      </right>
      <top style="thin">
        <color theme="0" tint="-0.499980"/>
      </top>
      <bottom style="thin">
        <color theme="0" tint="-0.499980"/>
      </bottom>
      <diagonal/>
    </border>
    <border>
      <left style="thin">
        <color theme="0" tint="-0.499980"/>
      </left>
      <right style="thin">
        <color theme="1"/>
      </right>
      <top style="thin">
        <color theme="0" tint="-0.499980"/>
      </top>
      <bottom style="thin">
        <color theme="0" tint="-0.499980"/>
      </bottom>
      <diagonal/>
    </border>
    <border>
      <left style="thin">
        <color theme="1"/>
      </left>
      <right style="thin">
        <color theme="0" tint="-0.499980"/>
      </right>
      <top style="thin">
        <color theme="0" tint="-0.499980"/>
      </top>
      <bottom style="thin">
        <color theme="1"/>
      </bottom>
      <diagonal/>
    </border>
    <border>
      <left style="thin">
        <color theme="0" tint="-0.499980"/>
      </left>
      <right style="thin">
        <color theme="0" tint="-0.499980"/>
      </right>
      <top style="thin">
        <color theme="0" tint="-0.499980"/>
      </top>
      <bottom style="thin">
        <color theme="1"/>
      </bottom>
      <diagonal/>
    </border>
    <border>
      <left style="thin">
        <color theme="0" tint="-0.499980"/>
      </left>
      <right style="thin">
        <color theme="1"/>
      </right>
      <top style="thin">
        <color theme="0" tint="-0.499980"/>
      </top>
      <bottom style="thin">
        <color theme="1"/>
      </bottom>
      <diagonal/>
    </border>
    <border>
      <left style="thin">
        <color theme="0" tint="-0.249980"/>
      </left>
      <right style="thin">
        <color theme="0" tint="-0.249980"/>
      </right>
      <top style="thin">
        <color theme="0" tint="-0.249980"/>
      </top>
      <bottom style="thin">
        <color theme="0" tint="-0.249980"/>
      </bottom>
      <diagonal/>
    </border>
    <border>
      <left style="thin">
        <color theme="1"/>
      </left>
      <right style="thin">
        <color theme="0" tint="-0.249980"/>
      </right>
      <top style="thin">
        <color theme="1"/>
      </top>
      <bottom style="thin">
        <color theme="0" tint="-0.249980"/>
      </bottom>
      <diagonal/>
    </border>
    <border>
      <left style="thin">
        <color theme="0" tint="-0.249980"/>
      </left>
      <right style="thin">
        <color theme="0" tint="-0.249980"/>
      </right>
      <top style="thin">
        <color theme="1"/>
      </top>
      <bottom style="thin">
        <color theme="0" tint="-0.249980"/>
      </bottom>
      <diagonal/>
    </border>
    <border>
      <left style="thin">
        <color theme="0" tint="-0.249980"/>
      </left>
      <right style="thin">
        <color theme="1"/>
      </right>
      <top style="thin">
        <color theme="1"/>
      </top>
      <bottom style="thin">
        <color theme="0" tint="-0.249980"/>
      </bottom>
      <diagonal/>
    </border>
    <border>
      <left style="thin">
        <color theme="1"/>
      </left>
      <right style="thin">
        <color theme="0" tint="-0.249980"/>
      </right>
      <top style="thin">
        <color theme="0" tint="-0.249980"/>
      </top>
      <bottom style="thin">
        <color theme="0" tint="-0.249980"/>
      </bottom>
      <diagonal/>
    </border>
    <border>
      <left style="thin">
        <color theme="0" tint="-0.249980"/>
      </left>
      <right style="thin">
        <color theme="1"/>
      </right>
      <top style="thin">
        <color theme="0" tint="-0.249980"/>
      </top>
      <bottom style="thin">
        <color theme="0" tint="-0.249980"/>
      </bottom>
      <diagonal/>
    </border>
    <border>
      <left style="thin">
        <color theme="1"/>
      </left>
      <right style="thin">
        <color theme="0" tint="-0.249980"/>
      </right>
      <top style="thin">
        <color theme="0" tint="-0.249980"/>
      </top>
      <bottom style="thin">
        <color theme="1"/>
      </bottom>
      <diagonal/>
    </border>
    <border>
      <left style="thin">
        <color theme="0" tint="-0.249980"/>
      </left>
      <right style="thin">
        <color theme="0" tint="-0.249980"/>
      </right>
      <top style="thin">
        <color theme="0" tint="-0.249980"/>
      </top>
      <bottom style="thin">
        <color theme="1"/>
      </bottom>
      <diagonal/>
    </border>
    <border>
      <left style="thin">
        <color theme="0" tint="-0.249980"/>
      </left>
      <right style="thin">
        <color theme="1"/>
      </right>
      <top style="thin">
        <color theme="0" tint="-0.249980"/>
      </top>
      <bottom style="thin">
        <color theme="1"/>
      </bottom>
      <diagonal/>
    </border>
    <border>
      <left/>
      <right style="thin">
        <color theme="0" tint="-0.249980"/>
      </right>
      <top style="thin">
        <color theme="1"/>
      </top>
      <bottom style="thin">
        <color theme="0" tint="-0.249980"/>
      </bottom>
      <diagonal/>
    </border>
    <border>
      <left/>
      <right style="thin">
        <color theme="0" tint="-0.249980"/>
      </right>
      <top style="thin">
        <color theme="0" tint="-0.249980"/>
      </top>
      <bottom style="thin">
        <color theme="0" tint="-0.249980"/>
      </bottom>
      <diagonal/>
    </border>
    <border>
      <left/>
      <right style="thin">
        <color theme="0" tint="-0.249980"/>
      </right>
      <top style="thin">
        <color theme="0" tint="-0.249980"/>
      </top>
      <bottom style="thin">
        <color theme="1"/>
      </bottom>
      <diagonal/>
    </border>
    <border>
      <left style="thin">
        <color theme="1"/>
      </left>
      <right style="thin">
        <color theme="1"/>
      </right>
      <top style="thin">
        <color theme="1"/>
      </top>
      <bottom style="thin">
        <color theme="0" tint="-0.249980"/>
      </bottom>
      <diagonal/>
    </border>
    <border>
      <left style="thin">
        <color theme="1"/>
      </left>
      <right style="thin">
        <color theme="1"/>
      </right>
      <top style="thin">
        <color theme="0" tint="-0.249980"/>
      </top>
      <bottom style="thin">
        <color theme="0" tint="-0.249980"/>
      </bottom>
      <diagonal/>
    </border>
    <border>
      <left style="thin">
        <color theme="1"/>
      </left>
      <right style="thin">
        <color theme="1"/>
      </right>
      <top style="thin">
        <color theme="0" tint="-0.249980"/>
      </top>
      <bottom style="thin">
        <color theme="1"/>
      </bottom>
      <diagonal/>
    </border>
    <border>
      <left/>
      <right style="thin">
        <color theme="0" tint="-0.249980"/>
      </right>
      <top style="thin">
        <color theme="0" tint="-0.249980"/>
      </top>
      <bottom/>
      <diagonal/>
    </border>
    <border>
      <left/>
      <right style="thin">
        <color theme="0" tint="-0.249980"/>
      </right>
      <top/>
      <bottom style="thin">
        <color theme="0" tint="-0.249980"/>
      </bottom>
      <diagonal/>
    </border>
    <border>
      <left style="thin">
        <color theme="0" tint="-0.249980"/>
      </left>
      <right style="thin">
        <color theme="0" tint="-0.249980"/>
      </right>
      <top style="thin">
        <color theme="0" tint="-0.249980"/>
      </top>
      <bottom/>
      <diagonal/>
    </border>
    <border>
      <left/>
      <right/>
      <top/>
      <bottom style="thin">
        <color theme="0" tint="-0.249980"/>
      </bottom>
      <diagonal/>
    </border>
    <border>
      <left/>
      <right/>
      <top style="thin">
        <color theme="0" tint="-0.249980"/>
      </top>
      <bottom style="thin">
        <color theme="0" tint="-0.249980"/>
      </bottom>
      <diagonal/>
    </border>
    <border>
      <left/>
      <right/>
      <top style="thin">
        <color theme="0" tint="-0.249980"/>
      </top>
      <bottom style="thin">
        <color theme="1"/>
      </bottom>
      <diagonal/>
    </border>
    <border>
      <left style="thin">
        <color theme="0" tint="-0.249980"/>
      </left>
      <right style="thin">
        <color theme="0" tint="-0.249980"/>
      </right>
      <top/>
      <bottom style="thin">
        <color theme="0" tint="-0.249980"/>
      </bottom>
      <diagonal/>
    </border>
    <border>
      <left style="thin">
        <color theme="0" tint="-0.249980"/>
      </left>
      <right style="thin">
        <color theme="1"/>
      </right>
      <top/>
      <bottom style="thin">
        <color theme="0" tint="-0.249980"/>
      </bottom>
      <diagonal/>
    </border>
    <border>
      <left style="thin">
        <color theme="0" tint="-0.249980"/>
      </left>
      <right/>
      <top style="thin">
        <color theme="0" tint="-0.249980"/>
      </top>
      <bottom/>
      <diagonal/>
    </border>
    <border>
      <left style="thin">
        <color theme="0" tint="-0.249980"/>
      </left>
      <right/>
      <top/>
      <bottom style="thin">
        <color theme="0" tint="-0.249980"/>
      </bottom>
      <diagonal/>
    </border>
    <border>
      <left style="thin">
        <color theme="1"/>
      </left>
      <right style="thin">
        <color theme="0" tint="-0.249980"/>
      </right>
      <top style="thin">
        <color theme="1"/>
      </top>
      <bottom/>
      <diagonal/>
    </border>
    <border>
      <left style="thin">
        <color theme="0" tint="-0.249980"/>
      </left>
      <right style="thin">
        <color theme="0" tint="-0.249980"/>
      </right>
      <top style="thin">
        <color theme="1"/>
      </top>
      <bottom/>
      <diagonal/>
    </border>
    <border>
      <left style="thin">
        <color theme="0" tint="-0.249980"/>
      </left>
      <right/>
      <top style="thin">
        <color theme="1"/>
      </top>
      <bottom/>
      <diagonal/>
    </border>
    <border>
      <left/>
      <right style="thin">
        <color theme="0" tint="-0.249980"/>
      </right>
      <top style="thin">
        <color theme="1"/>
      </top>
      <bottom/>
      <diagonal/>
    </border>
    <border>
      <left style="thin">
        <color theme="1"/>
      </left>
      <right style="thin">
        <color theme="0" tint="-0.249980"/>
      </right>
      <top/>
      <bottom style="thin">
        <color theme="0" tint="-0.249980"/>
      </bottom>
      <diagonal/>
    </border>
    <border>
      <left style="thin">
        <color theme="1"/>
      </left>
      <right style="thin">
        <color theme="0" tint="-0.249980"/>
      </right>
      <top/>
      <bottom/>
      <diagonal/>
    </border>
    <border>
      <left style="thin">
        <color theme="0" tint="-0.249980"/>
      </left>
      <right style="thin">
        <color theme="0" tint="-0.249980"/>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theme="0" tint="-0.249980"/>
      </top>
      <bottom/>
      <diagonal/>
    </border>
    <border>
      <left style="thin">
        <color theme="0" tint="-0.249980"/>
      </left>
      <right style="thin">
        <color theme="1"/>
      </right>
      <top style="thin">
        <color theme="0" tint="-0.249980"/>
      </top>
      <bottom/>
      <diagonal/>
    </border>
    <border>
      <left style="thin">
        <color theme="0" tint="-0.249980"/>
      </left>
      <right/>
      <top style="thin">
        <color theme="1"/>
      </top>
      <bottom style="thin">
        <color theme="0" tint="-0.249980"/>
      </bottom>
      <diagonal/>
    </border>
    <border>
      <left style="thin">
        <color theme="0" tint="-0.249980"/>
      </left>
      <right/>
      <top style="thin">
        <color theme="0" tint="-0.249980"/>
      </top>
      <bottom style="thin">
        <color theme="0" tint="-0.249980"/>
      </bottom>
      <diagonal/>
    </border>
    <border>
      <left style="thin">
        <color theme="0" tint="-0.249980"/>
      </left>
      <right/>
      <top style="thin">
        <color theme="0" tint="-0.249980"/>
      </top>
      <bottom style="thin">
        <color theme="1"/>
      </bottom>
      <diagonal/>
    </border>
    <border>
      <left style="thin">
        <color theme="1"/>
      </left>
      <right style="thin">
        <color theme="1"/>
      </right>
      <top/>
      <bottom style="thin">
        <color theme="0" tint="-0.249980"/>
      </bottom>
      <diagonal/>
    </border>
    <border>
      <left style="thin">
        <color theme="1"/>
      </left>
      <right/>
      <top style="thin">
        <color theme="1"/>
      </top>
      <bottom style="thin">
        <color theme="0" tint="-0.249980"/>
      </bottom>
      <diagonal/>
    </border>
    <border>
      <left style="thin">
        <color theme="1"/>
      </left>
      <right/>
      <top style="thin">
        <color theme="0" tint="-0.249980"/>
      </top>
      <bottom style="thin">
        <color theme="0" tint="-0.249980"/>
      </bottom>
      <diagonal/>
    </border>
    <border>
      <left style="thin">
        <color theme="1"/>
      </left>
      <right/>
      <top style="thin">
        <color theme="0" tint="-0.249980"/>
      </top>
      <bottom style="thin">
        <color theme="1"/>
      </bottom>
      <diagonal/>
    </border>
    <border>
      <left style="thin">
        <color theme="1"/>
      </left>
      <right style="thin">
        <color theme="1"/>
      </right>
      <top style="thin">
        <color theme="0" tint="-0.249980"/>
      </top>
      <bottom/>
      <diagonal/>
    </border>
    <border>
      <left style="thin">
        <color theme="1"/>
      </left>
      <right style="thin">
        <color theme="0" tint="-0.249980"/>
      </right>
      <top style="thin">
        <color theme="0" tint="-0.249980"/>
      </top>
      <bottom/>
      <diagonal/>
    </border>
    <border>
      <left/>
      <right style="thin">
        <color theme="1"/>
      </right>
      <top style="thin">
        <color theme="1"/>
      </top>
      <bottom style="thin">
        <color theme="0" tint="-0.249980"/>
      </bottom>
      <diagonal/>
    </border>
    <border>
      <left/>
      <right style="thin">
        <color theme="1"/>
      </right>
      <top style="thin">
        <color theme="0" tint="-0.249980"/>
      </top>
      <bottom style="thin">
        <color theme="0" tint="-0.249980"/>
      </bottom>
      <diagonal/>
    </border>
    <border>
      <left/>
      <right style="thin">
        <color theme="1"/>
      </right>
      <top style="thin">
        <color theme="0" tint="-0.249980"/>
      </top>
      <bottom style="thin">
        <color theme="1"/>
      </bottom>
      <diagonal/>
    </border>
    <border>
      <left/>
      <right style="thin">
        <color theme="0"/>
      </right>
      <top style="thin">
        <color theme="0"/>
      </top>
      <bottom/>
      <diagonal/>
    </border>
    <border>
      <left style="thin">
        <color theme="1"/>
      </left>
      <right style="thin">
        <color theme="0"/>
      </right>
      <top style="thin">
        <color theme="0"/>
      </top>
      <bottom/>
      <diagonal/>
    </border>
    <border>
      <left style="thin">
        <color theme="1"/>
      </left>
      <right style="thin">
        <color theme="0"/>
      </right>
      <top/>
      <bottom style="thin">
        <color theme="1"/>
      </bottom>
      <diagonal/>
    </border>
    <border>
      <left style="thin">
        <color theme="1"/>
      </left>
      <right style="thin">
        <color theme="1"/>
      </right>
      <top/>
      <bottom/>
      <diagonal/>
    </border>
    <border>
      <left style="thin">
        <color theme="0"/>
      </left>
      <right style="thin">
        <color theme="0"/>
      </right>
      <top/>
      <bottom style="thin">
        <color theme="0"/>
      </bottom>
      <diagonal/>
    </border>
    <border>
      <left/>
      <right/>
      <top style="thin">
        <color theme="1"/>
      </top>
      <bottom style="thin">
        <color theme="0" tint="-0.249980"/>
      </bottom>
      <diagonal/>
    </border>
    <border>
      <left style="thin">
        <color theme="0"/>
      </left>
      <right style="thin">
        <color theme="0"/>
      </right>
      <top style="thin">
        <color theme="0"/>
      </top>
      <bottom style="thin">
        <color theme="0"/>
      </bottom>
      <diagonal/>
    </border>
  </borders>
  <cellStyleXfs count="49">
    <xf numFmtId="0" fontId="0" fillId="0" borderId="0">
      <alignment vertical="center"/>
    </xf>
    <xf numFmtId="43" fontId="0" fillId="0" borderId="0" applyAlignment="0" applyBorder="0" applyFill="0" applyFont="0" applyProtection="0">
      <alignment vertical="center"/>
    </xf>
    <xf numFmtId="7" fontId="0" fillId="0" borderId="0" applyAlignment="0" applyBorder="0" applyFill="0" applyFont="0" applyProtection="0">
      <alignment vertical="center"/>
    </xf>
    <xf numFmtId="9" fontId="0" fillId="0" borderId="0" applyAlignment="0" applyBorder="0" applyFill="0" applyFont="0" applyProtection="0">
      <alignment vertical="center"/>
    </xf>
    <xf numFmtId="41" fontId="0" fillId="0" borderId="0" applyAlignment="0" applyBorder="0" applyFill="0" applyFont="0" applyProtection="0">
      <alignment vertical="center"/>
    </xf>
    <xf numFmtId="5" fontId="0" fillId="0" borderId="0" applyAlignment="0" applyBorder="0" applyFill="0" applyFont="0" applyProtection="0">
      <alignment vertical="center"/>
    </xf>
    <xf numFmtId="0" fontId="2" fillId="0" borderId="0" applyAlignment="0" applyBorder="0" applyFill="0" applyNumberFormat="0" applyProtection="0">
      <alignment vertical="center"/>
    </xf>
    <xf numFmtId="0" fontId="3" fillId="0" borderId="0" applyAlignment="0" applyBorder="0" applyFill="0" applyNumberFormat="0" applyProtection="0">
      <alignment vertical="center"/>
    </xf>
    <xf numFmtId="0" fontId="0" fillId="2" borderId="1" applyAlignment="0" applyFont="0" applyNumberFormat="0" applyProtection="0">
      <alignment vertical="center"/>
    </xf>
    <xf numFmtId="0" fontId="4" fillId="0" borderId="0" applyAlignment="0" applyBorder="0" applyFill="0" applyNumberFormat="0" applyProtection="0">
      <alignment vertical="center"/>
    </xf>
    <xf numFmtId="0" fontId="5" fillId="0" borderId="0" applyAlignment="0" applyBorder="0" applyFill="0" applyNumberFormat="0" applyProtection="0">
      <alignment vertical="center"/>
    </xf>
    <xf numFmtId="0" fontId="6" fillId="0" borderId="2" applyAlignment="0" applyFill="0" applyNumberFormat="0" applyProtection="0">
      <alignment vertical="center"/>
    </xf>
    <xf numFmtId="0" fontId="7" fillId="0" borderId="3" applyAlignment="0" applyFill="0" applyNumberFormat="0" applyProtection="0">
      <alignment vertical="center"/>
    </xf>
    <xf numFmtId="0" fontId="8" fillId="0" borderId="4" applyAlignment="0" applyFill="0" applyNumberFormat="0" applyProtection="0">
      <alignment vertical="center"/>
    </xf>
    <xf numFmtId="0" fontId="8" fillId="0" borderId="0" applyAlignment="0" applyBorder="0" applyFill="0" applyNumberFormat="0" applyProtection="0">
      <alignment vertical="center"/>
    </xf>
    <xf numFmtId="0" fontId="9" fillId="3" borderId="5" applyAlignment="0" applyNumberFormat="0" applyProtection="0">
      <alignment vertical="center"/>
    </xf>
    <xf numFmtId="0" fontId="10" fillId="4" borderId="6" applyAlignment="0" applyNumberFormat="0" applyProtection="0">
      <alignment vertical="center"/>
    </xf>
    <xf numFmtId="0" fontId="11" fillId="4" borderId="5" applyAlignment="0" applyNumberFormat="0" applyProtection="0">
      <alignment vertical="center"/>
    </xf>
    <xf numFmtId="0" fontId="12" fillId="5" borderId="7" applyAlignment="0" applyNumberFormat="0" applyProtection="0">
      <alignment vertical="center"/>
    </xf>
    <xf numFmtId="0" fontId="13" fillId="0" borderId="8" applyAlignment="0" applyFill="0" applyNumberFormat="0" applyProtection="0">
      <alignment vertical="center"/>
    </xf>
    <xf numFmtId="0" fontId="14" fillId="0" borderId="9" applyAlignment="0" applyFill="0" applyNumberFormat="0" applyProtection="0">
      <alignment vertical="center"/>
    </xf>
    <xf numFmtId="0" fontId="15" fillId="6" borderId="0" applyAlignment="0" applyBorder="0" applyNumberFormat="0" applyProtection="0">
      <alignment vertical="center"/>
    </xf>
    <xf numFmtId="0" fontId="16" fillId="7" borderId="0" applyAlignment="0" applyBorder="0" applyNumberFormat="0" applyProtection="0">
      <alignment vertical="center"/>
    </xf>
    <xf numFmtId="0" fontId="17" fillId="8" borderId="0" applyAlignment="0" applyBorder="0" applyNumberFormat="0" applyProtection="0">
      <alignment vertical="center"/>
    </xf>
    <xf numFmtId="0" fontId="18" fillId="9" borderId="0" applyAlignment="0" applyBorder="0" applyNumberFormat="0" applyProtection="0">
      <alignment vertical="center"/>
    </xf>
    <xf numFmtId="0" fontId="0" fillId="10" borderId="0" applyAlignment="0" applyBorder="0" applyNumberFormat="0" applyProtection="0">
      <alignment vertical="center"/>
    </xf>
    <xf numFmtId="0" fontId="0" fillId="11" borderId="0" applyAlignment="0" applyBorder="0" applyNumberFormat="0" applyProtection="0">
      <alignment vertical="center"/>
    </xf>
    <xf numFmtId="0" fontId="18" fillId="12" borderId="0" applyAlignment="0" applyBorder="0" applyNumberFormat="0" applyProtection="0">
      <alignment vertical="center"/>
    </xf>
    <xf numFmtId="0" fontId="18" fillId="13" borderId="0" applyAlignment="0" applyBorder="0" applyNumberFormat="0" applyProtection="0">
      <alignment vertical="center"/>
    </xf>
    <xf numFmtId="0" fontId="0" fillId="14" borderId="0" applyAlignment="0" applyBorder="0" applyNumberFormat="0" applyProtection="0">
      <alignment vertical="center"/>
    </xf>
    <xf numFmtId="0" fontId="0" fillId="15" borderId="0" applyAlignment="0" applyBorder="0" applyNumberFormat="0" applyProtection="0">
      <alignment vertical="center"/>
    </xf>
    <xf numFmtId="0" fontId="18" fillId="16" borderId="0" applyAlignment="0" applyBorder="0" applyNumberFormat="0" applyProtection="0">
      <alignment vertical="center"/>
    </xf>
    <xf numFmtId="0" fontId="18" fillId="17" borderId="0" applyAlignment="0" applyBorder="0" applyNumberFormat="0" applyProtection="0">
      <alignment vertical="center"/>
    </xf>
    <xf numFmtId="0" fontId="0" fillId="18" borderId="0" applyAlignment="0" applyBorder="0" applyNumberFormat="0" applyProtection="0">
      <alignment vertical="center"/>
    </xf>
    <xf numFmtId="0" fontId="0" fillId="19" borderId="0" applyAlignment="0" applyBorder="0" applyNumberFormat="0" applyProtection="0">
      <alignment vertical="center"/>
    </xf>
    <xf numFmtId="0" fontId="18" fillId="20" borderId="0" applyAlignment="0" applyBorder="0" applyNumberFormat="0" applyProtection="0">
      <alignment vertical="center"/>
    </xf>
    <xf numFmtId="0" fontId="18" fillId="21" borderId="0" applyAlignment="0" applyBorder="0" applyNumberFormat="0" applyProtection="0">
      <alignment vertical="center"/>
    </xf>
    <xf numFmtId="0" fontId="0" fillId="22" borderId="0" applyAlignment="0" applyBorder="0" applyNumberFormat="0" applyProtection="0">
      <alignment vertical="center"/>
    </xf>
    <xf numFmtId="0" fontId="0" fillId="23" borderId="0" applyAlignment="0" applyBorder="0" applyNumberFormat="0" applyProtection="0">
      <alignment vertical="center"/>
    </xf>
    <xf numFmtId="0" fontId="18" fillId="24" borderId="0" applyAlignment="0" applyBorder="0" applyNumberFormat="0" applyProtection="0">
      <alignment vertical="center"/>
    </xf>
    <xf numFmtId="0" fontId="18" fillId="25" borderId="0" applyAlignment="0" applyBorder="0" applyNumberFormat="0" applyProtection="0">
      <alignment vertical="center"/>
    </xf>
    <xf numFmtId="0" fontId="0" fillId="26" borderId="0" applyAlignment="0" applyBorder="0" applyNumberFormat="0" applyProtection="0">
      <alignment vertical="center"/>
    </xf>
    <xf numFmtId="0" fontId="0" fillId="27" borderId="0" applyAlignment="0" applyBorder="0" applyNumberFormat="0" applyProtection="0">
      <alignment vertical="center"/>
    </xf>
    <xf numFmtId="0" fontId="18" fillId="28" borderId="0" applyAlignment="0" applyBorder="0" applyNumberFormat="0" applyProtection="0">
      <alignment vertical="center"/>
    </xf>
    <xf numFmtId="0" fontId="18" fillId="29" borderId="0" applyAlignment="0" applyBorder="0" applyNumberFormat="0" applyProtection="0">
      <alignment vertical="center"/>
    </xf>
    <xf numFmtId="0" fontId="0" fillId="30" borderId="0" applyAlignment="0" applyBorder="0" applyNumberFormat="0" applyProtection="0">
      <alignment vertical="center"/>
    </xf>
    <xf numFmtId="0" fontId="0" fillId="31" borderId="0" applyAlignment="0" applyBorder="0" applyNumberFormat="0" applyProtection="0">
      <alignment vertical="center"/>
    </xf>
    <xf numFmtId="0" fontId="18" fillId="32" borderId="0" applyAlignment="0" applyBorder="0" applyNumberFormat="0" applyProtection="0">
      <alignment vertical="center"/>
    </xf>
    <xf numFmtId="0" fontId="19" fillId="0" borderId="0" applyAlignment="0" applyBorder="0" applyFill="0" applyNumberFormat="0" applyProtection="0">
      <alignment vertical="center"/>
    </xf>
  </cellStyleXfs>
  <cellXfs count="720">
    <xf numFmtId="0" fontId="0" fillId="0" borderId="0" xfId="0">
      <alignment vertical="center"/>
    </xf>
    <xf numFmtId="0" fontId="0" fillId="0" borderId="0" xfId="0" applyAlignment="1">
      <alignment horizontal="center" vertical="center"/>
    </xf>
    <xf numFmtId="0" fontId="20" fillId="0" borderId="0" xfId="0" applyAlignment="1">
      <alignment horizontal="center" vertical="center"/>
    </xf>
    <xf numFmtId="0" fontId="20" fillId="0" borderId="0" xfId="0" applyBorder="1" applyAlignment="1">
      <alignment horizontal="center" vertical="center"/>
    </xf>
    <xf numFmtId="0" fontId="21" fillId="0" borderId="0" xfId="0" applyAlignment="1">
      <alignment horizontal="center" vertical="center"/>
    </xf>
    <xf numFmtId="0" fontId="21" fillId="0" borderId="0" xfId="0" applyBorder="1" applyAlignment="1">
      <alignment horizontal="center" vertical="center"/>
    </xf>
    <xf numFmtId="0" fontId="21" fillId="19" borderId="0" xfId="0" applyFill="1" applyBorder="1" applyAlignment="1">
      <alignment horizontal="center" vertical="center"/>
    </xf>
    <xf numFmtId="0" fontId="21" fillId="19" borderId="0" xfId="0" applyFill="1" applyAlignment="1">
      <alignment horizontal="center" vertical="center"/>
    </xf>
    <xf numFmtId="0" fontId="21" fillId="0" borderId="0" xfId="0" applyBorder="1" applyAlignment="1">
      <alignment horizontal="center" vertical="center" wrapText="1"/>
    </xf>
    <xf numFmtId="0" fontId="21" fillId="0" borderId="10" xfId="0" applyBorder="1" applyAlignment="1">
      <alignment horizontal="center" vertical="center"/>
    </xf>
    <xf numFmtId="0" fontId="21" fillId="19" borderId="10" xfId="0" applyFill="1" applyBorder="1" applyAlignment="1">
      <alignment horizontal="center" vertical="center"/>
    </xf>
    <xf numFmtId="0" fontId="21" fillId="0" borderId="10" xfId="0" applyBorder="1" applyAlignment="1">
      <alignment horizontal="center" vertical="center" wrapText="1"/>
    </xf>
    <xf numFmtId="0" fontId="21" fillId="19" borderId="11" xfId="0" applyFill="1" applyBorder="1" applyAlignment="1">
      <alignment horizontal="center" vertical="center"/>
    </xf>
    <xf numFmtId="0" fontId="21" fillId="0" borderId="12" xfId="0" applyBorder="1" applyAlignment="1">
      <alignment horizontal="center" vertical="center"/>
    </xf>
    <xf numFmtId="0" fontId="21" fillId="0" borderId="13" xfId="0" applyBorder="1" applyAlignment="1">
      <alignment horizontal="center" vertical="center"/>
    </xf>
    <xf numFmtId="0" fontId="21" fillId="0" borderId="14" xfId="0" applyBorder="1" applyAlignment="1">
      <alignment horizontal="center" vertical="center"/>
    </xf>
    <xf numFmtId="0" fontId="21" fillId="0" borderId="15" xfId="0" applyBorder="1" applyAlignment="1">
      <alignment horizontal="center" vertical="center"/>
    </xf>
    <xf numFmtId="0" fontId="21" fillId="0" borderId="16" xfId="0" applyBorder="1" applyAlignment="1">
      <alignment horizontal="center" vertical="center"/>
    </xf>
    <xf numFmtId="0" fontId="21" fillId="0" borderId="17" xfId="0" applyBorder="1" applyAlignment="1">
      <alignment horizontal="center" vertical="center" wrapText="1"/>
    </xf>
    <xf numFmtId="0" fontId="21" fillId="0" borderId="18" xfId="0" applyBorder="1" applyAlignment="1">
      <alignment horizontal="center" vertical="center"/>
    </xf>
    <xf numFmtId="0" fontId="21" fillId="0" borderId="19" xfId="0" applyBorder="1" applyAlignment="1">
      <alignment horizontal="center" vertical="center"/>
    </xf>
    <xf numFmtId="0" fontId="21" fillId="0" borderId="20" xfId="0" applyBorder="1" applyAlignment="1">
      <alignment horizontal="center" vertical="center"/>
    </xf>
    <xf numFmtId="0" fontId="21" fillId="0" borderId="21" xfId="0" applyBorder="1" applyAlignment="1">
      <alignment horizontal="center" vertical="center"/>
    </xf>
    <xf numFmtId="0" fontId="21" fillId="0" borderId="22" xfId="0" applyBorder="1" applyAlignment="1">
      <alignment horizontal="center" vertical="center"/>
    </xf>
    <xf numFmtId="0" fontId="21" fillId="0" borderId="23" xfId="0" applyBorder="1" applyAlignment="1">
      <alignment horizontal="center" vertical="center"/>
    </xf>
    <xf numFmtId="0" fontId="21" fillId="0" borderId="24" xfId="0" applyBorder="1" applyAlignment="1">
      <alignment horizontal="center" vertical="center"/>
    </xf>
    <xf numFmtId="0" fontId="21" fillId="0" borderId="25" xfId="0" applyBorder="1" applyAlignment="1">
      <alignment horizontal="center" vertical="center"/>
    </xf>
    <xf numFmtId="0" fontId="21" fillId="33" borderId="10" xfId="0" applyFill="1" applyBorder="1" applyAlignment="1">
      <alignment horizontal="center" vertical="center"/>
    </xf>
    <xf numFmtId="0" fontId="21" fillId="33" borderId="13" xfId="0" applyFill="1" applyBorder="1" applyAlignment="1">
      <alignment horizontal="center" vertical="center"/>
    </xf>
    <xf numFmtId="0" fontId="21" fillId="33" borderId="12" xfId="0" applyFill="1" applyBorder="1" applyAlignment="1">
      <alignment horizontal="center" vertical="center"/>
    </xf>
    <xf numFmtId="0" fontId="21" fillId="33" borderId="11" xfId="0" applyFill="1" applyBorder="1" applyAlignment="1">
      <alignment horizontal="center" vertical="center"/>
    </xf>
    <xf numFmtId="0" fontId="21" fillId="33" borderId="16" xfId="0" applyFill="1" applyBorder="1" applyAlignment="1">
      <alignment horizontal="center" vertical="center"/>
    </xf>
    <xf numFmtId="0" fontId="21" fillId="33" borderId="14" xfId="0" applyFill="1" applyBorder="1" applyAlignment="1">
      <alignment horizontal="center" vertical="center"/>
    </xf>
    <xf numFmtId="0" fontId="21" fillId="33" borderId="25" xfId="0" applyFill="1" applyBorder="1" applyAlignment="1">
      <alignment horizontal="center" vertical="center"/>
    </xf>
    <xf numFmtId="0" fontId="21" fillId="33" borderId="17" xfId="0" applyFill="1" applyBorder="1" applyAlignment="1">
      <alignment horizontal="center" vertical="center" wrapText="1"/>
    </xf>
    <xf numFmtId="0" fontId="21" fillId="33" borderId="20" xfId="0" applyFill="1" applyBorder="1" applyAlignment="1">
      <alignment horizontal="center" vertical="center"/>
    </xf>
    <xf numFmtId="0" fontId="21" fillId="33" borderId="22" xfId="0" applyFill="1" applyBorder="1" applyAlignment="1">
      <alignment horizontal="center" vertical="center"/>
    </xf>
    <xf numFmtId="0" fontId="21" fillId="33" borderId="18" xfId="0" applyFill="1" applyBorder="1" applyAlignment="1">
      <alignment horizontal="center" vertical="center"/>
    </xf>
    <xf numFmtId="0" fontId="21" fillId="33" borderId="23" xfId="0" applyFill="1" applyBorder="1" applyAlignment="1">
      <alignment horizontal="center" vertical="center"/>
    </xf>
    <xf numFmtId="0" fontId="21" fillId="33" borderId="19" xfId="0" applyFill="1" applyBorder="1" applyAlignment="1">
      <alignment horizontal="center" vertical="center"/>
    </xf>
    <xf numFmtId="0" fontId="21" fillId="33" borderId="21" xfId="0" applyFill="1" applyBorder="1" applyAlignment="1">
      <alignment horizontal="center" vertical="center"/>
    </xf>
    <xf numFmtId="0" fontId="21" fillId="33" borderId="24" xfId="0" applyFill="1" applyBorder="1" applyAlignment="1">
      <alignment horizontal="center" vertical="center"/>
    </xf>
    <xf numFmtId="0" fontId="21" fillId="33" borderId="15" xfId="0" applyFill="1" applyBorder="1" applyAlignment="1">
      <alignment horizontal="center" vertical="center"/>
    </xf>
    <xf numFmtId="0" fontId="21" fillId="27" borderId="11" xfId="0" applyFill="1" applyBorder="1" applyAlignment="1">
      <alignment horizontal="center" vertical="center"/>
    </xf>
    <xf numFmtId="0" fontId="21" fillId="26" borderId="11" xfId="0" applyFill="1" applyBorder="1" applyAlignment="1">
      <alignment horizontal="center" vertical="center"/>
    </xf>
    <xf numFmtId="0" fontId="21" fillId="26" borderId="17" xfId="0" applyFill="1" applyBorder="1" applyAlignment="1">
      <alignment horizontal="center" vertical="center" wrapText="1"/>
    </xf>
    <xf numFmtId="0" fontId="21" fillId="26" borderId="18" xfId="0" applyFill="1" applyBorder="1" applyAlignment="1">
      <alignment horizontal="center" vertical="center"/>
    </xf>
    <xf numFmtId="0" fontId="21" fillId="26" borderId="19" xfId="0" applyFill="1" applyBorder="1" applyAlignment="1">
      <alignment horizontal="center" vertical="center"/>
    </xf>
    <xf numFmtId="0" fontId="21" fillId="26" borderId="20" xfId="0" applyFill="1" applyBorder="1" applyAlignment="1">
      <alignment horizontal="center" vertical="center"/>
    </xf>
    <xf numFmtId="0" fontId="21" fillId="26" borderId="10" xfId="0" applyFill="1" applyBorder="1" applyAlignment="1">
      <alignment horizontal="center" vertical="center"/>
    </xf>
    <xf numFmtId="0" fontId="21" fillId="26" borderId="21" xfId="0" applyFill="1" applyBorder="1" applyAlignment="1">
      <alignment horizontal="center" vertical="center"/>
    </xf>
    <xf numFmtId="0" fontId="21" fillId="26" borderId="22" xfId="0" applyFill="1" applyBorder="1" applyAlignment="1">
      <alignment horizontal="center" vertical="center"/>
    </xf>
    <xf numFmtId="0" fontId="21" fillId="26" borderId="23" xfId="0" applyFill="1" applyBorder="1" applyAlignment="1">
      <alignment horizontal="center" vertical="center"/>
    </xf>
    <xf numFmtId="0" fontId="21" fillId="26" borderId="24" xfId="0" applyFill="1" applyBorder="1" applyAlignment="1">
      <alignment horizontal="center" vertical="center"/>
    </xf>
    <xf numFmtId="0" fontId="21" fillId="11" borderId="11" xfId="0" applyFill="1" applyBorder="1" applyAlignment="1">
      <alignment horizontal="center" vertical="center"/>
    </xf>
    <xf numFmtId="0" fontId="21" fillId="10" borderId="11" xfId="0" applyFill="1" applyBorder="1" applyAlignment="1">
      <alignment horizontal="center" vertical="center"/>
    </xf>
    <xf numFmtId="0" fontId="21" fillId="10" borderId="17" xfId="0" applyFill="1" applyBorder="1" applyAlignment="1">
      <alignment horizontal="center" vertical="center" wrapText="1"/>
    </xf>
    <xf numFmtId="0" fontId="21" fillId="10" borderId="18" xfId="0" applyFill="1" applyBorder="1" applyAlignment="1">
      <alignment horizontal="center" vertical="center"/>
    </xf>
    <xf numFmtId="0" fontId="21" fillId="10" borderId="19" xfId="0" applyFill="1" applyBorder="1" applyAlignment="1">
      <alignment horizontal="center" vertical="center"/>
    </xf>
    <xf numFmtId="0" fontId="21" fillId="10" borderId="20" xfId="0" applyFill="1" applyBorder="1" applyAlignment="1">
      <alignment horizontal="center" vertical="center"/>
    </xf>
    <xf numFmtId="0" fontId="21" fillId="10" borderId="10" xfId="0" applyFill="1" applyBorder="1" applyAlignment="1">
      <alignment horizontal="center" vertical="center"/>
    </xf>
    <xf numFmtId="0" fontId="21" fillId="10" borderId="21" xfId="0" applyFill="1" applyBorder="1" applyAlignment="1">
      <alignment horizontal="center" vertical="center"/>
    </xf>
    <xf numFmtId="0" fontId="21" fillId="10" borderId="22" xfId="0" applyFill="1" applyBorder="1" applyAlignment="1">
      <alignment horizontal="center" vertical="center"/>
    </xf>
    <xf numFmtId="0" fontId="21" fillId="10" borderId="23" xfId="0" applyFill="1" applyBorder="1" applyAlignment="1">
      <alignment horizontal="center" vertical="center"/>
    </xf>
    <xf numFmtId="0" fontId="21" fillId="10" borderId="24" xfId="0" applyFill="1" applyBorder="1" applyAlignment="1">
      <alignment horizontal="center" vertical="center"/>
    </xf>
    <xf numFmtId="0" fontId="20" fillId="0" borderId="0" xfId="0">
      <alignment vertical="center"/>
    </xf>
    <xf numFmtId="0" fontId="21" fillId="0" borderId="0" xfId="0">
      <alignment vertical="center"/>
    </xf>
    <xf numFmtId="64" fontId="21" fillId="0" borderId="0" xfId="0" applyNumberFormat="1" applyAlignment="1">
      <alignment horizontal="center" vertical="center"/>
    </xf>
    <xf numFmtId="64" fontId="21" fillId="0" borderId="10" xfId="0" applyNumberFormat="1" applyBorder="1" applyAlignment="1">
      <alignment horizontal="center" vertical="center"/>
    </xf>
    <xf numFmtId="0" fontId="20" fillId="0" borderId="10" xfId="0" applyBorder="1" applyAlignment="1">
      <alignment horizontal="center" vertical="center"/>
    </xf>
    <xf numFmtId="0" fontId="21" fillId="0" borderId="11" xfId="0" applyBorder="1" applyAlignment="1">
      <alignment horizontal="center" vertical="center"/>
    </xf>
    <xf numFmtId="0" fontId="20" fillId="0" borderId="11" xfId="0" applyBorder="1" applyAlignment="1">
      <alignment horizontal="center" vertical="center"/>
    </xf>
    <xf numFmtId="64" fontId="21" fillId="0" borderId="11" xfId="0" applyNumberFormat="1" applyBorder="1" applyAlignment="1">
      <alignment horizontal="center" vertical="center"/>
    </xf>
    <xf numFmtId="0" fontId="21" fillId="0" borderId="26" xfId="0" applyBorder="1" applyAlignment="1">
      <alignment horizontal="center" vertical="center"/>
    </xf>
    <xf numFmtId="64" fontId="21" fillId="0" borderId="14" xfId="0" applyNumberFormat="1" applyBorder="1" applyAlignment="1">
      <alignment horizontal="center" vertical="center"/>
    </xf>
    <xf numFmtId="0" fontId="21" fillId="0" borderId="27" xfId="0" applyBorder="1" applyAlignment="1">
      <alignment horizontal="center" vertical="center"/>
    </xf>
    <xf numFmtId="0" fontId="21" fillId="0" borderId="28" xfId="0" applyBorder="1" applyAlignment="1">
      <alignment horizontal="center" vertical="center"/>
    </xf>
    <xf numFmtId="0" fontId="21" fillId="0" borderId="29" xfId="0" applyBorder="1" applyAlignment="1">
      <alignment horizontal="center" vertical="center"/>
    </xf>
    <xf numFmtId="64" fontId="21" fillId="11" borderId="11" xfId="0" applyNumberFormat="1" applyFill="1" applyBorder="1" applyAlignment="1">
      <alignment horizontal="center" vertical="center"/>
    </xf>
    <xf numFmtId="0" fontId="23" fillId="0" borderId="0" xfId="0" applyBorder="1" applyAlignment="1">
      <alignment horizontal="center" vertical="center"/>
    </xf>
    <xf numFmtId="0" fontId="24" fillId="0" borderId="0" xfId="0" applyBorder="1" applyAlignment="1">
      <alignment horizontal="center" vertical="center"/>
    </xf>
    <xf numFmtId="0" fontId="25" fillId="0" borderId="0" xfId="0" applyBorder="1" applyAlignment="1">
      <alignment horizontal="center" vertical="center"/>
    </xf>
    <xf numFmtId="0" fontId="26" fillId="0" borderId="0" xfId="0" applyBorder="1" applyAlignment="1">
      <alignment horizontal="center" vertical="center"/>
    </xf>
    <xf numFmtId="0" fontId="27" fillId="0" borderId="0" xfId="0" applyBorder="1" applyAlignment="1">
      <alignment horizontal="center" vertical="center"/>
    </xf>
    <xf numFmtId="0" fontId="28" fillId="0" borderId="0" xfId="0" applyBorder="1" applyAlignment="1">
      <alignment horizontal="center" vertical="center"/>
    </xf>
    <xf numFmtId="0" fontId="23" fillId="0" borderId="0" xfId="0" applyAlignment="1">
      <alignment horizontal="center" vertical="center"/>
    </xf>
    <xf numFmtId="0" fontId="24" fillId="0" borderId="0" xfId="0" applyAlignment="1">
      <alignment horizontal="center" vertical="center"/>
    </xf>
    <xf numFmtId="0" fontId="25" fillId="0" borderId="0" xfId="0" applyAlignment="1">
      <alignment horizontal="center" vertical="center"/>
    </xf>
    <xf numFmtId="0" fontId="26" fillId="0" borderId="0" xfId="0" applyAlignment="1">
      <alignment horizontal="center" vertical="center"/>
    </xf>
    <xf numFmtId="0" fontId="27" fillId="0" borderId="0" xfId="0" applyAlignment="1">
      <alignment horizontal="center" vertical="center"/>
    </xf>
    <xf numFmtId="0" fontId="28" fillId="0" borderId="0" xfId="0" applyAlignment="1">
      <alignment horizontal="center" vertical="center"/>
    </xf>
    <xf numFmtId="0" fontId="21" fillId="0" borderId="0" xfId="0" applyAlignment="1">
      <alignment horizontal="center" vertical="center" wrapText="1"/>
    </xf>
    <xf numFmtId="0" fontId="28" fillId="0" borderId="10" xfId="0" applyBorder="1" applyAlignment="1">
      <alignment horizontal="center" vertical="center"/>
    </xf>
    <xf numFmtId="0" fontId="28" fillId="0" borderId="11" xfId="0" applyBorder="1" applyAlignment="1">
      <alignment horizontal="center" vertical="center"/>
    </xf>
    <xf numFmtId="0" fontId="21" fillId="0" borderId="11" xfId="0" applyBorder="1" applyAlignment="1">
      <alignment horizontal="center" vertical="center" wrapText="1"/>
    </xf>
    <xf numFmtId="0" fontId="21" fillId="0" borderId="30" xfId="0" applyBorder="1" applyAlignment="1">
      <alignment horizontal="center" vertical="center"/>
    </xf>
    <xf numFmtId="0" fontId="21" fillId="0" borderId="31" xfId="0" applyBorder="1" applyAlignment="1">
      <alignment horizontal="center" vertical="center"/>
    </xf>
    <xf numFmtId="0" fontId="28" fillId="11" borderId="11" xfId="0" applyFill="1" applyBorder="1" applyAlignment="1">
      <alignment horizontal="center" vertical="center"/>
    </xf>
    <xf numFmtId="0" fontId="21" fillId="11" borderId="11" xfId="0" applyFill="1" applyBorder="1" applyAlignment="1">
      <alignment horizontal="center" vertical="center" wrapText="1"/>
    </xf>
    <xf numFmtId="0" fontId="21" fillId="11" borderId="30" xfId="0" applyFill="1" applyBorder="1" applyAlignment="1">
      <alignment horizontal="center" vertical="center"/>
    </xf>
    <xf numFmtId="0" fontId="21" fillId="11" borderId="28" xfId="0" applyFill="1" applyBorder="1" applyAlignment="1">
      <alignment horizontal="center" vertical="center"/>
    </xf>
    <xf numFmtId="0" fontId="21" fillId="11" borderId="31" xfId="0" applyFill="1" applyBorder="1" applyAlignment="1">
      <alignment horizontal="center" vertical="center"/>
    </xf>
    <xf numFmtId="0" fontId="21" fillId="0" borderId="32" xfId="0" applyBorder="1" applyAlignment="1">
      <alignment horizontal="center" vertical="center"/>
    </xf>
    <xf numFmtId="0" fontId="21" fillId="0" borderId="33" xfId="0" applyBorder="1" applyAlignment="1">
      <alignment horizontal="center" vertical="center"/>
    </xf>
    <xf numFmtId="0" fontId="21" fillId="0" borderId="34" xfId="0" applyBorder="1" applyAlignment="1">
      <alignment horizontal="center" vertical="center"/>
    </xf>
    <xf numFmtId="0" fontId="21" fillId="0" borderId="35" xfId="0" applyBorder="1" applyAlignment="1">
      <alignment horizontal="center" vertical="center"/>
    </xf>
    <xf numFmtId="0" fontId="21" fillId="0" borderId="36" xfId="0" applyBorder="1" applyAlignment="1">
      <alignment horizontal="center" vertical="center"/>
    </xf>
    <xf numFmtId="0" fontId="21" fillId="0" borderId="37" xfId="0" applyBorder="1" applyAlignment="1">
      <alignment horizontal="center" vertical="center"/>
    </xf>
    <xf numFmtId="0" fontId="21" fillId="0" borderId="32" xfId="0" applyBorder="1" applyAlignment="1">
      <alignment horizontal="center" vertical="center" wrapText="1"/>
    </xf>
    <xf numFmtId="0" fontId="21" fillId="10" borderId="32" xfId="0" applyFill="1" applyBorder="1" applyAlignment="1">
      <alignment horizontal="center" vertical="center" wrapText="1"/>
    </xf>
    <xf numFmtId="0" fontId="21" fillId="10" borderId="33" xfId="0" applyFill="1" applyBorder="1" applyAlignment="1">
      <alignment horizontal="center" vertical="center"/>
    </xf>
    <xf numFmtId="0" fontId="21" fillId="10" borderId="26" xfId="0" applyFill="1" applyBorder="1" applyAlignment="1">
      <alignment horizontal="center" vertical="center"/>
    </xf>
    <xf numFmtId="0" fontId="21" fillId="10" borderId="34" xfId="0" applyFill="1" applyBorder="1" applyAlignment="1">
      <alignment horizontal="center" vertical="center"/>
    </xf>
    <xf numFmtId="0" fontId="21" fillId="10" borderId="0" xfId="0" applyFill="1" applyBorder="1" applyAlignment="1">
      <alignment horizontal="center" vertical="center"/>
    </xf>
    <xf numFmtId="0" fontId="21" fillId="10" borderId="35" xfId="0" applyFill="1" applyBorder="1" applyAlignment="1">
      <alignment horizontal="center" vertical="center"/>
    </xf>
    <xf numFmtId="0" fontId="21" fillId="10" borderId="36" xfId="0" applyFill="1" applyBorder="1" applyAlignment="1">
      <alignment horizontal="center" vertical="center"/>
    </xf>
    <xf numFmtId="0" fontId="21" fillId="10" borderId="37" xfId="0" applyFill="1" applyBorder="1" applyAlignment="1">
      <alignment horizontal="center" vertical="center"/>
    </xf>
    <xf numFmtId="0" fontId="21" fillId="10" borderId="27" xfId="0" applyFill="1" applyBorder="1" applyAlignment="1">
      <alignment horizontal="center" vertical="center"/>
    </xf>
    <xf numFmtId="0" fontId="21" fillId="10" borderId="38" xfId="0" applyFill="1" applyBorder="1" applyAlignment="1">
      <alignment horizontal="center" vertical="center" wrapText="1"/>
    </xf>
    <xf numFmtId="0" fontId="21" fillId="10" borderId="39" xfId="0" applyFill="1" applyBorder="1" applyAlignment="1">
      <alignment horizontal="center" vertical="center"/>
    </xf>
    <xf numFmtId="0" fontId="21" fillId="10" borderId="40" xfId="0" applyFill="1" applyBorder="1" applyAlignment="1">
      <alignment horizontal="center" vertical="center"/>
    </xf>
    <xf numFmtId="0" fontId="21" fillId="10" borderId="41" xfId="0" applyFill="1" applyBorder="1" applyAlignment="1">
      <alignment horizontal="center" vertical="center"/>
    </xf>
    <xf numFmtId="0" fontId="21" fillId="10" borderId="42" xfId="0" applyFill="1" applyBorder="1" applyAlignment="1">
      <alignment horizontal="center" vertical="center"/>
    </xf>
    <xf numFmtId="0" fontId="21" fillId="10" borderId="43" xfId="0" applyFill="1" applyBorder="1" applyAlignment="1">
      <alignment horizontal="center" vertical="center"/>
    </xf>
    <xf numFmtId="0" fontId="21" fillId="10" borderId="44" xfId="0" applyFill="1" applyBorder="1" applyAlignment="1">
      <alignment horizontal="center" vertical="center"/>
    </xf>
    <xf numFmtId="0" fontId="21" fillId="10" borderId="45" xfId="0" applyFill="1" applyBorder="1" applyAlignment="1">
      <alignment horizontal="center" vertical="center"/>
    </xf>
    <xf numFmtId="0" fontId="21" fillId="33" borderId="46" xfId="0" applyFill="1" applyBorder="1" applyAlignment="1">
      <alignment horizontal="center" vertical="center"/>
    </xf>
    <xf numFmtId="0" fontId="21" fillId="33" borderId="31" xfId="0" applyFill="1" applyBorder="1" applyAlignment="1">
      <alignment horizontal="center" vertical="center"/>
    </xf>
    <xf numFmtId="0" fontId="21" fillId="11" borderId="0" xfId="0" applyFill="1" applyBorder="1" applyAlignment="1">
      <alignment horizontal="center" vertical="center"/>
    </xf>
    <xf numFmtId="0" fontId="21" fillId="33" borderId="0" xfId="0" applyFill="1" applyBorder="1" applyAlignment="1">
      <alignment horizontal="center" vertical="center"/>
    </xf>
    <xf numFmtId="0" fontId="21" fillId="33" borderId="27" xfId="0" applyFill="1" applyBorder="1" applyAlignment="1">
      <alignment horizontal="center" vertical="center"/>
    </xf>
    <xf numFmtId="0" fontId="21" fillId="33" borderId="36" xfId="0" applyFill="1" applyBorder="1" applyAlignment="1">
      <alignment horizontal="center" vertical="center"/>
    </xf>
    <xf numFmtId="0" fontId="21" fillId="33" borderId="32" xfId="0" applyFill="1" applyBorder="1" applyAlignment="1">
      <alignment horizontal="center" vertical="center"/>
    </xf>
    <xf numFmtId="0" fontId="21" fillId="33" borderId="33" xfId="0" applyFill="1" applyBorder="1" applyAlignment="1">
      <alignment horizontal="center" vertical="center"/>
    </xf>
    <xf numFmtId="0" fontId="21" fillId="33" borderId="26" xfId="0" applyFill="1" applyBorder="1" applyAlignment="1">
      <alignment horizontal="center" vertical="center"/>
    </xf>
    <xf numFmtId="0" fontId="21" fillId="33" borderId="34" xfId="0" applyFill="1" applyBorder="1" applyAlignment="1">
      <alignment horizontal="center" vertical="center"/>
    </xf>
    <xf numFmtId="0" fontId="21" fillId="33" borderId="35" xfId="0" applyFill="1" applyBorder="1" applyAlignment="1">
      <alignment horizontal="center" vertical="center"/>
    </xf>
    <xf numFmtId="0" fontId="21" fillId="33" borderId="37" xfId="0" applyFill="1" applyBorder="1" applyAlignment="1">
      <alignment horizontal="center" vertical="center"/>
    </xf>
    <xf numFmtId="0" fontId="21" fillId="33" borderId="32" xfId="0" applyFill="1" applyBorder="1" applyAlignment="1">
      <alignment horizontal="center" vertical="center" wrapText="1"/>
    </xf>
    <xf numFmtId="0" fontId="21" fillId="33" borderId="38" xfId="0" applyFill="1" applyBorder="1" applyAlignment="1">
      <alignment horizontal="center" vertical="center" wrapText="1"/>
    </xf>
    <xf numFmtId="0" fontId="21" fillId="33" borderId="39" xfId="0" applyFill="1" applyBorder="1" applyAlignment="1">
      <alignment horizontal="center" vertical="center"/>
    </xf>
    <xf numFmtId="0" fontId="21" fillId="33" borderId="40" xfId="0" applyFill="1" applyBorder="1" applyAlignment="1">
      <alignment horizontal="center" vertical="center"/>
    </xf>
    <xf numFmtId="0" fontId="21" fillId="33" borderId="41" xfId="0" applyFill="1" applyBorder="1" applyAlignment="1">
      <alignment horizontal="center" vertical="center"/>
    </xf>
    <xf numFmtId="0" fontId="21" fillId="33" borderId="42" xfId="0" applyFill="1" applyBorder="1" applyAlignment="1">
      <alignment horizontal="center" vertical="center"/>
    </xf>
    <xf numFmtId="0" fontId="21" fillId="33" borderId="43" xfId="0" applyFill="1" applyBorder="1" applyAlignment="1">
      <alignment horizontal="center" vertical="center"/>
    </xf>
    <xf numFmtId="0" fontId="21" fillId="33" borderId="44" xfId="0" applyFill="1" applyBorder="1" applyAlignment="1">
      <alignment horizontal="center" vertical="center"/>
    </xf>
    <xf numFmtId="0" fontId="21" fillId="33" borderId="45" xfId="0" applyFill="1" applyBorder="1" applyAlignment="1">
      <alignment horizontal="center" vertical="center"/>
    </xf>
    <xf numFmtId="0" fontId="21" fillId="33" borderId="0" xfId="0" applyFill="1" applyBorder="1" applyAlignment="1">
      <alignment horizontal="center" vertical="center" wrapText="1"/>
    </xf>
    <xf numFmtId="0" fontId="21" fillId="33" borderId="47" xfId="0" applyFill="1" applyBorder="1" applyAlignment="1">
      <alignment horizontal="center" vertical="center"/>
    </xf>
    <xf numFmtId="0" fontId="21" fillId="0" borderId="48" xfId="0" applyBorder="1" applyAlignment="1">
      <alignment horizontal="center" vertical="center"/>
    </xf>
    <xf numFmtId="0" fontId="21" fillId="33" borderId="30" xfId="0" applyFill="1" applyBorder="1" applyAlignment="1">
      <alignment horizontal="center" vertical="center"/>
    </xf>
    <xf numFmtId="0" fontId="21" fillId="0" borderId="49" xfId="0" applyBorder="1" applyAlignment="1">
      <alignment horizontal="center" vertical="center"/>
    </xf>
    <xf numFmtId="0" fontId="21" fillId="0" borderId="43" xfId="0" applyBorder="1" applyAlignment="1">
      <alignment horizontal="center" vertical="center"/>
    </xf>
    <xf numFmtId="0" fontId="21" fillId="0" borderId="50" xfId="0" applyBorder="1" applyAlignment="1">
      <alignment horizontal="center" vertical="center"/>
    </xf>
    <xf numFmtId="0" fontId="23" fillId="0" borderId="49" xfId="0" applyBorder="1" applyAlignment="1">
      <alignment horizontal="center" vertical="center"/>
    </xf>
    <xf numFmtId="0" fontId="23" fillId="0" borderId="26" xfId="0" applyBorder="1" applyAlignment="1">
      <alignment horizontal="center" vertical="center"/>
    </xf>
    <xf numFmtId="0" fontId="23" fillId="0" borderId="43" xfId="0" applyBorder="1" applyAlignment="1">
      <alignment horizontal="center" vertical="center"/>
    </xf>
    <xf numFmtId="0" fontId="23" fillId="0" borderId="50" xfId="0" applyBorder="1" applyAlignment="1">
      <alignment horizontal="center" vertical="center"/>
    </xf>
    <xf numFmtId="0" fontId="24" fillId="0" borderId="49" xfId="0" applyBorder="1" applyAlignment="1">
      <alignment horizontal="center" vertical="center"/>
    </xf>
    <xf numFmtId="0" fontId="24" fillId="0" borderId="26" xfId="0" applyBorder="1" applyAlignment="1">
      <alignment horizontal="center" vertical="center"/>
    </xf>
    <xf numFmtId="0" fontId="24" fillId="0" borderId="43" xfId="0" applyBorder="1" applyAlignment="1">
      <alignment horizontal="center" vertical="center"/>
    </xf>
    <xf numFmtId="0" fontId="24" fillId="0" borderId="50" xfId="0" applyBorder="1" applyAlignment="1">
      <alignment horizontal="center" vertical="center"/>
    </xf>
    <xf numFmtId="0" fontId="25" fillId="0" borderId="49" xfId="0" applyBorder="1" applyAlignment="1">
      <alignment horizontal="center" vertical="center"/>
    </xf>
    <xf numFmtId="0" fontId="25" fillId="0" borderId="26" xfId="0" applyBorder="1" applyAlignment="1">
      <alignment horizontal="center" vertical="center"/>
    </xf>
    <xf numFmtId="0" fontId="25" fillId="0" borderId="43" xfId="0" applyBorder="1" applyAlignment="1">
      <alignment horizontal="center" vertical="center"/>
    </xf>
    <xf numFmtId="0" fontId="25" fillId="0" borderId="50" xfId="0" applyBorder="1" applyAlignment="1">
      <alignment horizontal="center" vertical="center"/>
    </xf>
    <xf numFmtId="0" fontId="26" fillId="0" borderId="49" xfId="0" applyBorder="1" applyAlignment="1">
      <alignment horizontal="center" vertical="center"/>
    </xf>
    <xf numFmtId="0" fontId="26" fillId="0" borderId="26" xfId="0" applyBorder="1" applyAlignment="1">
      <alignment horizontal="center" vertical="center"/>
    </xf>
    <xf numFmtId="0" fontId="26" fillId="0" borderId="43" xfId="0" applyBorder="1" applyAlignment="1">
      <alignment horizontal="center" vertical="center"/>
    </xf>
    <xf numFmtId="0" fontId="26" fillId="0" borderId="50" xfId="0" applyBorder="1" applyAlignment="1">
      <alignment horizontal="center" vertical="center"/>
    </xf>
    <xf numFmtId="0" fontId="27" fillId="0" borderId="49" xfId="0" applyBorder="1" applyAlignment="1">
      <alignment horizontal="center" vertical="center"/>
    </xf>
    <xf numFmtId="0" fontId="27" fillId="0" borderId="26" xfId="0" applyBorder="1" applyAlignment="1">
      <alignment horizontal="center" vertical="center"/>
    </xf>
    <xf numFmtId="0" fontId="27" fillId="0" borderId="43" xfId="0" applyBorder="1" applyAlignment="1">
      <alignment horizontal="center" vertical="center"/>
    </xf>
    <xf numFmtId="0" fontId="27" fillId="0" borderId="50" xfId="0" applyBorder="1" applyAlignment="1">
      <alignment horizontal="center" vertical="center"/>
    </xf>
    <xf numFmtId="0" fontId="28" fillId="0" borderId="49" xfId="0" applyBorder="1" applyAlignment="1">
      <alignment horizontal="center" vertical="center"/>
    </xf>
    <xf numFmtId="0" fontId="28" fillId="0" borderId="26" xfId="0" applyBorder="1" applyAlignment="1">
      <alignment horizontal="center" vertical="center"/>
    </xf>
    <xf numFmtId="0" fontId="28" fillId="0" borderId="43" xfId="0" applyBorder="1" applyAlignment="1">
      <alignment horizontal="center" vertical="center"/>
    </xf>
    <xf numFmtId="0" fontId="28" fillId="0" borderId="50" xfId="0" applyBorder="1" applyAlignment="1">
      <alignment horizontal="center" vertical="center"/>
    </xf>
    <xf numFmtId="0" fontId="21" fillId="33" borderId="0" xfId="0" applyFill="1" applyBorder="1" applyAlignment="1">
      <alignment horizontal="center" wrapText="1"/>
    </xf>
    <xf numFmtId="0" fontId="21" fillId="33" borderId="0" xfId="0" applyFill="1" applyBorder="1" applyAlignment="1">
      <alignment horizontal="center"/>
    </xf>
    <xf numFmtId="0" fontId="21" fillId="33" borderId="44" xfId="0" applyFill="1" applyBorder="1" applyAlignment="1">
      <alignment horizontal="center"/>
    </xf>
    <xf numFmtId="0" fontId="21" fillId="0" borderId="41" xfId="0" applyBorder="1" applyAlignment="1">
      <alignment horizontal="center" vertical="center"/>
    </xf>
    <xf numFmtId="0" fontId="21" fillId="0" borderId="51" xfId="0" applyBorder="1" applyAlignment="1">
      <alignment horizontal="center" vertical="center"/>
    </xf>
    <xf numFmtId="0" fontId="21" fillId="0" borderId="49" xfId="0" applyBorder="1" applyAlignment="1">
      <alignment horizontal="center" vertical="center" wrapText="1"/>
    </xf>
    <xf numFmtId="0" fontId="27" fillId="11" borderId="11" xfId="0" applyFill="1" applyBorder="1" applyAlignment="1">
      <alignment horizontal="center" vertical="center"/>
    </xf>
    <xf numFmtId="65" fontId="21" fillId="0" borderId="0" xfId="0" applyNumberFormat="1" applyAlignment="1">
      <alignment horizontal="center" vertical="center"/>
    </xf>
    <xf numFmtId="65" fontId="21" fillId="0" borderId="0" xfId="0" applyNumberFormat="1" applyBorder="1" applyAlignment="1">
      <alignment horizontal="center" vertical="center"/>
    </xf>
    <xf numFmtId="66" fontId="21" fillId="0" borderId="0" xfId="0" applyNumberFormat="1" applyAlignment="1">
      <alignment horizontal="center" vertical="center"/>
    </xf>
    <xf numFmtId="66" fontId="21" fillId="0" borderId="0" xfId="0" applyNumberFormat="1" applyBorder="1" applyAlignment="1">
      <alignment horizontal="center" vertical="center"/>
    </xf>
    <xf numFmtId="66" fontId="21" fillId="0" borderId="0" xfId="0" applyNumberFormat="1" applyBorder="1" applyAlignment="1">
      <alignment horizontal="center" vertical="center" wrapText="1"/>
    </xf>
    <xf numFmtId="67" fontId="21" fillId="0" borderId="0" xfId="0" applyNumberFormat="1" applyAlignment="1">
      <alignment horizontal="center" vertical="center"/>
    </xf>
    <xf numFmtId="68" fontId="21" fillId="0" borderId="0" xfId="0" applyNumberFormat="1" applyBorder="1" applyAlignment="1">
      <alignment horizontal="center" vertical="center"/>
    </xf>
    <xf numFmtId="69" fontId="21" fillId="0" borderId="0" xfId="0" applyNumberFormat="1" applyBorder="1" applyAlignment="1">
      <alignment horizontal="center" vertical="center"/>
    </xf>
    <xf numFmtId="70" fontId="21" fillId="10" borderId="11" xfId="0" applyNumberFormat="1" applyFill="1" applyBorder="1" applyAlignment="1">
      <alignment horizontal="center" vertical="center"/>
    </xf>
    <xf numFmtId="71" fontId="21" fillId="10" borderId="11" xfId="0" applyNumberFormat="1" applyFill="1" applyBorder="1" applyAlignment="1">
      <alignment horizontal="center" vertical="center"/>
    </xf>
    <xf numFmtId="72" fontId="21" fillId="10" borderId="11" xfId="0" applyNumberFormat="1" applyFill="1" applyBorder="1" applyAlignment="1">
      <alignment horizontal="center" vertical="center"/>
    </xf>
    <xf numFmtId="73" fontId="21" fillId="0" borderId="10" xfId="0" applyNumberFormat="1" applyBorder="1" applyAlignment="1">
      <alignment horizontal="center" vertical="center"/>
    </xf>
    <xf numFmtId="73" fontId="21" fillId="0" borderId="13" xfId="0" applyNumberFormat="1" applyBorder="1" applyAlignment="1">
      <alignment horizontal="center" vertical="center"/>
    </xf>
    <xf numFmtId="73" fontId="21" fillId="0" borderId="12" xfId="0" applyNumberFormat="1" applyBorder="1" applyAlignment="1">
      <alignment horizontal="center" vertical="center"/>
    </xf>
    <xf numFmtId="73" fontId="21" fillId="11" borderId="11" xfId="0" applyNumberFormat="1" applyFill="1" applyBorder="1" applyAlignment="1">
      <alignment horizontal="center" vertical="center"/>
    </xf>
    <xf numFmtId="73" fontId="21" fillId="0" borderId="16" xfId="0" applyNumberFormat="1" applyBorder="1" applyAlignment="1">
      <alignment horizontal="center" vertical="center"/>
    </xf>
    <xf numFmtId="73" fontId="21" fillId="0" borderId="14" xfId="0" applyNumberFormat="1" applyBorder="1" applyAlignment="1">
      <alignment horizontal="center" vertical="center"/>
    </xf>
    <xf numFmtId="73" fontId="21" fillId="0" borderId="29" xfId="0" applyNumberFormat="1" applyBorder="1" applyAlignment="1">
      <alignment horizontal="center" vertical="center"/>
    </xf>
    <xf numFmtId="73" fontId="21" fillId="10" borderId="11" xfId="0" applyNumberFormat="1" applyFill="1" applyBorder="1" applyAlignment="1">
      <alignment horizontal="center" vertical="center"/>
    </xf>
    <xf numFmtId="73" fontId="21" fillId="0" borderId="11" xfId="0" applyNumberFormat="1" applyBorder="1" applyAlignment="1">
      <alignment horizontal="center" vertical="center"/>
    </xf>
    <xf numFmtId="73" fontId="20" fillId="0" borderId="11" xfId="0" applyNumberFormat="1" applyBorder="1" applyAlignment="1">
      <alignment horizontal="center" vertical="center"/>
    </xf>
    <xf numFmtId="73" fontId="21" fillId="0" borderId="25" xfId="0" applyNumberFormat="1" applyBorder="1" applyAlignment="1">
      <alignment horizontal="center" vertical="center"/>
    </xf>
    <xf numFmtId="73" fontId="21" fillId="0" borderId="15" xfId="0" applyNumberFormat="1" applyBorder="1" applyAlignment="1">
      <alignment horizontal="center" vertical="center"/>
    </xf>
    <xf numFmtId="73" fontId="21" fillId="33" borderId="0" xfId="0" applyNumberFormat="1" applyFill="1" applyBorder="1" applyAlignment="1">
      <alignment horizontal="center" vertical="center" wrapText="1"/>
    </xf>
    <xf numFmtId="73" fontId="21" fillId="33" borderId="0" xfId="0" applyNumberFormat="1" applyFill="1" applyBorder="1" applyAlignment="1">
      <alignment horizontal="center" vertical="center"/>
    </xf>
    <xf numFmtId="73" fontId="21" fillId="33" borderId="44" xfId="0" applyNumberFormat="1" applyFill="1" applyBorder="1" applyAlignment="1">
      <alignment horizontal="center" vertical="center"/>
    </xf>
    <xf numFmtId="73" fontId="21" fillId="33" borderId="11" xfId="0" applyNumberFormat="1" applyFill="1" applyBorder="1" applyAlignment="1">
      <alignment horizontal="center" vertical="center"/>
    </xf>
    <xf numFmtId="73" fontId="21" fillId="11" borderId="30" xfId="0" applyNumberFormat="1" applyFill="1" applyBorder="1" applyAlignment="1">
      <alignment horizontal="center" vertical="center"/>
    </xf>
    <xf numFmtId="73" fontId="21" fillId="33" borderId="30" xfId="0" applyNumberFormat="1" applyFill="1" applyBorder="1" applyAlignment="1">
      <alignment horizontal="center" vertical="center"/>
    </xf>
    <xf numFmtId="73" fontId="21" fillId="0" borderId="26" xfId="0" applyNumberFormat="1" applyBorder="1" applyAlignment="1">
      <alignment horizontal="center" vertical="center"/>
    </xf>
    <xf numFmtId="73" fontId="21" fillId="11" borderId="31" xfId="0" applyNumberFormat="1" applyFill="1" applyBorder="1" applyAlignment="1">
      <alignment horizontal="center" vertical="center"/>
    </xf>
    <xf numFmtId="73" fontId="21" fillId="0" borderId="31" xfId="0" applyNumberFormat="1" applyBorder="1" applyAlignment="1">
      <alignment horizontal="center" vertical="center"/>
    </xf>
    <xf numFmtId="73" fontId="26" fillId="0" borderId="49" xfId="0" applyNumberFormat="1" applyBorder="1" applyAlignment="1">
      <alignment horizontal="center" vertical="center"/>
    </xf>
    <xf numFmtId="73" fontId="26" fillId="0" borderId="43" xfId="0" applyNumberFormat="1" applyBorder="1" applyAlignment="1">
      <alignment horizontal="center" vertical="center"/>
    </xf>
    <xf numFmtId="73" fontId="21" fillId="0" borderId="43" xfId="0" applyNumberFormat="1" applyBorder="1" applyAlignment="1">
      <alignment horizontal="center" vertical="center"/>
    </xf>
    <xf numFmtId="73" fontId="21" fillId="0" borderId="27" xfId="0" applyNumberFormat="1" applyBorder="1" applyAlignment="1">
      <alignment horizontal="center" vertical="center"/>
    </xf>
    <xf numFmtId="73" fontId="26" fillId="0" borderId="26" xfId="0" applyNumberFormat="1" applyBorder="1" applyAlignment="1">
      <alignment horizontal="center" vertical="center"/>
    </xf>
    <xf numFmtId="73" fontId="26" fillId="0" borderId="50" xfId="0" applyNumberFormat="1" applyBorder="1" applyAlignment="1">
      <alignment horizontal="center" vertical="center"/>
    </xf>
    <xf numFmtId="73" fontId="21" fillId="0" borderId="50" xfId="0" applyNumberFormat="1" applyBorder="1" applyAlignment="1">
      <alignment horizontal="center" vertical="center"/>
    </xf>
    <xf numFmtId="73" fontId="21" fillId="0" borderId="0" xfId="0" applyNumberFormat="1" applyAlignment="1">
      <alignment horizontal="center" vertical="center"/>
    </xf>
    <xf numFmtId="73" fontId="21" fillId="0" borderId="0" xfId="0" applyNumberFormat="1" applyBorder="1" applyAlignment="1">
      <alignment horizontal="center" vertical="center"/>
    </xf>
    <xf numFmtId="73" fontId="21" fillId="11" borderId="0" xfId="0" applyNumberFormat="1" applyFill="1" applyBorder="1" applyAlignment="1">
      <alignment horizontal="center" vertical="center"/>
    </xf>
    <xf numFmtId="0" fontId="21" fillId="11" borderId="0" xfId="0" applyFill="1" applyAlignment="1">
      <alignment horizontal="center" vertical="center"/>
    </xf>
    <xf numFmtId="0" fontId="21" fillId="11" borderId="10" xfId="0" applyFill="1" applyBorder="1" applyAlignment="1">
      <alignment horizontal="center" vertical="center"/>
    </xf>
    <xf numFmtId="73" fontId="21" fillId="11" borderId="10" xfId="0" applyNumberFormat="1" applyFill="1" applyBorder="1" applyAlignment="1">
      <alignment horizontal="center" vertical="center"/>
    </xf>
    <xf numFmtId="0" fontId="21" fillId="11" borderId="52" xfId="0" applyFill="1" applyBorder="1" applyAlignment="1">
      <alignment horizontal="center" vertical="center"/>
    </xf>
    <xf numFmtId="73" fontId="21" fillId="11" borderId="52" xfId="0" applyNumberFormat="1" applyFill="1" applyBorder="1" applyAlignment="1">
      <alignment horizontal="center" vertical="center"/>
    </xf>
    <xf numFmtId="0" fontId="21" fillId="0" borderId="52" xfId="0" applyBorder="1" applyAlignment="1">
      <alignment horizontal="center" vertical="center" wrapText="1"/>
    </xf>
    <xf numFmtId="0" fontId="21" fillId="0" borderId="52" xfId="0" applyBorder="1" applyAlignment="1">
      <alignment horizontal="center" vertical="center"/>
    </xf>
    <xf numFmtId="73" fontId="21" fillId="0" borderId="52" xfId="0" applyNumberFormat="1" applyBorder="1" applyAlignment="1">
      <alignment horizontal="center" vertical="center"/>
    </xf>
    <xf numFmtId="0" fontId="21" fillId="11" borderId="53" xfId="0" applyFill="1" applyBorder="1" applyAlignment="1">
      <alignment horizontal="center" vertical="center"/>
    </xf>
    <xf numFmtId="0" fontId="21" fillId="11" borderId="54" xfId="0" applyFill="1" applyBorder="1" applyAlignment="1">
      <alignment horizontal="center" vertical="center"/>
    </xf>
    <xf numFmtId="73" fontId="21" fillId="11" borderId="54" xfId="0" applyNumberFormat="1" applyFill="1" applyBorder="1" applyAlignment="1">
      <alignment horizontal="center" vertical="center"/>
    </xf>
    <xf numFmtId="0" fontId="21" fillId="11" borderId="55" xfId="0" applyFill="1" applyBorder="1" applyAlignment="1">
      <alignment horizontal="center" vertical="center"/>
    </xf>
    <xf numFmtId="0" fontId="21" fillId="11" borderId="56" xfId="0" applyFill="1" applyBorder="1" applyAlignment="1">
      <alignment horizontal="center" vertical="center"/>
    </xf>
    <xf numFmtId="0" fontId="21" fillId="11" borderId="57" xfId="0" applyFill="1" applyBorder="1" applyAlignment="1">
      <alignment horizontal="center" vertical="center"/>
    </xf>
    <xf numFmtId="0" fontId="21" fillId="0" borderId="56" xfId="0" applyBorder="1" applyAlignment="1">
      <alignment horizontal="center" vertical="center" wrapText="1"/>
    </xf>
    <xf numFmtId="0" fontId="21" fillId="0" borderId="57" xfId="0" applyBorder="1" applyAlignment="1">
      <alignment horizontal="center" vertical="center"/>
    </xf>
    <xf numFmtId="0" fontId="21" fillId="0" borderId="56" xfId="0" applyBorder="1" applyAlignment="1">
      <alignment horizontal="center" vertical="center"/>
    </xf>
    <xf numFmtId="0" fontId="21" fillId="0" borderId="58" xfId="0" applyBorder="1" applyAlignment="1">
      <alignment horizontal="center" vertical="center"/>
    </xf>
    <xf numFmtId="0" fontId="21" fillId="0" borderId="59" xfId="0" applyBorder="1" applyAlignment="1">
      <alignment horizontal="center" vertical="center"/>
    </xf>
    <xf numFmtId="73" fontId="21" fillId="0" borderId="59" xfId="0" applyNumberFormat="1" applyBorder="1" applyAlignment="1">
      <alignment horizontal="center" vertical="center"/>
    </xf>
    <xf numFmtId="0" fontId="21" fillId="0" borderId="60" xfId="0" applyBorder="1" applyAlignment="1">
      <alignment horizontal="center" vertical="center"/>
    </xf>
    <xf numFmtId="0" fontId="21" fillId="11" borderId="61" xfId="0" applyFill="1" applyBorder="1" applyAlignment="1">
      <alignment horizontal="center" vertical="center"/>
    </xf>
    <xf numFmtId="73" fontId="21" fillId="11" borderId="61" xfId="0" applyNumberFormat="1" applyFill="1" applyBorder="1" applyAlignment="1">
      <alignment horizontal="center" vertical="center"/>
    </xf>
    <xf numFmtId="0" fontId="21" fillId="0" borderId="61" xfId="0" applyBorder="1" applyAlignment="1">
      <alignment horizontal="center" vertical="center" wrapText="1"/>
    </xf>
    <xf numFmtId="0" fontId="21" fillId="0" borderId="61" xfId="0" applyBorder="1" applyAlignment="1">
      <alignment horizontal="center" vertical="center"/>
    </xf>
    <xf numFmtId="73" fontId="21" fillId="0" borderId="61" xfId="0" applyNumberFormat="1" applyBorder="1" applyAlignment="1">
      <alignment horizontal="center" vertical="center"/>
    </xf>
    <xf numFmtId="0" fontId="21" fillId="11" borderId="62" xfId="0" applyFill="1" applyBorder="1" applyAlignment="1">
      <alignment horizontal="center" vertical="center"/>
    </xf>
    <xf numFmtId="0" fontId="21" fillId="11" borderId="63" xfId="0" applyFill="1" applyBorder="1" applyAlignment="1">
      <alignment horizontal="center" vertical="center"/>
    </xf>
    <xf numFmtId="73" fontId="21" fillId="11" borderId="63" xfId="0" applyNumberFormat="1" applyFill="1" applyBorder="1" applyAlignment="1">
      <alignment horizontal="center" vertical="center"/>
    </xf>
    <xf numFmtId="0" fontId="21" fillId="11" borderId="64" xfId="0" applyFill="1" applyBorder="1" applyAlignment="1">
      <alignment horizontal="center" vertical="center"/>
    </xf>
    <xf numFmtId="0" fontId="21" fillId="11" borderId="65" xfId="0" applyFill="1" applyBorder="1" applyAlignment="1">
      <alignment horizontal="center" vertical="center"/>
    </xf>
    <xf numFmtId="0" fontId="21" fillId="11" borderId="66" xfId="0" applyFill="1" applyBorder="1" applyAlignment="1">
      <alignment horizontal="center" vertical="center"/>
    </xf>
    <xf numFmtId="0" fontId="21" fillId="0" borderId="65" xfId="0" applyBorder="1" applyAlignment="1">
      <alignment horizontal="center" vertical="center" wrapText="1"/>
    </xf>
    <xf numFmtId="0" fontId="21" fillId="0" borderId="66" xfId="0" applyBorder="1" applyAlignment="1">
      <alignment horizontal="center" vertical="center"/>
    </xf>
    <xf numFmtId="0" fontId="21" fillId="0" borderId="65" xfId="0" applyBorder="1" applyAlignment="1">
      <alignment horizontal="center" vertical="center"/>
    </xf>
    <xf numFmtId="0" fontId="21" fillId="0" borderId="67" xfId="0" applyBorder="1" applyAlignment="1">
      <alignment horizontal="center" vertical="center"/>
    </xf>
    <xf numFmtId="0" fontId="21" fillId="0" borderId="68" xfId="0" applyBorder="1" applyAlignment="1">
      <alignment horizontal="center" vertical="center"/>
    </xf>
    <xf numFmtId="73" fontId="21" fillId="0" borderId="68" xfId="0" applyNumberFormat="1" applyBorder="1" applyAlignment="1">
      <alignment horizontal="center" vertical="center"/>
    </xf>
    <xf numFmtId="0" fontId="21" fillId="0" borderId="69" xfId="0" applyBorder="1" applyAlignment="1">
      <alignment horizontal="center" vertical="center"/>
    </xf>
    <xf numFmtId="0" fontId="21" fillId="11" borderId="70" xfId="0" applyFill="1" applyBorder="1" applyAlignment="1">
      <alignment horizontal="center" vertical="center"/>
    </xf>
    <xf numFmtId="0" fontId="21" fillId="11" borderId="71" xfId="0" applyFill="1" applyBorder="1" applyAlignment="1">
      <alignment horizontal="center" vertical="center"/>
    </xf>
    <xf numFmtId="0" fontId="21" fillId="0" borderId="71" xfId="0" applyBorder="1" applyAlignment="1">
      <alignment horizontal="center" vertical="center"/>
    </xf>
    <xf numFmtId="0" fontId="21" fillId="0" borderId="72" xfId="0" applyBorder="1" applyAlignment="1">
      <alignment horizontal="center" vertical="center"/>
    </xf>
    <xf numFmtId="0" fontId="21" fillId="0" borderId="73" xfId="0" applyBorder="1" applyAlignment="1">
      <alignment horizontal="center" vertical="center"/>
    </xf>
    <xf numFmtId="0" fontId="21" fillId="0" borderId="74" xfId="0" applyBorder="1" applyAlignment="1">
      <alignment horizontal="center" vertical="center"/>
    </xf>
    <xf numFmtId="0" fontId="21" fillId="0" borderId="75" xfId="0" applyBorder="1" applyAlignment="1">
      <alignment horizontal="center" vertical="center"/>
    </xf>
    <xf numFmtId="0" fontId="21" fillId="11" borderId="76" xfId="0" applyFill="1" applyBorder="1" applyAlignment="1">
      <alignment horizontal="center" vertical="center"/>
    </xf>
    <xf numFmtId="0" fontId="21" fillId="0" borderId="77" xfId="0" applyBorder="1" applyAlignment="1">
      <alignment horizontal="center" vertical="center"/>
    </xf>
    <xf numFmtId="0" fontId="21" fillId="11" borderId="78" xfId="0" applyFill="1" applyBorder="1" applyAlignment="1">
      <alignment horizontal="center" vertical="center"/>
    </xf>
    <xf numFmtId="0" fontId="21" fillId="0" borderId="79" xfId="0" applyBorder="1" applyAlignment="1">
      <alignment horizontal="center" vertical="center"/>
    </xf>
    <xf numFmtId="0" fontId="21" fillId="0" borderId="80" xfId="0" applyBorder="1" applyAlignment="1">
      <alignment horizontal="center" vertical="center"/>
    </xf>
    <xf numFmtId="0" fontId="21" fillId="0" borderId="81" xfId="0" applyBorder="1" applyAlignment="1">
      <alignment horizontal="center" vertical="center"/>
    </xf>
    <xf numFmtId="73" fontId="21" fillId="0" borderId="82" xfId="0" applyNumberFormat="1" applyBorder="1" applyAlignment="1">
      <alignment horizontal="center" vertical="center"/>
    </xf>
    <xf numFmtId="0" fontId="21" fillId="0" borderId="82" xfId="0" applyBorder="1" applyAlignment="1">
      <alignment horizontal="center" vertical="center"/>
    </xf>
    <xf numFmtId="0" fontId="21" fillId="0" borderId="83" xfId="0" applyBorder="1" applyAlignment="1">
      <alignment horizontal="center" vertical="center"/>
    </xf>
    <xf numFmtId="0" fontId="21" fillId="0" borderId="62" xfId="0" applyBorder="1" applyAlignment="1">
      <alignment horizontal="center" vertical="center"/>
    </xf>
    <xf numFmtId="73" fontId="21" fillId="0" borderId="63" xfId="0" applyNumberFormat="1" applyBorder="1" applyAlignment="1">
      <alignment horizontal="center" vertical="center"/>
    </xf>
    <xf numFmtId="0" fontId="21" fillId="0" borderId="63" xfId="0" applyBorder="1" applyAlignment="1">
      <alignment horizontal="center" vertical="center"/>
    </xf>
    <xf numFmtId="0" fontId="21" fillId="0" borderId="64" xfId="0" applyBorder="1" applyAlignment="1">
      <alignment horizontal="center" vertical="center"/>
    </xf>
    <xf numFmtId="0" fontId="21" fillId="0" borderId="78" xfId="0" applyBorder="1" applyAlignment="1">
      <alignment horizontal="center" vertical="center"/>
    </xf>
    <xf numFmtId="0" fontId="21" fillId="0" borderId="84" xfId="0" applyBorder="1" applyAlignment="1">
      <alignment horizontal="center" vertical="center"/>
    </xf>
    <xf numFmtId="0" fontId="21" fillId="0" borderId="76" xfId="0" applyBorder="1" applyAlignment="1">
      <alignment horizontal="center" vertical="center"/>
    </xf>
    <xf numFmtId="0" fontId="21" fillId="0" borderId="85" xfId="0" applyBorder="1" applyAlignment="1">
      <alignment horizontal="center" vertical="center"/>
    </xf>
    <xf numFmtId="73" fontId="21" fillId="0" borderId="78" xfId="0" applyNumberFormat="1" applyBorder="1" applyAlignment="1">
      <alignment horizontal="center" vertical="center"/>
    </xf>
    <xf numFmtId="0" fontId="21" fillId="11" borderId="84" xfId="0" applyFill="1" applyBorder="1" applyAlignment="1">
      <alignment horizontal="center" vertical="center"/>
    </xf>
    <xf numFmtId="73" fontId="21" fillId="11" borderId="78" xfId="0" applyNumberFormat="1" applyFill="1" applyBorder="1" applyAlignment="1">
      <alignment horizontal="center" vertical="center"/>
    </xf>
    <xf numFmtId="0" fontId="21" fillId="11" borderId="82" xfId="0" applyFill="1" applyBorder="1" applyAlignment="1">
      <alignment horizontal="center" vertical="center"/>
    </xf>
    <xf numFmtId="0" fontId="21" fillId="11" borderId="85" xfId="0" applyFill="1" applyBorder="1" applyAlignment="1">
      <alignment horizontal="center" vertical="center"/>
    </xf>
    <xf numFmtId="0" fontId="21" fillId="11" borderId="77" xfId="0" applyFill="1" applyBorder="1" applyAlignment="1">
      <alignment horizontal="center" vertical="center"/>
    </xf>
    <xf numFmtId="73" fontId="21" fillId="11" borderId="82" xfId="0" applyNumberFormat="1" applyFill="1" applyBorder="1" applyAlignment="1">
      <alignment horizontal="center" vertical="center"/>
    </xf>
    <xf numFmtId="0" fontId="21" fillId="11" borderId="86" xfId="0" applyFill="1" applyBorder="1" applyAlignment="1">
      <alignment horizontal="center" vertical="center"/>
    </xf>
    <xf numFmtId="0" fontId="21" fillId="11" borderId="87" xfId="0" applyFill="1" applyBorder="1" applyAlignment="1">
      <alignment horizontal="center" vertical="center"/>
    </xf>
    <xf numFmtId="0" fontId="21" fillId="11" borderId="88" xfId="0" applyFill="1" applyBorder="1" applyAlignment="1">
      <alignment horizontal="center" vertical="center"/>
    </xf>
    <xf numFmtId="0" fontId="21" fillId="11" borderId="89" xfId="0" applyFill="1" applyBorder="1" applyAlignment="1">
      <alignment horizontal="center" vertical="center"/>
    </xf>
    <xf numFmtId="73" fontId="21" fillId="11" borderId="87" xfId="0" applyNumberFormat="1" applyFill="1" applyBorder="1" applyAlignment="1">
      <alignment horizontal="center" vertical="center"/>
    </xf>
    <xf numFmtId="0" fontId="21" fillId="11" borderId="90" xfId="0" applyFill="1" applyBorder="1" applyAlignment="1">
      <alignment horizontal="center" vertical="center"/>
    </xf>
    <xf numFmtId="0" fontId="21" fillId="11" borderId="91" xfId="0" applyFill="1" applyBorder="1" applyAlignment="1">
      <alignment horizontal="center" vertical="center"/>
    </xf>
    <xf numFmtId="0" fontId="21" fillId="11" borderId="92" xfId="0" applyFill="1" applyBorder="1" applyAlignment="1">
      <alignment horizontal="center" vertical="center"/>
    </xf>
    <xf numFmtId="0" fontId="21" fillId="11" borderId="93" xfId="0" applyFill="1" applyBorder="1" applyAlignment="1">
      <alignment horizontal="center" vertical="center"/>
    </xf>
    <xf numFmtId="73" fontId="21" fillId="11" borderId="93" xfId="0" applyNumberFormat="1" applyFill="1" applyBorder="1" applyAlignment="1">
      <alignment horizontal="center" vertical="center"/>
    </xf>
    <xf numFmtId="0" fontId="21" fillId="11" borderId="94" xfId="0" applyFill="1" applyBorder="1" applyAlignment="1">
      <alignment horizontal="center" vertical="center"/>
    </xf>
    <xf numFmtId="73" fontId="21" fillId="11" borderId="94" xfId="0" applyNumberFormat="1" applyFill="1" applyBorder="1" applyAlignment="1">
      <alignment horizontal="center" vertical="center"/>
    </xf>
    <xf numFmtId="0" fontId="21" fillId="0" borderId="82" xfId="0" applyBorder="1" applyAlignment="1">
      <alignment horizontal="center" vertical="center" wrapText="1"/>
    </xf>
    <xf numFmtId="0" fontId="21" fillId="0" borderId="95" xfId="0" applyBorder="1" applyAlignment="1">
      <alignment horizontal="center" vertical="center"/>
    </xf>
    <xf numFmtId="0" fontId="21" fillId="0" borderId="96" xfId="0" applyBorder="1" applyAlignment="1">
      <alignment horizontal="center" vertical="center"/>
    </xf>
    <xf numFmtId="0" fontId="21" fillId="0" borderId="93" xfId="0" applyBorder="1" applyAlignment="1">
      <alignment horizontal="center" vertical="center"/>
    </xf>
    <xf numFmtId="73" fontId="21" fillId="0" borderId="93" xfId="0" applyNumberFormat="1" applyBorder="1" applyAlignment="1">
      <alignment horizontal="center" vertical="center"/>
    </xf>
    <xf numFmtId="0" fontId="21" fillId="0" borderId="94" xfId="0" applyBorder="1" applyAlignment="1">
      <alignment horizontal="center" vertical="center"/>
    </xf>
    <xf numFmtId="73" fontId="21" fillId="0" borderId="94" xfId="0" applyNumberFormat="1" applyBorder="1" applyAlignment="1">
      <alignment horizontal="center" vertical="center"/>
    </xf>
    <xf numFmtId="0" fontId="21" fillId="0" borderId="90" xfId="0" applyBorder="1" applyAlignment="1">
      <alignment horizontal="center" vertical="center"/>
    </xf>
    <xf numFmtId="0" fontId="21" fillId="0" borderId="73" xfId="0" applyBorder="1" applyAlignment="1">
      <alignment horizontal="center" vertical="center" wrapText="1"/>
    </xf>
    <xf numFmtId="73" fontId="21" fillId="0" borderId="28" xfId="0" applyNumberFormat="1" applyBorder="1" applyAlignment="1">
      <alignment horizontal="center" vertical="center"/>
    </xf>
    <xf numFmtId="0" fontId="21" fillId="0" borderId="97" xfId="0" applyBorder="1" applyAlignment="1">
      <alignment horizontal="center" vertical="center"/>
    </xf>
    <xf numFmtId="0" fontId="21" fillId="0" borderId="98" xfId="0" applyBorder="1" applyAlignment="1">
      <alignment horizontal="center" vertical="center"/>
    </xf>
    <xf numFmtId="0" fontId="21" fillId="0" borderId="99" xfId="0" applyBorder="1" applyAlignment="1">
      <alignment horizontal="center" vertical="center"/>
    </xf>
    <xf numFmtId="0" fontId="21" fillId="0" borderId="70" xfId="0" applyBorder="1" applyAlignment="1">
      <alignment horizontal="center" vertical="center"/>
    </xf>
    <xf numFmtId="73" fontId="21" fillId="11" borderId="28" xfId="0" applyNumberFormat="1" applyFill="1" applyBorder="1" applyAlignment="1">
      <alignment horizontal="center" vertical="center"/>
    </xf>
    <xf numFmtId="0" fontId="21" fillId="10" borderId="73" xfId="0" applyFill="1" applyBorder="1" applyAlignment="1">
      <alignment horizontal="center" vertical="center"/>
    </xf>
    <xf numFmtId="0" fontId="21" fillId="10" borderId="74" xfId="0" applyFill="1" applyBorder="1" applyAlignment="1">
      <alignment horizontal="center" vertical="center"/>
    </xf>
    <xf numFmtId="0" fontId="21" fillId="10" borderId="75" xfId="0" applyFill="1" applyBorder="1" applyAlignment="1">
      <alignment horizontal="center" vertical="center"/>
    </xf>
    <xf numFmtId="0" fontId="21" fillId="10" borderId="79" xfId="0" applyFill="1" applyBorder="1" applyAlignment="1">
      <alignment horizontal="center" vertical="center"/>
    </xf>
    <xf numFmtId="0" fontId="21" fillId="10" borderId="80" xfId="0" applyFill="1" applyBorder="1" applyAlignment="1">
      <alignment horizontal="center" vertical="center"/>
    </xf>
    <xf numFmtId="0" fontId="21" fillId="10" borderId="81" xfId="0" applyFill="1" applyBorder="1" applyAlignment="1">
      <alignment horizontal="center" vertical="center"/>
    </xf>
    <xf numFmtId="0" fontId="21" fillId="33" borderId="73" xfId="0" applyFill="1" applyBorder="1" applyAlignment="1">
      <alignment horizontal="center" vertical="center"/>
    </xf>
    <xf numFmtId="0" fontId="21" fillId="33" borderId="74" xfId="0" applyFill="1" applyBorder="1" applyAlignment="1">
      <alignment horizontal="center" vertical="center"/>
    </xf>
    <xf numFmtId="0" fontId="21" fillId="33" borderId="75" xfId="0" applyFill="1" applyBorder="1" applyAlignment="1">
      <alignment horizontal="center" vertical="center"/>
    </xf>
    <xf numFmtId="0" fontId="21" fillId="33" borderId="79" xfId="0" applyFill="1" applyBorder="1" applyAlignment="1">
      <alignment horizontal="center" vertical="center"/>
    </xf>
    <xf numFmtId="0" fontId="21" fillId="33" borderId="80" xfId="0" applyFill="1" applyBorder="1" applyAlignment="1">
      <alignment horizontal="center" vertical="center"/>
    </xf>
    <xf numFmtId="0" fontId="21" fillId="33" borderId="81" xfId="0" applyFill="1" applyBorder="1" applyAlignment="1">
      <alignment horizontal="center" vertical="center"/>
    </xf>
    <xf numFmtId="0" fontId="21" fillId="10" borderId="11" xfId="0" applyFill="1" applyBorder="1" applyAlignment="1">
      <alignment horizontal="center" vertical="center" wrapText="1"/>
    </xf>
    <xf numFmtId="73" fontId="21" fillId="10" borderId="63" xfId="0" applyNumberFormat="1" applyFill="1" applyBorder="1" applyAlignment="1">
      <alignment horizontal="center" vertical="center"/>
    </xf>
    <xf numFmtId="73" fontId="21" fillId="10" borderId="61" xfId="0" applyNumberFormat="1" applyFill="1" applyBorder="1" applyAlignment="1">
      <alignment horizontal="center" vertical="center"/>
    </xf>
    <xf numFmtId="73" fontId="21" fillId="10" borderId="68" xfId="0" applyNumberFormat="1" applyFill="1" applyBorder="1" applyAlignment="1">
      <alignment horizontal="center" vertical="center"/>
    </xf>
    <xf numFmtId="73" fontId="21" fillId="10" borderId="82" xfId="0" applyNumberFormat="1" applyFill="1" applyBorder="1" applyAlignment="1">
      <alignment horizontal="center" vertical="center"/>
    </xf>
    <xf numFmtId="73" fontId="21" fillId="0" borderId="73" xfId="0" applyNumberFormat="1" applyBorder="1" applyAlignment="1">
      <alignment horizontal="center" vertical="center"/>
    </xf>
    <xf numFmtId="73" fontId="21" fillId="0" borderId="74" xfId="0" applyNumberFormat="1" applyBorder="1" applyAlignment="1">
      <alignment horizontal="center" vertical="center"/>
    </xf>
    <xf numFmtId="73" fontId="21" fillId="0" borderId="75" xfId="0" applyNumberFormat="1" applyBorder="1" applyAlignment="1">
      <alignment horizontal="center" vertical="center"/>
    </xf>
    <xf numFmtId="73" fontId="21" fillId="0" borderId="100" xfId="0" applyNumberFormat="1" applyBorder="1" applyAlignment="1">
      <alignment horizontal="center" vertical="center"/>
    </xf>
    <xf numFmtId="0" fontId="21" fillId="0" borderId="101" xfId="0" applyBorder="1" applyAlignment="1">
      <alignment horizontal="center" vertical="center"/>
    </xf>
    <xf numFmtId="0" fontId="21" fillId="0" borderId="102" xfId="0" applyBorder="1" applyAlignment="1">
      <alignment horizontal="center" vertical="center"/>
    </xf>
    <xf numFmtId="0" fontId="21" fillId="0" borderId="103" xfId="0" applyBorder="1" applyAlignment="1">
      <alignment horizontal="center" vertical="center"/>
    </xf>
    <xf numFmtId="73" fontId="21" fillId="10" borderId="70" xfId="0" applyNumberFormat="1" applyFill="1" applyBorder="1" applyAlignment="1">
      <alignment horizontal="center" vertical="center"/>
    </xf>
    <xf numFmtId="73" fontId="21" fillId="10" borderId="71" xfId="0" applyNumberFormat="1" applyFill="1" applyBorder="1" applyAlignment="1">
      <alignment horizontal="center" vertical="center"/>
    </xf>
    <xf numFmtId="73" fontId="21" fillId="10" borderId="72" xfId="0" applyNumberFormat="1" applyFill="1" applyBorder="1" applyAlignment="1">
      <alignment horizontal="center" vertical="center"/>
    </xf>
    <xf numFmtId="73" fontId="21" fillId="10" borderId="77" xfId="0" applyNumberFormat="1" applyFill="1" applyBorder="1" applyAlignment="1">
      <alignment horizontal="center" vertical="center"/>
    </xf>
    <xf numFmtId="73" fontId="21" fillId="0" borderId="104" xfId="0" applyNumberFormat="1" applyBorder="1" applyAlignment="1">
      <alignment horizontal="center" vertical="center"/>
    </xf>
    <xf numFmtId="73" fontId="21" fillId="0" borderId="77" xfId="0" applyNumberFormat="1" applyBorder="1" applyAlignment="1">
      <alignment horizontal="center" vertical="center"/>
    </xf>
    <xf numFmtId="73" fontId="21" fillId="0" borderId="71" xfId="0" applyNumberFormat="1" applyBorder="1" applyAlignment="1">
      <alignment horizontal="center" vertical="center"/>
    </xf>
    <xf numFmtId="73" fontId="21" fillId="0" borderId="76" xfId="0" applyNumberFormat="1" applyBorder="1" applyAlignment="1">
      <alignment horizontal="center" vertical="center"/>
    </xf>
    <xf numFmtId="73" fontId="21" fillId="0" borderId="70" xfId="0" applyNumberFormat="1" applyBorder="1" applyAlignment="1">
      <alignment horizontal="center" vertical="center"/>
    </xf>
    <xf numFmtId="73" fontId="21" fillId="0" borderId="72" xfId="0" applyNumberFormat="1" applyBorder="1" applyAlignment="1">
      <alignment horizontal="center" vertical="center"/>
    </xf>
    <xf numFmtId="0" fontId="21" fillId="10" borderId="97" xfId="0" applyFill="1" applyBorder="1" applyAlignment="1">
      <alignment horizontal="center" vertical="center"/>
    </xf>
    <xf numFmtId="0" fontId="21" fillId="10" borderId="98" xfId="0" applyFill="1" applyBorder="1" applyAlignment="1">
      <alignment horizontal="center" vertical="center"/>
    </xf>
    <xf numFmtId="0" fontId="21" fillId="10" borderId="99" xfId="0" applyFill="1" applyBorder="1" applyAlignment="1">
      <alignment horizontal="center" vertical="center"/>
    </xf>
    <xf numFmtId="0" fontId="21" fillId="10" borderId="85" xfId="0" applyFill="1" applyBorder="1" applyAlignment="1">
      <alignment horizontal="center" vertical="center"/>
    </xf>
    <xf numFmtId="0" fontId="21" fillId="10" borderId="64" xfId="0" applyFill="1" applyBorder="1" applyAlignment="1">
      <alignment horizontal="center" vertical="center"/>
    </xf>
    <xf numFmtId="0" fontId="21" fillId="10" borderId="66" xfId="0" applyFill="1" applyBorder="1" applyAlignment="1">
      <alignment horizontal="center" vertical="center"/>
    </xf>
    <xf numFmtId="0" fontId="21" fillId="10" borderId="69" xfId="0" applyFill="1" applyBorder="1" applyAlignment="1">
      <alignment horizontal="center" vertical="center"/>
    </xf>
    <xf numFmtId="0" fontId="21" fillId="10" borderId="83" xfId="0" applyFill="1" applyBorder="1" applyAlignment="1">
      <alignment horizontal="center" vertical="center"/>
    </xf>
    <xf numFmtId="0" fontId="21" fillId="10" borderId="61" xfId="0" applyFill="1" applyBorder="1" applyAlignment="1">
      <alignment horizontal="center" vertical="center"/>
    </xf>
    <xf numFmtId="0" fontId="21" fillId="10" borderId="78" xfId="0" applyFill="1" applyBorder="1" applyAlignment="1">
      <alignment horizontal="center" vertical="center"/>
    </xf>
    <xf numFmtId="0" fontId="21" fillId="10" borderId="63" xfId="0" applyFill="1" applyBorder="1" applyAlignment="1">
      <alignment horizontal="center" vertical="center"/>
    </xf>
    <xf numFmtId="0" fontId="21" fillId="10" borderId="68" xfId="0" applyFill="1" applyBorder="1" applyAlignment="1">
      <alignment horizontal="center" vertical="center"/>
    </xf>
    <xf numFmtId="0" fontId="21" fillId="10" borderId="82" xfId="0" applyFill="1" applyBorder="1" applyAlignment="1">
      <alignment horizontal="center" vertical="center"/>
    </xf>
    <xf numFmtId="0" fontId="21" fillId="10" borderId="96" xfId="0" applyFill="1" applyBorder="1" applyAlignment="1">
      <alignment horizontal="center" vertical="center"/>
    </xf>
    <xf numFmtId="0" fontId="21" fillId="10" borderId="73" xfId="0" applyFill="1" applyBorder="1" applyAlignment="1">
      <alignment horizontal="center" vertical="center" wrapText="1"/>
    </xf>
    <xf numFmtId="0" fontId="21" fillId="11" borderId="73" xfId="0" applyFill="1" applyBorder="1" applyAlignment="1">
      <alignment horizontal="center" vertical="center"/>
    </xf>
    <xf numFmtId="0" fontId="21" fillId="11" borderId="74" xfId="0" applyFill="1" applyBorder="1" applyAlignment="1">
      <alignment horizontal="center" vertical="center"/>
    </xf>
    <xf numFmtId="0" fontId="21" fillId="11" borderId="75" xfId="0" applyFill="1" applyBorder="1" applyAlignment="1">
      <alignment horizontal="center" vertical="center"/>
    </xf>
    <xf numFmtId="73" fontId="21" fillId="10" borderId="76" xfId="0" applyNumberFormat="1" applyFill="1" applyBorder="1" applyAlignment="1">
      <alignment horizontal="center" vertical="center"/>
    </xf>
    <xf numFmtId="0" fontId="21" fillId="0" borderId="105" xfId="0" applyBorder="1" applyAlignment="1">
      <alignment horizontal="center" vertical="center"/>
    </xf>
    <xf numFmtId="0" fontId="21" fillId="10" borderId="84" xfId="0" applyFill="1" applyBorder="1" applyAlignment="1">
      <alignment horizontal="center" vertical="center"/>
    </xf>
    <xf numFmtId="67" fontId="21" fillId="0" borderId="0" xfId="0" applyNumberFormat="1" applyBorder="1" applyAlignment="1">
      <alignment horizontal="center" vertical="center"/>
    </xf>
    <xf numFmtId="66" fontId="21" fillId="11" borderId="0" xfId="0" applyNumberFormat="1" applyFill="1" applyBorder="1" applyAlignment="1">
      <alignment horizontal="center" vertical="center"/>
    </xf>
    <xf numFmtId="67" fontId="21" fillId="11" borderId="0" xfId="0" applyNumberFormat="1" applyFill="1" applyBorder="1" applyAlignment="1">
      <alignment horizontal="center" vertical="center"/>
    </xf>
    <xf numFmtId="66" fontId="21" fillId="10" borderId="0" xfId="0" applyNumberFormat="1" applyFill="1" applyBorder="1" applyAlignment="1">
      <alignment horizontal="center" vertical="center"/>
    </xf>
    <xf numFmtId="66" fontId="21" fillId="10" borderId="0" xfId="0" applyNumberFormat="1" applyFill="1" applyBorder="1" applyAlignment="1">
      <alignment horizontal="center" vertical="center" wrapText="1"/>
    </xf>
    <xf numFmtId="66" fontId="21" fillId="11" borderId="0" xfId="0" applyNumberFormat="1" applyFill="1" applyAlignment="1">
      <alignment horizontal="center" vertical="center"/>
    </xf>
    <xf numFmtId="73" fontId="21" fillId="0" borderId="39" xfId="0" applyNumberFormat="1" applyBorder="1" applyAlignment="1">
      <alignment horizontal="center" vertical="center"/>
    </xf>
    <xf numFmtId="66" fontId="21" fillId="0" borderId="10" xfId="0" applyNumberFormat="1" applyBorder="1" applyAlignment="1">
      <alignment horizontal="center" vertical="center"/>
    </xf>
    <xf numFmtId="67" fontId="21" fillId="0" borderId="10" xfId="0" applyNumberFormat="1" applyBorder="1" applyAlignment="1">
      <alignment horizontal="center" vertical="center"/>
    </xf>
    <xf numFmtId="66" fontId="21" fillId="11" borderId="10" xfId="0" applyNumberFormat="1" applyFill="1" applyBorder="1" applyAlignment="1">
      <alignment horizontal="center" vertical="center"/>
    </xf>
    <xf numFmtId="66" fontId="21" fillId="10" borderId="10" xfId="0" applyNumberFormat="1" applyFill="1" applyBorder="1" applyAlignment="1">
      <alignment horizontal="center" vertical="center"/>
    </xf>
    <xf numFmtId="66" fontId="21" fillId="10" borderId="10" xfId="0" applyNumberFormat="1" applyFill="1" applyBorder="1" applyAlignment="1">
      <alignment horizontal="center" vertical="center" wrapText="1"/>
    </xf>
    <xf numFmtId="67" fontId="21" fillId="11" borderId="10" xfId="0" applyNumberFormat="1" applyFill="1" applyBorder="1" applyAlignment="1">
      <alignment horizontal="center" vertical="center"/>
    </xf>
    <xf numFmtId="66" fontId="21" fillId="11" borderId="62" xfId="0" applyNumberFormat="1" applyFill="1" applyBorder="1" applyAlignment="1">
      <alignment horizontal="center" vertical="center"/>
    </xf>
    <xf numFmtId="66" fontId="21" fillId="11" borderId="63" xfId="0" applyNumberFormat="1" applyFill="1" applyBorder="1" applyAlignment="1">
      <alignment horizontal="center" vertical="center"/>
    </xf>
    <xf numFmtId="67" fontId="21" fillId="11" borderId="63" xfId="0" applyNumberFormat="1" applyFill="1" applyBorder="1" applyAlignment="1">
      <alignment horizontal="center" vertical="center"/>
    </xf>
    <xf numFmtId="66" fontId="21" fillId="11" borderId="65" xfId="0" applyNumberFormat="1" applyFill="1" applyBorder="1" applyAlignment="1">
      <alignment horizontal="center" vertical="center"/>
    </xf>
    <xf numFmtId="66" fontId="21" fillId="11" borderId="61" xfId="0" applyNumberFormat="1" applyFill="1" applyBorder="1" applyAlignment="1">
      <alignment horizontal="center" vertical="center"/>
    </xf>
    <xf numFmtId="67" fontId="21" fillId="11" borderId="61" xfId="0" applyNumberFormat="1" applyFill="1" applyBorder="1" applyAlignment="1">
      <alignment horizontal="center" vertical="center"/>
    </xf>
    <xf numFmtId="66" fontId="21" fillId="10" borderId="65" xfId="0" applyNumberFormat="1" applyFill="1" applyBorder="1" applyAlignment="1">
      <alignment horizontal="center" vertical="center"/>
    </xf>
    <xf numFmtId="66" fontId="21" fillId="0" borderId="61" xfId="0" applyNumberFormat="1" applyBorder="1" applyAlignment="1">
      <alignment horizontal="center" vertical="center"/>
    </xf>
    <xf numFmtId="66" fontId="21" fillId="10" borderId="61" xfId="0" applyNumberFormat="1" applyFill="1" applyBorder="1" applyAlignment="1">
      <alignment horizontal="center" vertical="center"/>
    </xf>
    <xf numFmtId="66" fontId="21" fillId="10" borderId="61" xfId="0" applyNumberFormat="1" applyFill="1" applyBorder="1" applyAlignment="1">
      <alignment horizontal="center" vertical="center" wrapText="1"/>
    </xf>
    <xf numFmtId="67" fontId="21" fillId="0" borderId="61" xfId="0" applyNumberFormat="1" applyBorder="1" applyAlignment="1">
      <alignment horizontal="center" vertical="center"/>
    </xf>
    <xf numFmtId="66" fontId="21" fillId="10" borderId="66" xfId="0" applyNumberFormat="1" applyFill="1" applyBorder="1" applyAlignment="1">
      <alignment horizontal="center" vertical="center"/>
    </xf>
    <xf numFmtId="66" fontId="21" fillId="11" borderId="67" xfId="0" applyNumberFormat="1" applyFill="1" applyBorder="1" applyAlignment="1">
      <alignment horizontal="center" vertical="center"/>
    </xf>
    <xf numFmtId="66" fontId="21" fillId="11" borderId="68" xfId="0" applyNumberFormat="1" applyFill="1" applyBorder="1" applyAlignment="1">
      <alignment horizontal="center" vertical="center"/>
    </xf>
    <xf numFmtId="67" fontId="21" fillId="11" borderId="68" xfId="0" applyNumberFormat="1" applyFill="1" applyBorder="1" applyAlignment="1">
      <alignment horizontal="center" vertical="center"/>
    </xf>
    <xf numFmtId="66" fontId="21" fillId="11" borderId="69" xfId="0" applyNumberFormat="1" applyFill="1" applyBorder="1" applyAlignment="1">
      <alignment horizontal="center" vertical="center"/>
    </xf>
    <xf numFmtId="66" fontId="21" fillId="0" borderId="12" xfId="0" applyNumberFormat="1" applyBorder="1" applyAlignment="1">
      <alignment horizontal="center" vertical="center"/>
    </xf>
    <xf numFmtId="67" fontId="21" fillId="0" borderId="12" xfId="0" applyNumberFormat="1" applyBorder="1" applyAlignment="1">
      <alignment horizontal="center" vertical="center"/>
    </xf>
    <xf numFmtId="66" fontId="21" fillId="0" borderId="13" xfId="0" applyNumberFormat="1" applyBorder="1" applyAlignment="1">
      <alignment horizontal="center" vertical="center"/>
    </xf>
    <xf numFmtId="66" fontId="21" fillId="0" borderId="14" xfId="0" applyNumberFormat="1" applyBorder="1" applyAlignment="1">
      <alignment horizontal="center" vertical="center"/>
    </xf>
    <xf numFmtId="67" fontId="21" fillId="0" borderId="14" xfId="0" applyNumberFormat="1" applyBorder="1" applyAlignment="1">
      <alignment horizontal="center" vertical="center"/>
    </xf>
    <xf numFmtId="66" fontId="21" fillId="0" borderId="15" xfId="0" applyNumberFormat="1" applyBorder="1" applyAlignment="1">
      <alignment horizontal="center" vertical="center"/>
    </xf>
    <xf numFmtId="66" fontId="21" fillId="11" borderId="11" xfId="0" applyNumberFormat="1" applyFill="1" applyBorder="1" applyAlignment="1">
      <alignment horizontal="center" vertical="center"/>
    </xf>
    <xf numFmtId="67" fontId="21" fillId="11" borderId="11" xfId="0" applyNumberFormat="1" applyFill="1" applyBorder="1" applyAlignment="1">
      <alignment horizontal="center" vertical="center"/>
    </xf>
    <xf numFmtId="66" fontId="21" fillId="10" borderId="90" xfId="0" applyNumberFormat="1" applyFill="1" applyBorder="1" applyAlignment="1">
      <alignment horizontal="center" vertical="center"/>
    </xf>
    <xf numFmtId="66" fontId="21" fillId="0" borderId="82" xfId="0" applyNumberFormat="1" applyBorder="1" applyAlignment="1">
      <alignment horizontal="center" vertical="center"/>
    </xf>
    <xf numFmtId="66" fontId="21" fillId="10" borderId="82" xfId="0" applyNumberFormat="1" applyFill="1" applyBorder="1" applyAlignment="1">
      <alignment horizontal="center" vertical="center"/>
    </xf>
    <xf numFmtId="66" fontId="21" fillId="10" borderId="82" xfId="0" applyNumberFormat="1" applyFill="1" applyBorder="1" applyAlignment="1">
      <alignment horizontal="center" vertical="center" wrapText="1"/>
    </xf>
    <xf numFmtId="67" fontId="21" fillId="0" borderId="82" xfId="0" applyNumberFormat="1" applyBorder="1" applyAlignment="1">
      <alignment horizontal="center" vertical="center"/>
    </xf>
    <xf numFmtId="66" fontId="21" fillId="10" borderId="83" xfId="0" applyNumberFormat="1" applyFill="1" applyBorder="1" applyAlignment="1">
      <alignment horizontal="center" vertical="center"/>
    </xf>
    <xf numFmtId="66" fontId="21" fillId="10" borderId="105" xfId="0" applyNumberFormat="1" applyFill="1" applyBorder="1" applyAlignment="1">
      <alignment horizontal="center" vertical="center"/>
    </xf>
    <xf numFmtId="66" fontId="21" fillId="0" borderId="78" xfId="0" applyNumberFormat="1" applyBorder="1" applyAlignment="1">
      <alignment horizontal="center" vertical="center"/>
    </xf>
    <xf numFmtId="66" fontId="21" fillId="10" borderId="78" xfId="0" applyNumberFormat="1" applyFill="1" applyBorder="1" applyAlignment="1">
      <alignment horizontal="center" vertical="center"/>
    </xf>
    <xf numFmtId="67" fontId="21" fillId="0" borderId="78" xfId="0" applyNumberFormat="1" applyBorder="1" applyAlignment="1">
      <alignment horizontal="center" vertical="center"/>
    </xf>
    <xf numFmtId="66" fontId="21" fillId="10" borderId="96" xfId="0" applyNumberFormat="1" applyFill="1" applyBorder="1" applyAlignment="1">
      <alignment horizontal="center" vertical="center"/>
    </xf>
    <xf numFmtId="66" fontId="21" fillId="10" borderId="11" xfId="0" applyNumberFormat="1" applyFill="1" applyBorder="1" applyAlignment="1">
      <alignment horizontal="center" vertical="center"/>
    </xf>
    <xf numFmtId="66" fontId="21" fillId="0" borderId="77" xfId="0" applyNumberFormat="1" applyBorder="1" applyAlignment="1">
      <alignment horizontal="center" vertical="center"/>
    </xf>
    <xf numFmtId="66" fontId="21" fillId="0" borderId="71" xfId="0" applyNumberFormat="1" applyBorder="1" applyAlignment="1">
      <alignment horizontal="center" vertical="center"/>
    </xf>
    <xf numFmtId="66" fontId="21" fillId="0" borderId="76" xfId="0" applyNumberFormat="1" applyBorder="1" applyAlignment="1">
      <alignment horizontal="center" vertical="center"/>
    </xf>
    <xf numFmtId="66" fontId="21" fillId="10" borderId="11" xfId="0" applyNumberFormat="1" applyFill="1" applyBorder="1" applyAlignment="1">
      <alignment horizontal="center" vertical="center" wrapText="1"/>
    </xf>
    <xf numFmtId="66" fontId="21" fillId="0" borderId="79" xfId="0" applyNumberFormat="1" applyBorder="1" applyAlignment="1">
      <alignment horizontal="center" vertical="center"/>
    </xf>
    <xf numFmtId="66" fontId="21" fillId="0" borderId="80" xfId="0" applyNumberFormat="1" applyBorder="1" applyAlignment="1">
      <alignment horizontal="center" vertical="center"/>
    </xf>
    <xf numFmtId="66" fontId="21" fillId="0" borderId="95" xfId="0" applyNumberFormat="1" applyBorder="1" applyAlignment="1">
      <alignment horizontal="center" vertical="center"/>
    </xf>
    <xf numFmtId="67" fontId="21" fillId="0" borderId="77" xfId="0" applyNumberFormat="1" applyBorder="1" applyAlignment="1">
      <alignment horizontal="center" vertical="center"/>
    </xf>
    <xf numFmtId="67" fontId="21" fillId="0" borderId="71" xfId="0" applyNumberFormat="1" applyBorder="1" applyAlignment="1">
      <alignment horizontal="center" vertical="center"/>
    </xf>
    <xf numFmtId="67" fontId="21" fillId="0" borderId="76" xfId="0" applyNumberFormat="1" applyBorder="1" applyAlignment="1">
      <alignment horizontal="center" vertical="center"/>
    </xf>
    <xf numFmtId="73" fontId="21" fillId="0" borderId="62" xfId="0" applyNumberFormat="1" applyBorder="1" applyAlignment="1">
      <alignment horizontal="center" vertical="center"/>
    </xf>
    <xf numFmtId="66" fontId="21" fillId="10" borderId="64" xfId="0" applyNumberFormat="1" applyFill="1" applyBorder="1" applyAlignment="1">
      <alignment horizontal="center" vertical="center"/>
    </xf>
    <xf numFmtId="73" fontId="21" fillId="0" borderId="65" xfId="0" applyNumberFormat="1" applyBorder="1" applyAlignment="1">
      <alignment horizontal="center" vertical="center"/>
    </xf>
    <xf numFmtId="73" fontId="21" fillId="0" borderId="67" xfId="0" applyNumberFormat="1" applyBorder="1" applyAlignment="1">
      <alignment horizontal="center" vertical="center"/>
    </xf>
    <xf numFmtId="66" fontId="21" fillId="10" borderId="69" xfId="0" applyNumberFormat="1" applyFill="1" applyBorder="1" applyAlignment="1">
      <alignment horizontal="center" vertical="center"/>
    </xf>
    <xf numFmtId="66" fontId="21" fillId="10" borderId="85" xfId="0" applyNumberFormat="1" applyFill="1" applyBorder="1" applyAlignment="1">
      <alignment horizontal="center" vertical="center"/>
    </xf>
    <xf numFmtId="66" fontId="21" fillId="10" borderId="98" xfId="0" applyNumberFormat="1" applyFill="1" applyBorder="1" applyAlignment="1">
      <alignment horizontal="center" vertical="center"/>
    </xf>
    <xf numFmtId="66" fontId="21" fillId="10" borderId="84" xfId="0" applyNumberFormat="1" applyFill="1" applyBorder="1" applyAlignment="1">
      <alignment horizontal="center" vertical="center"/>
    </xf>
    <xf numFmtId="66" fontId="21" fillId="0" borderId="73" xfId="0" applyNumberFormat="1" applyBorder="1" applyAlignment="1">
      <alignment horizontal="center" vertical="center"/>
    </xf>
    <xf numFmtId="66" fontId="21" fillId="0" borderId="74" xfId="0" applyNumberFormat="1" applyBorder="1" applyAlignment="1">
      <alignment horizontal="center" vertical="center"/>
    </xf>
    <xf numFmtId="66" fontId="21" fillId="0" borderId="75" xfId="0" applyNumberFormat="1" applyBorder="1" applyAlignment="1">
      <alignment horizontal="center" vertical="center"/>
    </xf>
    <xf numFmtId="67" fontId="21" fillId="0" borderId="79" xfId="0" applyNumberFormat="1" applyBorder="1" applyAlignment="1">
      <alignment horizontal="center" vertical="center"/>
    </xf>
    <xf numFmtId="67" fontId="21" fillId="0" borderId="80" xfId="0" applyNumberFormat="1" applyBorder="1" applyAlignment="1">
      <alignment horizontal="center" vertical="center"/>
    </xf>
    <xf numFmtId="67" fontId="21" fillId="0" borderId="95" xfId="0" applyNumberFormat="1" applyBorder="1" applyAlignment="1">
      <alignment horizontal="center" vertical="center"/>
    </xf>
    <xf numFmtId="66" fontId="21" fillId="10" borderId="79" xfId="0" applyNumberFormat="1" applyFill="1" applyBorder="1" applyAlignment="1">
      <alignment horizontal="center" vertical="center"/>
    </xf>
    <xf numFmtId="66" fontId="21" fillId="10" borderId="80" xfId="0" applyNumberFormat="1" applyFill="1" applyBorder="1" applyAlignment="1">
      <alignment horizontal="center" vertical="center"/>
    </xf>
    <xf numFmtId="66" fontId="21" fillId="10" borderId="95" xfId="0" applyNumberFormat="1" applyFill="1" applyBorder="1" applyAlignment="1">
      <alignment horizontal="center" vertical="center"/>
    </xf>
    <xf numFmtId="67" fontId="21" fillId="0" borderId="101" xfId="0" applyNumberFormat="1" applyBorder="1" applyAlignment="1">
      <alignment horizontal="center" vertical="center"/>
    </xf>
    <xf numFmtId="66" fontId="21" fillId="10" borderId="106" xfId="0" applyNumberFormat="1" applyFill="1" applyBorder="1" applyAlignment="1">
      <alignment horizontal="center" vertical="center"/>
    </xf>
    <xf numFmtId="67" fontId="21" fillId="0" borderId="102" xfId="0" applyNumberFormat="1" applyBorder="1" applyAlignment="1">
      <alignment horizontal="center" vertical="center"/>
    </xf>
    <xf numFmtId="66" fontId="21" fillId="10" borderId="107" xfId="0" applyNumberFormat="1" applyFill="1" applyBorder="1" applyAlignment="1">
      <alignment horizontal="center" vertical="center"/>
    </xf>
    <xf numFmtId="67" fontId="21" fillId="0" borderId="103" xfId="0" applyNumberFormat="1" applyBorder="1" applyAlignment="1">
      <alignment horizontal="center" vertical="center"/>
    </xf>
    <xf numFmtId="66" fontId="21" fillId="10" borderId="108" xfId="0" applyNumberFormat="1" applyFill="1" applyBorder="1" applyAlignment="1">
      <alignment horizontal="center" vertical="center"/>
    </xf>
    <xf numFmtId="66" fontId="21" fillId="0" borderId="104" xfId="0" applyNumberFormat="1" applyBorder="1" applyAlignment="1">
      <alignment horizontal="center" vertical="center"/>
    </xf>
    <xf numFmtId="73" fontId="21" fillId="0" borderId="105" xfId="0" applyNumberFormat="1" applyBorder="1" applyAlignment="1">
      <alignment horizontal="center" vertical="center"/>
    </xf>
    <xf numFmtId="0" fontId="21" fillId="34" borderId="11" xfId="0" applyBorder="1" applyAlignment="1">
      <alignment horizontal="center" vertical="center"/>
    </xf>
    <xf numFmtId="64" fontId="21" fillId="34" borderId="11" xfId="0" applyBorder="1" applyAlignment="1">
      <alignment horizontal="center" vertical="center"/>
    </xf>
    <xf numFmtId="0" fontId="21" fillId="35" borderId="11" xfId="0" applyBorder="1" applyAlignment="1">
      <alignment horizontal="center" vertical="center"/>
    </xf>
    <xf numFmtId="0" fontId="21" fillId="34" borderId="10" xfId="0" applyBorder="1" applyAlignment="1">
      <alignment horizontal="center" vertical="center"/>
    </xf>
    <xf numFmtId="0" fontId="21" fillId="35" borderId="10" xfId="0" applyBorder="1" applyAlignment="1">
      <alignment horizontal="center" vertical="center"/>
    </xf>
    <xf numFmtId="64" fontId="21" fillId="34" borderId="10" xfId="0" applyBorder="1" applyAlignment="1">
      <alignment horizontal="center" vertical="center"/>
    </xf>
    <xf numFmtId="0" fontId="21" fillId="34" borderId="15" xfId="0" applyBorder="1" applyAlignment="1">
      <alignment horizontal="center" vertical="center"/>
    </xf>
    <xf numFmtId="0" fontId="21" fillId="35" borderId="15" xfId="0" applyBorder="1" applyAlignment="1">
      <alignment horizontal="center" vertical="center"/>
    </xf>
    <xf numFmtId="0" fontId="21" fillId="0" borderId="109" xfId="0" applyBorder="1" applyAlignment="1">
      <alignment horizontal="center" vertical="center"/>
    </xf>
    <xf numFmtId="64" fontId="21" fillId="11" borderId="11" xfId="0" applyFill="1" applyBorder="1" applyAlignment="1">
      <alignment horizontal="center" vertical="center"/>
    </xf>
    <xf numFmtId="0" fontId="21" fillId="0" borderId="110" xfId="0" applyBorder="1" applyAlignment="1">
      <alignment horizontal="center" vertical="center"/>
    </xf>
    <xf numFmtId="0" fontId="21" fillId="0" borderId="111" xfId="0" applyBorder="1" applyAlignment="1">
      <alignment horizontal="center" vertical="center"/>
    </xf>
    <xf numFmtId="0" fontId="23" fillId="0" borderId="110" xfId="0" applyBorder="1" applyAlignment="1">
      <alignment horizontal="center" vertical="center"/>
    </xf>
    <xf numFmtId="0" fontId="23" fillId="0" borderId="111" xfId="0" applyBorder="1" applyAlignment="1">
      <alignment horizontal="center" vertical="center"/>
    </xf>
    <xf numFmtId="0" fontId="24" fillId="0" borderId="110" xfId="0" applyBorder="1" applyAlignment="1">
      <alignment horizontal="center" vertical="center"/>
    </xf>
    <xf numFmtId="0" fontId="24" fillId="0" borderId="111" xfId="0" applyBorder="1" applyAlignment="1">
      <alignment horizontal="center" vertical="center"/>
    </xf>
    <xf numFmtId="0" fontId="25" fillId="0" borderId="110" xfId="0" applyBorder="1" applyAlignment="1">
      <alignment horizontal="center" vertical="center"/>
    </xf>
    <xf numFmtId="0" fontId="25" fillId="0" borderId="111" xfId="0" applyBorder="1" applyAlignment="1">
      <alignment horizontal="center" vertical="center"/>
    </xf>
    <xf numFmtId="0" fontId="26" fillId="0" borderId="110" xfId="0" applyBorder="1" applyAlignment="1">
      <alignment horizontal="center" vertical="center"/>
    </xf>
    <xf numFmtId="0" fontId="26" fillId="0" borderId="111" xfId="0" applyBorder="1" applyAlignment="1">
      <alignment horizontal="center" vertical="center"/>
    </xf>
    <xf numFmtId="0" fontId="26" fillId="22" borderId="110" xfId="0" applyFill="1" applyBorder="1" applyAlignment="1">
      <alignment horizontal="center" vertical="center"/>
    </xf>
    <xf numFmtId="0" fontId="26" fillId="22" borderId="111" xfId="0" applyFill="1" applyBorder="1" applyAlignment="1">
      <alignment horizontal="center" vertical="center"/>
    </xf>
    <xf numFmtId="0" fontId="21" fillId="22" borderId="15" xfId="0" applyFill="1" applyBorder="1" applyAlignment="1">
      <alignment horizontal="center" vertical="center"/>
    </xf>
    <xf numFmtId="0" fontId="21" fillId="22" borderId="109" xfId="0" applyFill="1" applyBorder="1" applyAlignment="1">
      <alignment horizontal="center" vertical="center"/>
    </xf>
    <xf numFmtId="0" fontId="21" fillId="22" borderId="110" xfId="0" applyFill="1" applyBorder="1" applyAlignment="1">
      <alignment horizontal="center" vertical="center"/>
    </xf>
    <xf numFmtId="0" fontId="21" fillId="22" borderId="111" xfId="0" applyFill="1" applyBorder="1" applyAlignment="1">
      <alignment horizontal="center" vertical="center"/>
    </xf>
    <xf numFmtId="0" fontId="23" fillId="22" borderId="110" xfId="0" applyFill="1" applyBorder="1" applyAlignment="1">
      <alignment horizontal="center" vertical="center"/>
    </xf>
    <xf numFmtId="0" fontId="23" fillId="22" borderId="111" xfId="0" applyFill="1" applyBorder="1" applyAlignment="1">
      <alignment horizontal="center" vertical="center"/>
    </xf>
    <xf numFmtId="0" fontId="24" fillId="22" borderId="110" xfId="0" applyFill="1" applyBorder="1" applyAlignment="1">
      <alignment horizontal="center" vertical="center"/>
    </xf>
    <xf numFmtId="0" fontId="24" fillId="22" borderId="111" xfId="0" applyFill="1" applyBorder="1" applyAlignment="1">
      <alignment horizontal="center" vertical="center"/>
    </xf>
    <xf numFmtId="0" fontId="25" fillId="22" borderId="110" xfId="0" applyFill="1" applyBorder="1" applyAlignment="1">
      <alignment horizontal="center" vertical="center"/>
    </xf>
    <xf numFmtId="0" fontId="25" fillId="22" borderId="111" xfId="0" applyFill="1" applyBorder="1" applyAlignment="1">
      <alignment horizontal="center" vertical="center"/>
    </xf>
    <xf numFmtId="64" fontId="21" fillId="11" borderId="94" xfId="0" applyFill="1" applyBorder="1" applyAlignment="1">
      <alignment horizontal="center" vertical="center"/>
    </xf>
    <xf numFmtId="0" fontId="23" fillId="0" borderId="11" xfId="0" applyBorder="1" applyAlignment="1">
      <alignment horizontal="center" vertical="center"/>
    </xf>
    <xf numFmtId="0" fontId="23" fillId="11" borderId="11" xfId="0" applyFill="1" applyBorder="1" applyAlignment="1">
      <alignment horizontal="center" vertical="center"/>
    </xf>
    <xf numFmtId="0" fontId="21" fillId="36" borderId="10" xfId="0" applyFill="1" applyBorder="1" applyAlignment="1">
      <alignment horizontal="center" vertical="center"/>
    </xf>
    <xf numFmtId="0" fontId="21" fillId="36" borderId="13" xfId="0" applyFill="1" applyBorder="1" applyAlignment="1">
      <alignment horizontal="center" vertical="center"/>
    </xf>
    <xf numFmtId="0" fontId="21" fillId="36" borderId="0" xfId="0" applyFill="1" applyBorder="1" applyAlignment="1">
      <alignment horizontal="center" vertical="center"/>
    </xf>
    <xf numFmtId="0" fontId="21" fillId="36" borderId="15" xfId="0" applyFill="1" applyBorder="1" applyAlignment="1">
      <alignment horizontal="center" vertical="center"/>
    </xf>
    <xf numFmtId="0" fontId="23" fillId="23" borderId="11" xfId="0" applyFill="1" applyBorder="1" applyAlignment="1">
      <alignment horizontal="center" vertical="center"/>
    </xf>
    <xf numFmtId="0" fontId="21" fillId="23" borderId="11" xfId="0" applyFill="1" applyBorder="1" applyAlignment="1">
      <alignment horizontal="center" vertical="center"/>
    </xf>
    <xf numFmtId="64" fontId="21" fillId="23" borderId="11" xfId="0" applyFill="1" applyBorder="1" applyAlignment="1">
      <alignment horizontal="center" vertical="center"/>
    </xf>
    <xf numFmtId="0" fontId="23" fillId="37" borderId="11" xfId="0" applyFill="1" applyBorder="1" applyAlignment="1">
      <alignment horizontal="center" vertical="center"/>
    </xf>
    <xf numFmtId="0" fontId="23" fillId="38" borderId="11" xfId="0" applyFill="1" applyBorder="1" applyAlignment="1">
      <alignment horizontal="center" vertical="center"/>
    </xf>
    <xf numFmtId="0" fontId="21" fillId="38" borderId="11" xfId="0" applyFill="1" applyBorder="1" applyAlignment="1">
      <alignment horizontal="center" vertical="center"/>
    </xf>
    <xf numFmtId="64" fontId="21" fillId="38" borderId="11" xfId="0" applyFill="1" applyBorder="1" applyAlignment="1">
      <alignment horizontal="center" vertical="center"/>
    </xf>
    <xf numFmtId="0" fontId="21" fillId="39" borderId="11" xfId="0" applyFill="1" applyBorder="1" applyAlignment="1">
      <alignment horizontal="center" vertical="center"/>
    </xf>
    <xf numFmtId="0" fontId="21" fillId="38" borderId="41" xfId="0" applyFill="1" applyBorder="1" applyAlignment="1">
      <alignment horizontal="center" vertical="center"/>
    </xf>
    <xf numFmtId="0" fontId="21" fillId="38" borderId="43" xfId="0" applyFill="1" applyBorder="1" applyAlignment="1">
      <alignment horizontal="center" vertical="center"/>
    </xf>
    <xf numFmtId="0" fontId="21" fillId="0" borderId="112" xfId="0" applyBorder="1" applyAlignment="1">
      <alignment horizontal="center" vertical="center"/>
    </xf>
    <xf numFmtId="0" fontId="21" fillId="38" borderId="112" xfId="0" applyFill="1" applyBorder="1" applyAlignment="1">
      <alignment horizontal="center" vertical="center"/>
    </xf>
    <xf numFmtId="0" fontId="21" fillId="38" borderId="94" xfId="0" applyFill="1" applyBorder="1" applyAlignment="1">
      <alignment horizontal="center" vertical="center"/>
    </xf>
    <xf numFmtId="0" fontId="21" fillId="38" borderId="93" xfId="0" applyFill="1" applyBorder="1" applyAlignment="1">
      <alignment horizontal="center" vertical="center"/>
    </xf>
    <xf numFmtId="0" fontId="21" fillId="0" borderId="113" xfId="0" applyBorder="1" applyAlignment="1">
      <alignment horizontal="center" vertical="center"/>
    </xf>
    <xf numFmtId="0" fontId="21" fillId="0" borderId="114" xfId="0" applyBorder="1" applyAlignment="1">
      <alignment horizontal="center" vertical="center"/>
    </xf>
    <xf numFmtId="66" fontId="21" fillId="10" borderId="79" xfId="0" applyNumberFormat="1" applyFill="1" applyBorder="1" applyAlignment="1">
      <alignment horizontal="right" vertical="center"/>
    </xf>
    <xf numFmtId="66" fontId="21" fillId="10" borderId="80" xfId="0" applyNumberFormat="1" applyFill="1" applyBorder="1" applyAlignment="1">
      <alignment horizontal="right" vertical="center"/>
    </xf>
    <xf numFmtId="66" fontId="21" fillId="10" borderId="95" xfId="0" applyNumberFormat="1" applyFill="1" applyBorder="1" applyAlignment="1">
      <alignment horizontal="right" vertical="center"/>
    </xf>
    <xf numFmtId="66" fontId="21" fillId="10" borderId="106" xfId="0" applyNumberFormat="1" applyFill="1" applyBorder="1" applyAlignment="1">
      <alignment horizontal="right" vertical="center"/>
    </xf>
    <xf numFmtId="66" fontId="21" fillId="10" borderId="107" xfId="0" applyNumberFormat="1" applyFill="1" applyBorder="1" applyAlignment="1">
      <alignment horizontal="right" vertical="center"/>
    </xf>
    <xf numFmtId="66" fontId="21" fillId="10" borderId="108" xfId="0" applyNumberFormat="1" applyFill="1" applyBorder="1" applyAlignment="1">
      <alignment horizontal="right" vertical="center"/>
    </xf>
    <xf numFmtId="66" fontId="21" fillId="10" borderId="64" xfId="0" applyNumberFormat="1" applyFill="1" applyBorder="1" applyAlignment="1">
      <alignment horizontal="right" vertical="center"/>
    </xf>
    <xf numFmtId="66" fontId="21" fillId="10" borderId="66" xfId="0" applyNumberFormat="1" applyFill="1" applyBorder="1" applyAlignment="1">
      <alignment horizontal="right" vertical="center"/>
    </xf>
    <xf numFmtId="66" fontId="21" fillId="10" borderId="96" xfId="0" applyNumberFormat="1" applyFill="1" applyBorder="1" applyAlignment="1">
      <alignment horizontal="right" vertical="center"/>
    </xf>
    <xf numFmtId="66" fontId="21" fillId="10" borderId="69" xfId="0" applyNumberFormat="1" applyFill="1" applyBorder="1" applyAlignment="1">
      <alignment horizontal="right" vertical="center"/>
    </xf>
    <xf numFmtId="66" fontId="21" fillId="10" borderId="83" xfId="0" applyNumberFormat="1" applyFill="1" applyBorder="1" applyAlignment="1">
      <alignment horizontal="right" vertical="center"/>
    </xf>
    <xf numFmtId="66" fontId="21" fillId="11" borderId="11" xfId="0" applyNumberFormat="1" applyFill="1" applyBorder="1" applyAlignment="1">
      <alignment horizontal="right" vertical="center"/>
    </xf>
    <xf numFmtId="75" fontId="21" fillId="0" borderId="10" xfId="0" applyNumberFormat="1" applyBorder="1" applyAlignment="1">
      <alignment horizontal="center" vertical="center"/>
    </xf>
    <xf numFmtId="75" fontId="21" fillId="0" borderId="12" xfId="0" applyNumberFormat="1" applyBorder="1" applyAlignment="1">
      <alignment horizontal="center" vertical="center"/>
    </xf>
    <xf numFmtId="75" fontId="21" fillId="11" borderId="11" xfId="0" applyNumberFormat="1" applyFill="1" applyBorder="1" applyAlignment="1">
      <alignment horizontal="center" vertical="center"/>
    </xf>
    <xf numFmtId="75" fontId="21" fillId="10" borderId="79" xfId="0" applyNumberFormat="1" applyFill="1" applyBorder="1" applyAlignment="1">
      <alignment horizontal="right" vertical="center"/>
    </xf>
    <xf numFmtId="75" fontId="21" fillId="10" borderId="80" xfId="0" applyNumberFormat="1" applyFill="1" applyBorder="1" applyAlignment="1">
      <alignment horizontal="right" vertical="center"/>
    </xf>
    <xf numFmtId="75" fontId="21" fillId="10" borderId="95" xfId="0" applyNumberFormat="1" applyFill="1" applyBorder="1" applyAlignment="1">
      <alignment horizontal="right" vertical="center"/>
    </xf>
    <xf numFmtId="75" fontId="21" fillId="10" borderId="106" xfId="0" applyNumberFormat="1" applyFill="1" applyBorder="1" applyAlignment="1">
      <alignment horizontal="right" vertical="center"/>
    </xf>
    <xf numFmtId="75" fontId="21" fillId="10" borderId="107" xfId="0" applyNumberFormat="1" applyFill="1" applyBorder="1" applyAlignment="1">
      <alignment horizontal="right" vertical="center"/>
    </xf>
    <xf numFmtId="75" fontId="21" fillId="10" borderId="108" xfId="0" applyNumberFormat="1" applyFill="1" applyBorder="1" applyAlignment="1">
      <alignment horizontal="right" vertical="center"/>
    </xf>
    <xf numFmtId="75" fontId="21" fillId="0" borderId="14" xfId="0" applyNumberFormat="1" applyBorder="1" applyAlignment="1">
      <alignment horizontal="center" vertical="center"/>
    </xf>
    <xf numFmtId="75" fontId="21" fillId="10" borderId="64" xfId="0" applyNumberFormat="1" applyFill="1" applyBorder="1" applyAlignment="1">
      <alignment horizontal="right" vertical="center"/>
    </xf>
    <xf numFmtId="75" fontId="21" fillId="10" borderId="66" xfId="0" applyNumberFormat="1" applyFill="1" applyBorder="1" applyAlignment="1">
      <alignment horizontal="right" vertical="center"/>
    </xf>
    <xf numFmtId="75" fontId="21" fillId="10" borderId="96" xfId="0" applyNumberFormat="1" applyFill="1" applyBorder="1" applyAlignment="1">
      <alignment horizontal="right" vertical="center"/>
    </xf>
    <xf numFmtId="75" fontId="21" fillId="10" borderId="69" xfId="0" applyNumberFormat="1" applyFill="1" applyBorder="1" applyAlignment="1">
      <alignment horizontal="right" vertical="center"/>
    </xf>
    <xf numFmtId="75" fontId="21" fillId="11" borderId="11" xfId="0" applyNumberFormat="1" applyFill="1" applyBorder="1" applyAlignment="1">
      <alignment horizontal="right" vertical="center"/>
    </xf>
    <xf numFmtId="75" fontId="21" fillId="0" borderId="73" xfId="0" applyNumberFormat="1" applyBorder="1" applyAlignment="1">
      <alignment horizontal="center" vertical="center"/>
    </xf>
    <xf numFmtId="75" fontId="21" fillId="0" borderId="74" xfId="0" applyNumberFormat="1" applyBorder="1" applyAlignment="1">
      <alignment horizontal="center" vertical="center"/>
    </xf>
    <xf numFmtId="75" fontId="21" fillId="0" borderId="104" xfId="0" applyNumberFormat="1" applyBorder="1" applyAlignment="1">
      <alignment horizontal="center" vertical="center"/>
    </xf>
    <xf numFmtId="75" fontId="21" fillId="0" borderId="75" xfId="0" applyNumberFormat="1" applyBorder="1" applyAlignment="1">
      <alignment horizontal="center" vertical="center"/>
    </xf>
    <xf numFmtId="75" fontId="21" fillId="10" borderId="83" xfId="0" applyNumberFormat="1" applyFill="1" applyBorder="1" applyAlignment="1">
      <alignment horizontal="right" vertical="center"/>
    </xf>
    <xf numFmtId="67" fontId="21" fillId="0" borderId="15" xfId="0" applyNumberFormat="1" applyBorder="1" applyAlignment="1">
      <alignment horizontal="center" vertical="center"/>
    </xf>
    <xf numFmtId="66" fontId="21" fillId="0" borderId="10" xfId="0" applyNumberFormat="1" applyBorder="1" applyAlignment="1">
      <alignment horizontal="center" vertical="center" wrapText="1"/>
    </xf>
    <xf numFmtId="66" fontId="21" fillId="0" borderId="11" xfId="0" applyNumberFormat="1" applyBorder="1" applyAlignment="1" applyProtection="1">
      <alignment horizontal="center" vertical="center"/>
    </xf>
    <xf numFmtId="66" fontId="21" fillId="0" borderId="11" xfId="0" applyNumberFormat="1" applyBorder="1" applyAlignment="1" applyProtection="1">
      <alignment horizontal="center" vertical="center" wrapText="1"/>
    </xf>
    <xf numFmtId="66" fontId="21" fillId="0" borderId="16" xfId="0" applyNumberFormat="1" applyBorder="1" applyAlignment="1">
      <alignment horizontal="center" vertical="center"/>
    </xf>
    <xf numFmtId="67" fontId="21" fillId="0" borderId="16" xfId="0" applyNumberFormat="1" applyBorder="1" applyAlignment="1">
      <alignment horizontal="center" vertical="center"/>
    </xf>
    <xf numFmtId="75" fontId="21" fillId="0" borderId="15" xfId="0" applyNumberFormat="1" applyBorder="1" applyAlignment="1">
      <alignment horizontal="center" vertical="center"/>
    </xf>
    <xf numFmtId="66" fontId="21" fillId="11" borderId="11" xfId="0" applyNumberFormat="1" applyFill="1" applyBorder="1" applyAlignment="1" applyProtection="1">
      <alignment horizontal="center" vertical="center"/>
    </xf>
    <xf numFmtId="66" fontId="21" fillId="11" borderId="11" xfId="0" applyNumberFormat="1" applyFill="1" applyBorder="1" applyAlignment="1" applyProtection="1">
      <alignment horizontal="center" vertical="center" wrapText="1"/>
    </xf>
    <xf numFmtId="73" fontId="21" fillId="0" borderId="11" xfId="0" applyNumberFormat="1" applyBorder="1" applyAlignment="1" applyProtection="1">
      <alignment horizontal="center" vertical="center"/>
    </xf>
    <xf numFmtId="0" fontId="21" fillId="0" borderId="11" xfId="0" applyBorder="1" applyAlignment="1" applyProtection="1">
      <alignment horizontal="center" vertical="center"/>
    </xf>
    <xf numFmtId="0" fontId="21" fillId="0" borderId="30" xfId="0" applyBorder="1" applyAlignment="1" applyProtection="1">
      <alignment horizontal="center" vertical="center"/>
    </xf>
    <xf numFmtId="0" fontId="21" fillId="0" borderId="31" xfId="0" applyBorder="1" applyAlignment="1" applyProtection="1">
      <alignment horizontal="center" vertical="center"/>
    </xf>
    <xf numFmtId="0" fontId="23" fillId="38" borderId="0" xfId="0" applyFill="1" applyBorder="1" applyAlignment="1">
      <alignment horizontal="center" vertical="center"/>
    </xf>
    <xf numFmtId="0" fontId="21" fillId="0" borderId="115" xfId="0" applyBorder="1" applyAlignment="1">
      <alignment horizontal="center" vertical="center"/>
    </xf>
    <xf numFmtId="0" fontId="21" fillId="33" borderId="115" xfId="0" applyFill="1" applyBorder="1" applyAlignment="1">
      <alignment horizontal="center" vertical="center"/>
    </xf>
    <xf numFmtId="73" fontId="21" fillId="11" borderId="11" xfId="0" applyNumberFormat="1" applyFill="1" applyBorder="1" applyAlignment="1" applyProtection="1">
      <alignment horizontal="center" vertical="center"/>
    </xf>
    <xf numFmtId="0" fontId="21" fillId="11" borderId="11" xfId="0" applyFill="1" applyBorder="1" applyAlignment="1" applyProtection="1">
      <alignment horizontal="center" vertical="center"/>
    </xf>
    <xf numFmtId="0" fontId="21" fillId="11" borderId="30" xfId="0" applyFill="1" applyBorder="1" applyAlignment="1" applyProtection="1">
      <alignment horizontal="center" vertical="center"/>
    </xf>
    <xf numFmtId="0" fontId="21" fillId="11" borderId="31" xfId="0" applyFill="1" applyBorder="1" applyAlignment="1" applyProtection="1">
      <alignment horizontal="center" vertical="center"/>
    </xf>
    <xf numFmtId="0" fontId="21" fillId="11" borderId="32" xfId="0" applyFill="1" applyBorder="1" applyAlignment="1">
      <alignment horizontal="center" vertical="center"/>
    </xf>
    <xf numFmtId="0" fontId="21" fillId="11" borderId="33" xfId="0" applyFill="1" applyBorder="1" applyAlignment="1">
      <alignment horizontal="center" vertical="center"/>
    </xf>
    <xf numFmtId="0" fontId="21" fillId="11" borderId="26" xfId="0" applyFill="1" applyBorder="1" applyAlignment="1">
      <alignment horizontal="center" vertical="center"/>
    </xf>
    <xf numFmtId="0" fontId="21" fillId="11" borderId="36" xfId="0" applyFill="1" applyBorder="1" applyAlignment="1">
      <alignment horizontal="center" vertical="center"/>
    </xf>
    <xf numFmtId="0" fontId="21" fillId="11" borderId="37" xfId="0" applyFill="1" applyBorder="1" applyAlignment="1">
      <alignment horizontal="center" vertical="center"/>
    </xf>
    <xf numFmtId="0" fontId="21" fillId="11" borderId="27" xfId="0" applyFill="1" applyBorder="1" applyAlignment="1">
      <alignment horizontal="center" vertical="center"/>
    </xf>
    <xf numFmtId="0" fontId="23" fillId="11" borderId="32" xfId="0" applyFill="1" applyBorder="1" applyAlignment="1">
      <alignment horizontal="center" vertical="center"/>
    </xf>
    <xf numFmtId="0" fontId="23" fillId="11" borderId="33" xfId="0" applyFill="1" applyBorder="1" applyAlignment="1">
      <alignment horizontal="center" vertical="center"/>
    </xf>
    <xf numFmtId="0" fontId="23" fillId="11" borderId="26" xfId="0" applyFill="1" applyBorder="1" applyAlignment="1">
      <alignment horizontal="center" vertical="center"/>
    </xf>
    <xf numFmtId="0" fontId="23" fillId="11" borderId="36" xfId="0" applyFill="1" applyBorder="1" applyAlignment="1">
      <alignment horizontal="center" vertical="center"/>
    </xf>
    <xf numFmtId="0" fontId="23" fillId="11" borderId="37" xfId="0" applyFill="1" applyBorder="1" applyAlignment="1">
      <alignment horizontal="center" vertical="center"/>
    </xf>
    <xf numFmtId="0" fontId="23" fillId="11" borderId="27" xfId="0" applyFill="1" applyBorder="1" applyAlignment="1">
      <alignment horizontal="center" vertical="center"/>
    </xf>
    <xf numFmtId="0" fontId="24" fillId="11" borderId="32" xfId="0" applyFill="1" applyBorder="1" applyAlignment="1">
      <alignment horizontal="center" vertical="center"/>
    </xf>
    <xf numFmtId="0" fontId="24" fillId="11" borderId="33" xfId="0" applyFill="1" applyBorder="1" applyAlignment="1">
      <alignment horizontal="center" vertical="center"/>
    </xf>
    <xf numFmtId="0" fontId="24" fillId="11" borderId="26" xfId="0" applyFill="1" applyBorder="1" applyAlignment="1">
      <alignment horizontal="center" vertical="center"/>
    </xf>
    <xf numFmtId="0" fontId="24" fillId="11" borderId="36" xfId="0" applyFill="1" applyBorder="1" applyAlignment="1">
      <alignment horizontal="center" vertical="center"/>
    </xf>
    <xf numFmtId="0" fontId="24" fillId="11" borderId="37" xfId="0" applyFill="1" applyBorder="1" applyAlignment="1">
      <alignment horizontal="center" vertical="center"/>
    </xf>
    <xf numFmtId="0" fontId="24" fillId="11" borderId="27" xfId="0" applyFill="1" applyBorder="1" applyAlignment="1">
      <alignment horizontal="center" vertical="center"/>
    </xf>
    <xf numFmtId="0" fontId="25" fillId="11" borderId="32" xfId="0" applyFill="1" applyBorder="1" applyAlignment="1">
      <alignment horizontal="center" vertical="center"/>
    </xf>
    <xf numFmtId="0" fontId="25" fillId="11" borderId="33" xfId="0" applyFill="1" applyBorder="1" applyAlignment="1">
      <alignment horizontal="center" vertical="center"/>
    </xf>
    <xf numFmtId="0" fontId="25" fillId="11" borderId="26" xfId="0" applyFill="1" applyBorder="1" applyAlignment="1">
      <alignment horizontal="center" vertical="center"/>
    </xf>
    <xf numFmtId="0" fontId="25" fillId="11" borderId="36" xfId="0" applyFill="1" applyBorder="1" applyAlignment="1">
      <alignment horizontal="center" vertical="center"/>
    </xf>
    <xf numFmtId="0" fontId="25" fillId="11" borderId="37" xfId="0" applyFill="1" applyBorder="1" applyAlignment="1">
      <alignment horizontal="center" vertical="center"/>
    </xf>
    <xf numFmtId="0" fontId="25" fillId="11" borderId="27" xfId="0" applyFill="1" applyBorder="1" applyAlignment="1">
      <alignment horizontal="center" vertical="center"/>
    </xf>
    <xf numFmtId="0" fontId="26" fillId="11" borderId="32" xfId="0" applyFill="1" applyBorder="1" applyAlignment="1">
      <alignment horizontal="center" vertical="center"/>
    </xf>
    <xf numFmtId="0" fontId="26" fillId="11" borderId="33" xfId="0" applyFill="1" applyBorder="1" applyAlignment="1">
      <alignment horizontal="center" vertical="center"/>
    </xf>
    <xf numFmtId="0" fontId="26" fillId="11" borderId="26" xfId="0" applyFill="1" applyBorder="1" applyAlignment="1">
      <alignment horizontal="center" vertical="center"/>
    </xf>
    <xf numFmtId="0" fontId="26" fillId="11" borderId="36" xfId="0" applyFill="1" applyBorder="1" applyAlignment="1">
      <alignment horizontal="center" vertical="center"/>
    </xf>
    <xf numFmtId="0" fontId="26" fillId="11" borderId="37" xfId="0" applyFill="1" applyBorder="1" applyAlignment="1">
      <alignment horizontal="center" vertical="center"/>
    </xf>
    <xf numFmtId="0" fontId="26" fillId="11" borderId="27" xfId="0" applyFill="1" applyBorder="1" applyAlignment="1">
      <alignment horizontal="center" vertical="center"/>
    </xf>
    <xf numFmtId="0" fontId="27" fillId="11" borderId="32" xfId="0" applyFill="1" applyBorder="1" applyAlignment="1">
      <alignment horizontal="center" vertical="center"/>
    </xf>
    <xf numFmtId="0" fontId="27" fillId="11" borderId="33" xfId="0" applyFill="1" applyBorder="1" applyAlignment="1">
      <alignment horizontal="center" vertical="center"/>
    </xf>
    <xf numFmtId="0" fontId="27" fillId="11" borderId="26" xfId="0" applyFill="1" applyBorder="1" applyAlignment="1">
      <alignment horizontal="center" vertical="center"/>
    </xf>
    <xf numFmtId="0" fontId="27" fillId="11" borderId="36" xfId="0" applyFill="1" applyBorder="1" applyAlignment="1">
      <alignment horizontal="center" vertical="center"/>
    </xf>
    <xf numFmtId="0" fontId="27" fillId="11" borderId="37" xfId="0" applyFill="1" applyBorder="1" applyAlignment="1">
      <alignment horizontal="center" vertical="center"/>
    </xf>
    <xf numFmtId="0" fontId="27" fillId="11" borderId="27" xfId="0" applyFill="1" applyBorder="1" applyAlignment="1">
      <alignment horizontal="center" vertical="center"/>
    </xf>
    <xf numFmtId="0" fontId="28" fillId="11" borderId="32" xfId="0" applyFill="1" applyBorder="1" applyAlignment="1">
      <alignment horizontal="center" vertical="center"/>
    </xf>
    <xf numFmtId="0" fontId="28" fillId="11" borderId="33" xfId="0" applyFill="1" applyBorder="1" applyAlignment="1">
      <alignment horizontal="center" vertical="center"/>
    </xf>
    <xf numFmtId="0" fontId="28" fillId="11" borderId="26" xfId="0" applyFill="1" applyBorder="1" applyAlignment="1">
      <alignment horizontal="center" vertical="center"/>
    </xf>
    <xf numFmtId="0" fontId="28" fillId="11" borderId="36" xfId="0" applyFill="1" applyBorder="1" applyAlignment="1">
      <alignment horizontal="center" vertical="center"/>
    </xf>
    <xf numFmtId="0" fontId="28" fillId="11" borderId="37" xfId="0" applyFill="1" applyBorder="1" applyAlignment="1">
      <alignment horizontal="center" vertical="center"/>
    </xf>
    <xf numFmtId="0" fontId="28" fillId="11" borderId="27" xfId="0" applyFill="1" applyBorder="1" applyAlignment="1">
      <alignment horizontal="center" vertical="center"/>
    </xf>
    <xf numFmtId="0" fontId="31" fillId="11" borderId="32" xfId="0" applyFill="1" applyBorder="1" applyAlignment="1">
      <alignment horizontal="center" vertical="center"/>
    </xf>
    <xf numFmtId="0" fontId="31" fillId="11" borderId="33" xfId="0" applyFill="1" applyBorder="1" applyAlignment="1">
      <alignment horizontal="center" vertical="center"/>
    </xf>
    <xf numFmtId="0" fontId="31" fillId="11" borderId="26" xfId="0" applyFill="1" applyBorder="1" applyAlignment="1">
      <alignment horizontal="center" vertical="center"/>
    </xf>
    <xf numFmtId="0" fontId="31" fillId="11" borderId="36" xfId="0" applyFill="1" applyBorder="1" applyAlignment="1">
      <alignment horizontal="center" vertical="center"/>
    </xf>
    <xf numFmtId="0" fontId="31" fillId="11" borderId="37" xfId="0" applyFill="1" applyBorder="1" applyAlignment="1">
      <alignment horizontal="center" vertical="center"/>
    </xf>
    <xf numFmtId="0" fontId="31" fillId="11" borderId="27" xfId="0" applyFill="1" applyBorder="1" applyAlignment="1">
      <alignment horizontal="center" vertical="center"/>
    </xf>
    <xf numFmtId="0" fontId="32" fillId="11" borderId="32" xfId="0" applyFill="1" applyBorder="1" applyAlignment="1">
      <alignment horizontal="center" vertical="center"/>
    </xf>
    <xf numFmtId="0" fontId="32" fillId="11" borderId="33" xfId="0" applyFill="1" applyBorder="1" applyAlignment="1">
      <alignment horizontal="center" vertical="center"/>
    </xf>
    <xf numFmtId="0" fontId="32" fillId="11" borderId="26" xfId="0" applyFill="1" applyBorder="1" applyAlignment="1">
      <alignment horizontal="center" vertical="center"/>
    </xf>
    <xf numFmtId="0" fontId="32" fillId="11" borderId="36" xfId="0" applyFill="1" applyBorder="1" applyAlignment="1">
      <alignment horizontal="center" vertical="center"/>
    </xf>
    <xf numFmtId="0" fontId="32" fillId="11" borderId="37" xfId="0" applyFill="1" applyBorder="1" applyAlignment="1">
      <alignment horizontal="center" vertical="center"/>
    </xf>
    <xf numFmtId="0" fontId="32" fillId="11" borderId="27" xfId="0" applyFill="1" applyBorder="1" applyAlignment="1">
      <alignment horizontal="center" vertical="center"/>
    </xf>
    <xf numFmtId="66" fontId="21" fillId="11" borderId="47" xfId="0" applyNumberFormat="1" applyFill="1" applyBorder="1" applyAlignment="1" applyProtection="1">
      <alignment horizontal="center" vertical="center"/>
    </xf>
    <xf numFmtId="66" fontId="21" fillId="0" borderId="48" xfId="0" applyNumberFormat="1" applyBorder="1" applyAlignment="1">
      <alignment horizontal="center" vertical="center"/>
    </xf>
    <xf numFmtId="66" fontId="21" fillId="0" borderId="47" xfId="0" applyNumberFormat="1" applyBorder="1" applyAlignment="1" applyProtection="1">
      <alignment horizontal="center" vertical="center"/>
    </xf>
    <xf numFmtId="66" fontId="21" fillId="33" borderId="11" xfId="0" applyNumberFormat="1" applyFill="1" applyBorder="1" applyAlignment="1" applyProtection="1">
      <alignment horizontal="center" vertical="center"/>
    </xf>
    <xf numFmtId="66" fontId="21" fillId="33" borderId="11" xfId="0" applyNumberFormat="1" applyFill="1" applyBorder="1" applyAlignment="1" applyProtection="1">
      <alignment horizontal="center" vertical="center" wrapText="1"/>
    </xf>
    <xf numFmtId="66" fontId="21" fillId="33" borderId="115" xfId="0" applyNumberFormat="1" applyFill="1" applyBorder="1" applyAlignment="1" applyProtection="1">
      <alignment horizontal="center" vertical="center"/>
    </xf>
    <xf numFmtId="66" fontId="21" fillId="33" borderId="115" xfId="0" applyNumberFormat="1" applyFill="1" applyBorder="1" applyAlignment="1" applyProtection="1">
      <alignment horizontal="center" vertical="center" wrapText="1"/>
    </xf>
    <xf numFmtId="66" fontId="21" fillId="11" borderId="31" xfId="0" applyNumberFormat="1" applyFill="1" applyBorder="1" applyAlignment="1" applyProtection="1">
      <alignment horizontal="center" vertical="center"/>
    </xf>
    <xf numFmtId="66" fontId="21" fillId="11" borderId="31" xfId="0" applyNumberFormat="1" applyFill="1" applyBorder="1" applyAlignment="1" applyProtection="1">
      <alignment horizontal="center" vertical="center" wrapText="1"/>
    </xf>
    <xf numFmtId="66" fontId="21" fillId="0" borderId="11" xfId="0" applyNumberFormat="1" applyBorder="1" applyAlignment="1">
      <alignment horizontal="center" vertical="center"/>
    </xf>
    <xf numFmtId="66" fontId="21" fillId="33" borderId="13" xfId="0" applyNumberFormat="1" applyFill="1" applyBorder="1" applyAlignment="1" applyProtection="1">
      <alignment horizontal="center" vertical="center"/>
    </xf>
    <xf numFmtId="75" fontId="21" fillId="0" borderId="16" xfId="0" applyNumberFormat="1" applyBorder="1" applyAlignment="1">
      <alignment horizontal="center" vertical="center"/>
    </xf>
    <xf numFmtId="66" fontId="21" fillId="0" borderId="32" xfId="0" applyNumberFormat="1" applyBorder="1" applyAlignment="1">
      <alignment horizontal="center" vertical="center"/>
    </xf>
    <xf numFmtId="66" fontId="21" fillId="0" borderId="33" xfId="0" applyNumberFormat="1" applyBorder="1" applyAlignment="1">
      <alignment horizontal="center" vertical="center"/>
    </xf>
    <xf numFmtId="66" fontId="21" fillId="33" borderId="33" xfId="0" applyNumberFormat="1" applyFill="1" applyBorder="1" applyAlignment="1" applyProtection="1">
      <alignment horizontal="center" vertical="center"/>
    </xf>
    <xf numFmtId="66" fontId="21" fillId="33" borderId="26" xfId="0" applyNumberFormat="1" applyFill="1" applyBorder="1" applyAlignment="1" applyProtection="1">
      <alignment horizontal="center" vertical="center"/>
    </xf>
    <xf numFmtId="66" fontId="21" fillId="0" borderId="36" xfId="0" applyNumberFormat="1" applyBorder="1" applyAlignment="1">
      <alignment horizontal="center" vertical="center"/>
    </xf>
    <xf numFmtId="66" fontId="21" fillId="0" borderId="37" xfId="0" applyNumberFormat="1" applyBorder="1" applyAlignment="1">
      <alignment horizontal="center" vertical="center"/>
    </xf>
    <xf numFmtId="66" fontId="21" fillId="33" borderId="37" xfId="0" applyNumberFormat="1" applyFill="1" applyBorder="1" applyAlignment="1" applyProtection="1">
      <alignment horizontal="center" vertical="center" wrapText="1"/>
    </xf>
    <xf numFmtId="66" fontId="21" fillId="33" borderId="37" xfId="0" applyNumberFormat="1" applyFill="1" applyBorder="1" applyAlignment="1" applyProtection="1">
      <alignment horizontal="center" vertical="center"/>
    </xf>
    <xf numFmtId="66" fontId="21" fillId="33" borderId="27" xfId="0" applyNumberFormat="1" applyFill="1" applyBorder="1" applyAlignment="1" applyProtection="1">
      <alignment horizontal="center" vertical="center"/>
    </xf>
    <xf numFmtId="66" fontId="21" fillId="11" borderId="32" xfId="0" applyNumberFormat="1" applyFill="1" applyBorder="1" applyAlignment="1">
      <alignment horizontal="center" vertical="center"/>
    </xf>
    <xf numFmtId="66" fontId="21" fillId="11" borderId="33" xfId="0" applyNumberFormat="1" applyFill="1" applyBorder="1" applyAlignment="1">
      <alignment horizontal="center" vertical="center"/>
    </xf>
    <xf numFmtId="66" fontId="21" fillId="11" borderId="33" xfId="0" applyNumberFormat="1" applyFill="1" applyBorder="1" applyAlignment="1" applyProtection="1">
      <alignment horizontal="center" vertical="center"/>
    </xf>
    <xf numFmtId="66" fontId="21" fillId="11" borderId="26" xfId="0" applyNumberFormat="1" applyFill="1" applyBorder="1" applyAlignment="1" applyProtection="1">
      <alignment horizontal="center" vertical="center"/>
    </xf>
    <xf numFmtId="66" fontId="21" fillId="11" borderId="36" xfId="0" applyNumberFormat="1" applyFill="1" applyBorder="1" applyAlignment="1">
      <alignment horizontal="center" vertical="center"/>
    </xf>
    <xf numFmtId="66" fontId="21" fillId="11" borderId="37" xfId="0" applyNumberFormat="1" applyFill="1" applyBorder="1" applyAlignment="1">
      <alignment horizontal="center" vertical="center"/>
    </xf>
    <xf numFmtId="66" fontId="21" fillId="11" borderId="37" xfId="0" applyNumberFormat="1" applyFill="1" applyBorder="1" applyAlignment="1" applyProtection="1">
      <alignment horizontal="center" vertical="center" wrapText="1"/>
    </xf>
    <xf numFmtId="66" fontId="21" fillId="11" borderId="37" xfId="0" applyNumberFormat="1" applyFill="1" applyBorder="1" applyAlignment="1" applyProtection="1">
      <alignment horizontal="center" vertical="center"/>
    </xf>
    <xf numFmtId="66" fontId="21" fillId="11" borderId="27" xfId="0" applyNumberFormat="1" applyFill="1" applyBorder="1" applyAlignment="1" applyProtection="1">
      <alignment horizontal="center" vertical="center"/>
    </xf>
    <xf numFmtId="66" fontId="23" fillId="11" borderId="32" xfId="0" applyNumberFormat="1" applyFill="1" applyBorder="1" applyAlignment="1">
      <alignment horizontal="center" vertical="center"/>
    </xf>
    <xf numFmtId="66" fontId="23" fillId="11" borderId="33" xfId="0" applyNumberFormat="1" applyFill="1" applyBorder="1" applyAlignment="1">
      <alignment horizontal="center" vertical="center"/>
    </xf>
    <xf numFmtId="66" fontId="23" fillId="11" borderId="33" xfId="0" applyNumberFormat="1" applyFill="1" applyBorder="1" applyAlignment="1" applyProtection="1">
      <alignment horizontal="center" vertical="center"/>
    </xf>
    <xf numFmtId="66" fontId="23" fillId="11" borderId="26" xfId="0" applyNumberFormat="1" applyFill="1" applyBorder="1" applyAlignment="1" applyProtection="1">
      <alignment horizontal="center" vertical="center"/>
    </xf>
    <xf numFmtId="66" fontId="23" fillId="11" borderId="36" xfId="0" applyNumberFormat="1" applyFill="1" applyBorder="1" applyAlignment="1">
      <alignment horizontal="center" vertical="center"/>
    </xf>
    <xf numFmtId="66" fontId="23" fillId="11" borderId="37" xfId="0" applyNumberFormat="1" applyFill="1" applyBorder="1" applyAlignment="1">
      <alignment horizontal="center" vertical="center"/>
    </xf>
    <xf numFmtId="66" fontId="23" fillId="11" borderId="37" xfId="0" applyNumberFormat="1" applyFill="1" applyBorder="1" applyAlignment="1" applyProtection="1">
      <alignment horizontal="center" vertical="center" wrapText="1"/>
    </xf>
    <xf numFmtId="66" fontId="23" fillId="11" borderId="37" xfId="0" applyNumberFormat="1" applyFill="1" applyBorder="1" applyAlignment="1" applyProtection="1">
      <alignment horizontal="center" vertical="center"/>
    </xf>
    <xf numFmtId="66" fontId="23" fillId="11" borderId="27" xfId="0" applyNumberFormat="1" applyFill="1" applyBorder="1" applyAlignment="1" applyProtection="1">
      <alignment horizontal="center" vertical="center"/>
    </xf>
    <xf numFmtId="66" fontId="24" fillId="11" borderId="32" xfId="0" applyNumberFormat="1" applyFill="1" applyBorder="1" applyAlignment="1">
      <alignment horizontal="center" vertical="center"/>
    </xf>
    <xf numFmtId="66" fontId="24" fillId="11" borderId="33" xfId="0" applyNumberFormat="1" applyFill="1" applyBorder="1" applyAlignment="1">
      <alignment horizontal="center" vertical="center"/>
    </xf>
    <xf numFmtId="66" fontId="24" fillId="11" borderId="33" xfId="0" applyNumberFormat="1" applyFill="1" applyBorder="1" applyAlignment="1" applyProtection="1">
      <alignment horizontal="center" vertical="center"/>
    </xf>
    <xf numFmtId="66" fontId="24" fillId="11" borderId="26" xfId="0" applyNumberFormat="1" applyFill="1" applyBorder="1" applyAlignment="1" applyProtection="1">
      <alignment horizontal="center" vertical="center"/>
    </xf>
    <xf numFmtId="66" fontId="24" fillId="11" borderId="36" xfId="0" applyNumberFormat="1" applyFill="1" applyBorder="1" applyAlignment="1">
      <alignment horizontal="center" vertical="center"/>
    </xf>
    <xf numFmtId="66" fontId="24" fillId="11" borderId="37" xfId="0" applyNumberFormat="1" applyFill="1" applyBorder="1" applyAlignment="1">
      <alignment horizontal="center" vertical="center"/>
    </xf>
    <xf numFmtId="66" fontId="24" fillId="11" borderId="37" xfId="0" applyNumberFormat="1" applyFill="1" applyBorder="1" applyAlignment="1" applyProtection="1">
      <alignment horizontal="center" vertical="center" wrapText="1"/>
    </xf>
    <xf numFmtId="66" fontId="24" fillId="11" borderId="37" xfId="0" applyNumberFormat="1" applyFill="1" applyBorder="1" applyAlignment="1" applyProtection="1">
      <alignment horizontal="center" vertical="center"/>
    </xf>
    <xf numFmtId="66" fontId="24" fillId="11" borderId="27" xfId="0" applyNumberFormat="1" applyFill="1" applyBorder="1" applyAlignment="1" applyProtection="1">
      <alignment horizontal="center" vertical="center"/>
    </xf>
    <xf numFmtId="66" fontId="25" fillId="11" borderId="32" xfId="0" applyNumberFormat="1" applyFill="1" applyBorder="1" applyAlignment="1">
      <alignment horizontal="center" vertical="center"/>
    </xf>
    <xf numFmtId="66" fontId="25" fillId="11" borderId="33" xfId="0" applyNumberFormat="1" applyFill="1" applyBorder="1" applyAlignment="1">
      <alignment horizontal="center" vertical="center"/>
    </xf>
    <xf numFmtId="66" fontId="25" fillId="11" borderId="33" xfId="0" applyNumberFormat="1" applyFill="1" applyBorder="1" applyAlignment="1" applyProtection="1">
      <alignment horizontal="center" vertical="center"/>
    </xf>
    <xf numFmtId="66" fontId="25" fillId="11" borderId="26" xfId="0" applyNumberFormat="1" applyFill="1" applyBorder="1" applyAlignment="1" applyProtection="1">
      <alignment horizontal="center" vertical="center"/>
    </xf>
    <xf numFmtId="66" fontId="25" fillId="11" borderId="36" xfId="0" applyNumberFormat="1" applyFill="1" applyBorder="1" applyAlignment="1">
      <alignment horizontal="center" vertical="center"/>
    </xf>
    <xf numFmtId="66" fontId="25" fillId="11" borderId="37" xfId="0" applyNumberFormat="1" applyFill="1" applyBorder="1" applyAlignment="1">
      <alignment horizontal="center" vertical="center"/>
    </xf>
    <xf numFmtId="66" fontId="25" fillId="11" borderId="37" xfId="0" applyNumberFormat="1" applyFill="1" applyBorder="1" applyAlignment="1" applyProtection="1">
      <alignment horizontal="center" vertical="center" wrapText="1"/>
    </xf>
    <xf numFmtId="66" fontId="25" fillId="11" borderId="37" xfId="0" applyNumberFormat="1" applyFill="1" applyBorder="1" applyAlignment="1" applyProtection="1">
      <alignment horizontal="center" vertical="center"/>
    </xf>
    <xf numFmtId="66" fontId="25" fillId="11" borderId="27" xfId="0" applyNumberFormat="1" applyFill="1" applyBorder="1" applyAlignment="1" applyProtection="1">
      <alignment horizontal="center" vertical="center"/>
    </xf>
    <xf numFmtId="66" fontId="26" fillId="11" borderId="32" xfId="0" applyNumberFormat="1" applyFill="1" applyBorder="1" applyAlignment="1">
      <alignment horizontal="center" vertical="center"/>
    </xf>
    <xf numFmtId="66" fontId="26" fillId="11" borderId="33" xfId="0" applyNumberFormat="1" applyFill="1" applyBorder="1" applyAlignment="1">
      <alignment horizontal="center" vertical="center"/>
    </xf>
    <xf numFmtId="66" fontId="26" fillId="11" borderId="33" xfId="0" applyNumberFormat="1" applyFill="1" applyBorder="1" applyAlignment="1" applyProtection="1">
      <alignment horizontal="center" vertical="center"/>
    </xf>
    <xf numFmtId="66" fontId="26" fillId="11" borderId="26" xfId="0" applyNumberFormat="1" applyFill="1" applyBorder="1" applyAlignment="1" applyProtection="1">
      <alignment horizontal="center" vertical="center"/>
    </xf>
    <xf numFmtId="66" fontId="26" fillId="11" borderId="36" xfId="0" applyNumberFormat="1" applyFill="1" applyBorder="1" applyAlignment="1">
      <alignment horizontal="center" vertical="center"/>
    </xf>
    <xf numFmtId="66" fontId="26" fillId="11" borderId="37" xfId="0" applyNumberFormat="1" applyFill="1" applyBorder="1" applyAlignment="1">
      <alignment horizontal="center" vertical="center"/>
    </xf>
    <xf numFmtId="66" fontId="26" fillId="11" borderId="37" xfId="0" applyNumberFormat="1" applyFill="1" applyBorder="1" applyAlignment="1" applyProtection="1">
      <alignment horizontal="center" vertical="center" wrapText="1"/>
    </xf>
    <xf numFmtId="66" fontId="26" fillId="11" borderId="37" xfId="0" applyNumberFormat="1" applyFill="1" applyBorder="1" applyAlignment="1" applyProtection="1">
      <alignment horizontal="center" vertical="center"/>
    </xf>
    <xf numFmtId="66" fontId="26" fillId="11" borderId="27" xfId="0" applyNumberFormat="1" applyFill="1" applyBorder="1" applyAlignment="1" applyProtection="1">
      <alignment horizontal="center" vertical="center"/>
    </xf>
    <xf numFmtId="66" fontId="27" fillId="11" borderId="32" xfId="0" applyNumberFormat="1" applyFill="1" applyBorder="1" applyAlignment="1">
      <alignment horizontal="center" vertical="center"/>
    </xf>
    <xf numFmtId="66" fontId="27" fillId="11" borderId="33" xfId="0" applyNumberFormat="1" applyFill="1" applyBorder="1" applyAlignment="1">
      <alignment horizontal="center" vertical="center"/>
    </xf>
    <xf numFmtId="66" fontId="27" fillId="11" borderId="33" xfId="0" applyNumberFormat="1" applyFill="1" applyBorder="1" applyAlignment="1" applyProtection="1">
      <alignment horizontal="center" vertical="center"/>
    </xf>
    <xf numFmtId="66" fontId="27" fillId="11" borderId="26" xfId="0" applyNumberFormat="1" applyFill="1" applyBorder="1" applyAlignment="1" applyProtection="1">
      <alignment horizontal="center" vertical="center"/>
    </xf>
    <xf numFmtId="66" fontId="27" fillId="11" borderId="36" xfId="0" applyNumberFormat="1" applyFill="1" applyBorder="1" applyAlignment="1">
      <alignment horizontal="center" vertical="center"/>
    </xf>
    <xf numFmtId="66" fontId="27" fillId="11" borderId="37" xfId="0" applyNumberFormat="1" applyFill="1" applyBorder="1" applyAlignment="1">
      <alignment horizontal="center" vertical="center"/>
    </xf>
    <xf numFmtId="66" fontId="27" fillId="11" borderId="37" xfId="0" applyNumberFormat="1" applyFill="1" applyBorder="1" applyAlignment="1" applyProtection="1">
      <alignment horizontal="center" vertical="center" wrapText="1"/>
    </xf>
    <xf numFmtId="66" fontId="27" fillId="11" borderId="37" xfId="0" applyNumberFormat="1" applyFill="1" applyBorder="1" applyAlignment="1" applyProtection="1">
      <alignment horizontal="center" vertical="center"/>
    </xf>
    <xf numFmtId="66" fontId="27" fillId="11" borderId="27" xfId="0" applyNumberFormat="1" applyFill="1" applyBorder="1" applyAlignment="1" applyProtection="1">
      <alignment horizontal="center" vertical="center"/>
    </xf>
    <xf numFmtId="66" fontId="28" fillId="11" borderId="32" xfId="0" applyNumberFormat="1" applyFill="1" applyBorder="1" applyAlignment="1">
      <alignment horizontal="center" vertical="center"/>
    </xf>
    <xf numFmtId="66" fontId="28" fillId="11" borderId="33" xfId="0" applyNumberFormat="1" applyFill="1" applyBorder="1" applyAlignment="1">
      <alignment horizontal="center" vertical="center"/>
    </xf>
    <xf numFmtId="66" fontId="28" fillId="11" borderId="33" xfId="0" applyNumberFormat="1" applyFill="1" applyBorder="1" applyAlignment="1" applyProtection="1">
      <alignment horizontal="center" vertical="center"/>
    </xf>
    <xf numFmtId="66" fontId="28" fillId="11" borderId="26" xfId="0" applyNumberFormat="1" applyFill="1" applyBorder="1" applyAlignment="1" applyProtection="1">
      <alignment horizontal="center" vertical="center"/>
    </xf>
    <xf numFmtId="66" fontId="28" fillId="11" borderId="36" xfId="0" applyNumberFormat="1" applyFill="1" applyBorder="1" applyAlignment="1">
      <alignment horizontal="center" vertical="center"/>
    </xf>
    <xf numFmtId="66" fontId="28" fillId="11" borderId="37" xfId="0" applyNumberFormat="1" applyFill="1" applyBorder="1" applyAlignment="1">
      <alignment horizontal="center" vertical="center"/>
    </xf>
    <xf numFmtId="66" fontId="28" fillId="11" borderId="37" xfId="0" applyNumberFormat="1" applyFill="1" applyBorder="1" applyAlignment="1" applyProtection="1">
      <alignment horizontal="center" vertical="center" wrapText="1"/>
    </xf>
    <xf numFmtId="66" fontId="28" fillId="11" borderId="37" xfId="0" applyNumberFormat="1" applyFill="1" applyBorder="1" applyAlignment="1" applyProtection="1">
      <alignment horizontal="center" vertical="center"/>
    </xf>
    <xf numFmtId="66" fontId="28" fillId="11" borderId="27" xfId="0" applyNumberFormat="1" applyFill="1" applyBorder="1" applyAlignment="1" applyProtection="1">
      <alignment horizontal="center" vertical="center"/>
    </xf>
    <xf numFmtId="66" fontId="31" fillId="11" borderId="32" xfId="0" applyNumberFormat="1" applyFill="1" applyBorder="1" applyAlignment="1">
      <alignment horizontal="center" vertical="center"/>
    </xf>
    <xf numFmtId="66" fontId="31" fillId="11" borderId="33" xfId="0" applyNumberFormat="1" applyFill="1" applyBorder="1" applyAlignment="1">
      <alignment horizontal="center" vertical="center"/>
    </xf>
    <xf numFmtId="66" fontId="31" fillId="11" borderId="33" xfId="0" applyNumberFormat="1" applyFill="1" applyBorder="1" applyAlignment="1" applyProtection="1">
      <alignment horizontal="center" vertical="center"/>
    </xf>
    <xf numFmtId="66" fontId="31" fillId="11" borderId="26" xfId="0" applyNumberFormat="1" applyFill="1" applyBorder="1" applyAlignment="1" applyProtection="1">
      <alignment horizontal="center" vertical="center"/>
    </xf>
    <xf numFmtId="66" fontId="31" fillId="11" borderId="36" xfId="0" applyNumberFormat="1" applyFill="1" applyBorder="1" applyAlignment="1">
      <alignment horizontal="center" vertical="center"/>
    </xf>
    <xf numFmtId="66" fontId="31" fillId="11" borderId="37" xfId="0" applyNumberFormat="1" applyFill="1" applyBorder="1" applyAlignment="1">
      <alignment horizontal="center" vertical="center"/>
    </xf>
    <xf numFmtId="66" fontId="31" fillId="11" borderId="37" xfId="0" applyNumberFormat="1" applyFill="1" applyBorder="1" applyAlignment="1" applyProtection="1">
      <alignment horizontal="center" vertical="center" wrapText="1"/>
    </xf>
    <xf numFmtId="66" fontId="31" fillId="11" borderId="37" xfId="0" applyNumberFormat="1" applyFill="1" applyBorder="1" applyAlignment="1" applyProtection="1">
      <alignment horizontal="center" vertical="center"/>
    </xf>
    <xf numFmtId="66" fontId="31" fillId="11" borderId="27" xfId="0" applyNumberFormat="1" applyFill="1" applyBorder="1" applyAlignment="1" applyProtection="1">
      <alignment horizontal="center" vertical="center"/>
    </xf>
    <xf numFmtId="0" fontId="21" fillId="10" borderId="30" xfId="0" applyFill="1" applyBorder="1" applyAlignment="1">
      <alignment horizontal="center" vertical="center"/>
    </xf>
    <xf numFmtId="0" fontId="21" fillId="10" borderId="31" xfId="0" applyFill="1" applyBorder="1" applyAlignment="1">
      <alignment horizontal="center" vertical="center"/>
    </xf>
    <xf numFmtId="0" fontId="21" fillId="22" borderId="11" xfId="0" applyFill="1" applyBorder="1" applyAlignment="1">
      <alignment horizontal="center" vertical="center"/>
    </xf>
  </cellXfs>
  <cellStyles count="49">
    <cellStyle name="20% - 강조색1" xfId="25" builtinId="30"/>
    <cellStyle name="20% - 강조색2" xfId="29" builtinId="34"/>
    <cellStyle name="20% - 강조색3" xfId="33" builtinId="38"/>
    <cellStyle name="20% - 강조색4" xfId="37" builtinId="42"/>
    <cellStyle name="20% - 강조색5" xfId="41" builtinId="46"/>
    <cellStyle name="20% - 강조색6" xfId="45" builtinId="50"/>
    <cellStyle name="40% - 강조색1" xfId="26" builtinId="31"/>
    <cellStyle name="40% - 강조색2" xfId="30" builtinId="35"/>
    <cellStyle name="40% - 강조색3" xfId="34" builtinId="39"/>
    <cellStyle name="40% - 강조색4" xfId="38" builtinId="43"/>
    <cellStyle name="40% - 강조색5" xfId="42" builtinId="47"/>
    <cellStyle name="40% - 강조색6" xfId="46" builtinId="51"/>
    <cellStyle name="60% - 강조색1" xfId="27" builtinId="32"/>
    <cellStyle name="60% - 강조색2" xfId="31" builtinId="36"/>
    <cellStyle name="60% - 강조색3" xfId="35" builtinId="40"/>
    <cellStyle name="60% - 강조색4" xfId="39" builtinId="44"/>
    <cellStyle name="60% - 강조색5" xfId="43" builtinId="48"/>
    <cellStyle name="60% - 강조색6" xfId="47" builtinId="52"/>
    <cellStyle name="강조색1" xfId="24" builtinId="29"/>
    <cellStyle name="강조색2" xfId="28" builtinId="33"/>
    <cellStyle name="강조색3" xfId="32" builtinId="37"/>
    <cellStyle name="강조색4" xfId="36" builtinId="41"/>
    <cellStyle name="강조색5" xfId="40" builtinId="45"/>
    <cellStyle name="강조색6" xfId="44" builtinId="49"/>
    <cellStyle name="경고문" xfId="9" builtinId="11"/>
    <cellStyle name="계산" xfId="17" builtinId="22"/>
    <cellStyle name="나쁨" xfId="22" builtinId="27"/>
    <cellStyle name="메모" xfId="8" builtinId="10"/>
    <cellStyle name="백분율" xfId="3" builtinId="5"/>
    <cellStyle name="보통" xfId="23" builtinId="28"/>
    <cellStyle name="설명텍스트" xfId="48" builtinId="53"/>
    <cellStyle name="셀 확인" xfId="18" builtinId="23"/>
    <cellStyle name="쉼표" xfId="1" builtinId="3"/>
    <cellStyle name="쉼표[0]" xfId="4" builtinId="6"/>
    <cellStyle name="연결된 셀" xfId="19" builtinId="24"/>
    <cellStyle name="열어본 하이퍼링크" xfId="7" builtinId="9" hidden="1"/>
    <cellStyle name="요약" xfId="20" builtinId="25"/>
    <cellStyle name="입력" xfId="15" builtinId="20"/>
    <cellStyle name="제목" xfId="10" builtinId="15"/>
    <cellStyle name="제목 1" xfId="11" builtinId="16"/>
    <cellStyle name="제목 2" xfId="12" builtinId="17"/>
    <cellStyle name="제목 3" xfId="13" builtinId="18"/>
    <cellStyle name="제목 4" xfId="14" builtinId="19"/>
    <cellStyle name="좋음" xfId="21" builtinId="26"/>
    <cellStyle name="출력" xfId="16" builtinId="21"/>
    <cellStyle name="통화" xfId="2" builtinId="4"/>
    <cellStyle name="통화[0]" xfId="5" builtinId="7"/>
    <cellStyle name="표준" xfId="0" builtinId="0"/>
    <cellStyle name="하이퍼링크" xfId="6" builtinId="8" hidden="1"/>
  </cellStyles>
</styleSheet>
</file>

<file path=xl/_rels/workbook.xml.rels><?xml version="1.0" encoding="UTF-8"?>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theme" Target="theme/theme1.xml"></Relationship><Relationship Id="rId9" Type="http://schemas.openxmlformats.org/officeDocument/2006/relationships/styles" Target="styles.xml"></Relationship><Relationship Id="rId10" Type="http://schemas.openxmlformats.org/officeDocument/2006/relationships/sharedStrings" Target="sharedStrings.xml"></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Relationships>
</file>

<file path=xl/worksheets/_rels/sheet2.xml.rels><?xml version="1.0" encoding="UTF-8"?>
<Relationships xmlns="http://schemas.openxmlformats.org/package/2006/relationships"></Relationships>
</file>

<file path=xl/worksheets/_rels/sheet3.xml.rels><?xml version="1.0" encoding="UTF-8"?>
<Relationships xmlns="http://schemas.openxmlformats.org/package/2006/relationships"></Relationships>
</file>

<file path=xl/worksheets/_rels/sheet4.xml.rels><?xml version="1.0" encoding="UTF-8"?>
<Relationships xmlns="http://schemas.openxmlformats.org/package/2006/relationships"></Relationships>
</file>

<file path=xl/worksheets/_rels/sheet5.xml.rels><?xml version="1.0" encoding="UTF-8"?>
<Relationships xmlns="http://schemas.openxmlformats.org/package/2006/relationships"></Relationships>
</file>

<file path=xl/worksheets/_rels/sheet6.xml.rels><?xml version="1.0" encoding="UTF-8"?>
<Relationships xmlns="http://schemas.openxmlformats.org/package/2006/relationships"></Relationships>
</file>

<file path=xl/worksheets/_rels/sheet7.xml.rels><?xml version="1.0" encoding="UTF-8"?>
<Relationships xmlns="http://schemas.openxmlformats.org/package/2006/relationships"></Relationships>
</file>

<file path=xl/worksheets/sheet1.xml><?xml version="1.0" encoding="utf-8"?>
<worksheet xmlns="http://schemas.openxmlformats.org/spreadsheetml/2006/main" xmlns:r="http://schemas.openxmlformats.org/officeDocument/2006/relationships">
  <dimension ref="A1:O43"/>
  <sheetViews>
    <sheetView zoomScale="80" workbookViewId="0">
      <pane ySplit="10" topLeftCell="A11" activePane="bottomLeft" state="frozen"/>
      <selection pane="bottomLeft" activeCell="A1" sqref="A1"/>
    </sheetView>
  </sheetViews>
  <sheetFormatPr defaultColWidth="12.62500000" defaultRowHeight="20.000000" customHeight="1"/>
  <cols>
    <col min="1" max="1" style="27" width="2.63000011" customWidth="1" outlineLevel="0"/>
    <col min="2" max="2" style="27" width="20.62999916" customWidth="1" outlineLevel="0"/>
    <col min="3" max="4" style="27" width="12.63000011" customWidth="1" outlineLevel="0"/>
    <col min="5" max="5" style="27" width="15.63000011" customWidth="1" outlineLevel="0"/>
    <col min="6" max="16384" style="27" width="12.63000011" customWidth="1" outlineLevel="0"/>
  </cols>
  <sheetData>
    <row r="1" spans="1:15" ht="15.000000" customHeight="1">
      <c r="B1" s="29"/>
      <c r="C1" s="29"/>
      <c r="D1" s="29"/>
      <c r="F1" s="29"/>
      <c r="G1" s="29"/>
      <c r="H1" s="29"/>
      <c r="I1" s="29"/>
      <c r="J1" s="29"/>
    </row>
    <row r="2" spans="1:15">
      <c r="A2" s="28"/>
      <c r="B2" s="54" t="s">
        <v>198</v>
      </c>
      <c r="C2" s="54"/>
      <c r="D2" s="54"/>
      <c r="E2" s="33"/>
      <c r="F2" s="99" t="s">
        <v>199</v>
      </c>
      <c r="G2" s="100"/>
      <c r="H2" s="100"/>
      <c r="I2" s="100"/>
      <c r="J2" s="127"/>
      <c r="K2" s="42"/>
      <c r="L2" s="138" t="s">
        <v>204</v>
      </c>
      <c r="M2" s="133"/>
      <c r="N2" s="134"/>
    </row>
    <row r="3" spans="1:15">
      <c r="A3" s="28"/>
      <c r="B3" s="54" t="s">
        <v>3</v>
      </c>
      <c r="C3" s="54" t="s">
        <v>194</v>
      </c>
      <c r="D3" s="54" t="s">
        <v>197</v>
      </c>
      <c r="E3" s="33"/>
      <c r="F3" s="54" t="s">
        <v>26</v>
      </c>
      <c r="G3" s="54" t="s">
        <v>195</v>
      </c>
      <c r="H3" s="54" t="s">
        <v>201</v>
      </c>
      <c r="I3" s="54" t="s">
        <v>196</v>
      </c>
      <c r="J3" s="54" t="s">
        <v>200</v>
      </c>
      <c r="L3" s="135"/>
      <c r="M3" s="129"/>
      <c r="N3" s="136"/>
    </row>
    <row r="4" spans="1:15">
      <c r="A4" s="28"/>
      <c r="B4" s="54" t="s">
        <v>13</v>
      </c>
      <c r="C4" s="30">
        <f>스톤!D3</f>
        <v>100</v>
      </c>
      <c r="D4" s="30">
        <f>젬!D3</f>
        <v>80</v>
      </c>
      <c r="E4" s="33"/>
      <c r="F4" s="54" t="s">
        <v>27</v>
      </c>
      <c r="G4" s="30">
        <f>크리스탈!K44</f>
        <v>30</v>
      </c>
      <c r="H4" s="30">
        <f>크리스탈!L44</f>
        <v>39970</v>
      </c>
      <c r="I4" s="30">
        <f>'코어, 코어 코인샵'!C22</f>
        <v>400</v>
      </c>
      <c r="J4" s="30" t="str">
        <f>'코어, 코어 코인샵'!C10</f>
        <v>3단계</v>
      </c>
      <c r="L4" s="135"/>
      <c r="M4" s="129"/>
      <c r="N4" s="136"/>
    </row>
    <row r="5" spans="1:15">
      <c r="A5" s="28"/>
      <c r="B5" s="54" t="s">
        <v>14</v>
      </c>
      <c r="C5" s="30">
        <f>스톤!F3</f>
        <v>150</v>
      </c>
      <c r="D5" s="30">
        <f>젬!F3</f>
        <v>150</v>
      </c>
      <c r="E5" s="33"/>
      <c r="F5" s="54"/>
      <c r="G5" s="30"/>
      <c r="H5" s="30"/>
      <c r="I5" s="30"/>
      <c r="J5" s="30"/>
      <c r="L5" s="135"/>
      <c r="M5" s="129"/>
      <c r="N5" s="136"/>
    </row>
    <row r="6" spans="1:15">
      <c r="A6" s="28"/>
      <c r="B6" s="54" t="s">
        <v>15</v>
      </c>
      <c r="C6" s="30">
        <f>스톤!H3</f>
        <v>0</v>
      </c>
      <c r="D6" s="30">
        <f>젬!H3</f>
        <v>0</v>
      </c>
      <c r="E6" s="33"/>
      <c r="F6" s="54" t="s">
        <v>91</v>
      </c>
      <c r="G6" s="30">
        <f>크리스탈!K45</f>
        <v>15</v>
      </c>
      <c r="H6" s="30">
        <f>크리스탈!L45</f>
        <v>4985</v>
      </c>
      <c r="I6" s="30">
        <f>'코어, 코어 코인샵'!E22</f>
        <v>100</v>
      </c>
      <c r="J6" s="30" t="str">
        <f>'코어, 코어 코인샵'!E10</f>
        <v>1단계</v>
      </c>
      <c r="L6" s="135"/>
      <c r="M6" s="129"/>
      <c r="N6" s="136"/>
    </row>
    <row r="7" spans="1:15">
      <c r="A7" s="28"/>
      <c r="B7" s="54" t="s">
        <v>16</v>
      </c>
      <c r="C7" s="30">
        <f>스톤!J3</f>
        <v>40</v>
      </c>
      <c r="D7" s="30">
        <f>젬!J3</f>
        <v>0</v>
      </c>
      <c r="E7" s="33"/>
      <c r="F7" s="54"/>
      <c r="G7" s="30"/>
      <c r="H7" s="30"/>
      <c r="I7" s="30"/>
      <c r="J7" s="30"/>
      <c r="L7" s="135"/>
      <c r="M7" s="129"/>
      <c r="N7" s="136"/>
    </row>
    <row r="8" spans="1:15">
      <c r="A8" s="28"/>
      <c r="B8" s="54" t="s">
        <v>359</v>
      </c>
      <c r="C8" s="30">
        <f>스톤!L3</f>
        <v>0</v>
      </c>
      <c r="D8" s="30">
        <f>젬!L3</f>
        <v>0</v>
      </c>
      <c r="E8" s="42"/>
      <c r="F8" s="32"/>
      <c r="G8" s="32"/>
      <c r="H8" s="32"/>
      <c r="I8" s="32"/>
      <c r="L8" s="135"/>
      <c r="M8" s="129"/>
      <c r="N8" s="136"/>
    </row>
    <row r="9" spans="1:15">
      <c r="A9" s="28"/>
      <c r="B9" s="54" t="s">
        <v>360</v>
      </c>
      <c r="C9" s="30">
        <f>스톤!N3</f>
        <v>0</v>
      </c>
      <c r="D9" s="30">
        <f>젬!N3</f>
        <v>0</v>
      </c>
      <c r="E9" s="42"/>
      <c r="F9" s="28" t="s">
        <v>369</v>
      </c>
      <c r="G9" s="33"/>
      <c r="H9" s="33"/>
      <c r="I9" s="33"/>
      <c r="J9" s="42"/>
      <c r="L9" s="135"/>
      <c r="M9" s="129"/>
      <c r="N9" s="136"/>
    </row>
    <row r="10" spans="1:15">
      <c r="B10" s="32"/>
      <c r="C10" s="32"/>
      <c r="D10" s="32"/>
      <c r="L10" s="131"/>
      <c r="M10" s="137"/>
      <c r="N10" s="130"/>
    </row>
    <row r="11" spans="1:15">
      <c r="B11" s="129"/>
      <c r="C11" s="129"/>
      <c r="D11" s="129"/>
      <c r="E11" s="129"/>
      <c r="F11" s="129"/>
      <c r="G11" s="129"/>
      <c r="H11" s="129"/>
      <c r="I11" s="129"/>
      <c r="M11" s="32"/>
    </row>
    <row r="12" spans="1:15" ht="20.000000" customHeight="1">
      <c r="A12" s="28"/>
      <c r="B12" s="54" t="s">
        <v>212</v>
      </c>
      <c r="C12" s="54"/>
      <c r="D12" s="54"/>
      <c r="E12" s="54"/>
      <c r="F12" s="54"/>
      <c r="G12" s="54"/>
      <c r="H12" s="54"/>
      <c r="I12" s="54"/>
      <c r="J12" s="33"/>
      <c r="K12" s="56" t="s">
        <v>59</v>
      </c>
      <c r="L12" s="57"/>
      <c r="M12" s="57"/>
      <c r="N12" s="58"/>
      <c r="O12" s="42"/>
    </row>
    <row r="13" spans="1:15" ht="20.000000" customHeight="1">
      <c r="A13" s="28"/>
      <c r="B13" s="54" t="s">
        <v>214</v>
      </c>
      <c r="C13" s="54"/>
      <c r="D13" s="54"/>
      <c r="E13" s="54"/>
      <c r="F13" s="54"/>
      <c r="G13" s="54"/>
      <c r="H13" s="54"/>
      <c r="I13" s="54"/>
      <c r="J13" s="33"/>
      <c r="K13" s="59"/>
      <c r="L13" s="60"/>
      <c r="M13" s="60"/>
      <c r="N13" s="61"/>
      <c r="O13" s="42"/>
    </row>
    <row r="14" spans="1:15">
      <c r="A14" s="28"/>
      <c r="B14" s="54" t="s">
        <v>33</v>
      </c>
      <c r="C14" s="54" t="s">
        <v>34</v>
      </c>
      <c r="D14" s="54"/>
      <c r="E14" s="54"/>
      <c r="F14" s="54" t="s">
        <v>23</v>
      </c>
      <c r="G14" s="54"/>
      <c r="H14" s="54"/>
      <c r="I14" s="54" t="s">
        <v>33</v>
      </c>
      <c r="J14" s="33"/>
      <c r="K14" s="59"/>
      <c r="L14" s="60"/>
      <c r="M14" s="60"/>
      <c r="N14" s="61"/>
      <c r="O14" s="42"/>
    </row>
    <row r="15" spans="1:15" ht="20.000000" customHeight="1">
      <c r="A15" s="28"/>
      <c r="B15" s="54" t="s">
        <v>3</v>
      </c>
      <c r="C15" s="54" t="s">
        <v>7</v>
      </c>
      <c r="D15" s="54" t="s">
        <v>12</v>
      </c>
      <c r="E15" s="54" t="s">
        <v>37</v>
      </c>
      <c r="F15" s="54" t="s">
        <v>6</v>
      </c>
      <c r="G15" s="54" t="s">
        <v>21</v>
      </c>
      <c r="H15" s="54" t="s">
        <v>23</v>
      </c>
      <c r="I15" s="54" t="s">
        <v>10</v>
      </c>
      <c r="J15" s="33"/>
      <c r="K15" s="59"/>
      <c r="L15" s="60"/>
      <c r="M15" s="60"/>
      <c r="N15" s="61"/>
      <c r="O15" s="42"/>
    </row>
    <row r="16" spans="1:15" ht="20.000000" customHeight="1">
      <c r="A16" s="28"/>
      <c r="B16" s="54" t="str">
        <f>B4</f>
        <v>캐릭터의</v>
      </c>
      <c r="C16" s="30">
        <v>60</v>
      </c>
      <c r="D16" s="30">
        <v>10</v>
      </c>
      <c r="E16" s="54">
        <v>300</v>
      </c>
      <c r="F16" s="30">
        <v>800</v>
      </c>
      <c r="G16" s="30">
        <v>10</v>
      </c>
      <c r="H16" s="30">
        <v>300</v>
      </c>
      <c r="I16" s="54">
        <f>(C16*E16)+(2*D16*E16)+(F16*G16)+H16</f>
        <v>32300</v>
      </c>
      <c r="J16" s="33"/>
      <c r="K16" s="59"/>
      <c r="L16" s="60"/>
      <c r="M16" s="60"/>
      <c r="N16" s="61"/>
      <c r="O16" s="42"/>
    </row>
    <row r="17" spans="1:15" ht="20.000000" customHeight="1">
      <c r="A17" s="28"/>
      <c r="B17" s="54" t="str">
        <f>B5</f>
        <v>이름을</v>
      </c>
      <c r="C17" s="30">
        <v>60</v>
      </c>
      <c r="D17" s="30">
        <v>10</v>
      </c>
      <c r="E17" s="54">
        <v>300</v>
      </c>
      <c r="F17" s="55"/>
      <c r="G17" s="55"/>
      <c r="H17" s="55"/>
      <c r="I17" s="54">
        <f>(C17*E17)+(2*D17*E17)</f>
        <v>24000</v>
      </c>
      <c r="J17" s="33"/>
      <c r="K17" s="59"/>
      <c r="L17" s="60"/>
      <c r="M17" s="60"/>
      <c r="N17" s="61"/>
      <c r="O17" s="42"/>
    </row>
    <row r="18" spans="1:15" ht="20.000000" customHeight="1">
      <c r="A18" s="28"/>
      <c r="B18" s="54" t="str">
        <f>B6</f>
        <v>기재해</v>
      </c>
      <c r="C18" s="30">
        <v>60</v>
      </c>
      <c r="D18" s="30">
        <v>10</v>
      </c>
      <c r="E18" s="54">
        <v>300</v>
      </c>
      <c r="F18" s="55"/>
      <c r="G18" s="55"/>
      <c r="H18" s="55"/>
      <c r="I18" s="54">
        <f>(C18*E18)+(2*D18*E18)</f>
        <v>24000</v>
      </c>
      <c r="J18" s="33"/>
      <c r="K18" s="59"/>
      <c r="L18" s="60"/>
      <c r="M18" s="60"/>
      <c r="N18" s="61"/>
      <c r="O18" s="42"/>
    </row>
    <row r="19" spans="1:15" ht="20.000000" customHeight="1">
      <c r="A19" s="28"/>
      <c r="B19" s="54" t="str">
        <f>B7</f>
        <v>주세요</v>
      </c>
      <c r="C19" s="30">
        <v>60</v>
      </c>
      <c r="D19" s="30">
        <v>10</v>
      </c>
      <c r="E19" s="54">
        <v>300</v>
      </c>
      <c r="F19" s="55"/>
      <c r="G19" s="55"/>
      <c r="H19" s="55"/>
      <c r="I19" s="54">
        <f>(C19*E19)+(2*D19*E19)</f>
        <v>24000</v>
      </c>
      <c r="J19" s="33"/>
      <c r="K19" s="59"/>
      <c r="L19" s="60"/>
      <c r="M19" s="60"/>
      <c r="N19" s="61"/>
      <c r="O19" s="42"/>
    </row>
    <row r="20" spans="1:15" ht="20.000000" customHeight="1">
      <c r="A20" s="28"/>
      <c r="B20" s="54" t="str">
        <f>B8</f>
        <v>스카니아</v>
      </c>
      <c r="C20" s="30">
        <v>60</v>
      </c>
      <c r="D20" s="30">
        <v>10</v>
      </c>
      <c r="E20" s="54">
        <v>300</v>
      </c>
      <c r="F20" s="55"/>
      <c r="G20" s="55"/>
      <c r="H20" s="55"/>
      <c r="I20" s="54">
        <f>(C20*E20)+(2*D20*E20)</f>
        <v>24000</v>
      </c>
      <c r="J20" s="33"/>
      <c r="K20" s="59"/>
      <c r="L20" s="60"/>
      <c r="M20" s="60"/>
      <c r="N20" s="61"/>
      <c r="O20" s="42"/>
    </row>
    <row r="21" spans="1:15" ht="20.000000" customHeight="1">
      <c r="A21" s="28"/>
      <c r="B21" s="54" t="str">
        <f>B9</f>
        <v>딘향</v>
      </c>
      <c r="C21" s="30">
        <v>60</v>
      </c>
      <c r="D21" s="30">
        <v>10</v>
      </c>
      <c r="E21" s="54">
        <v>300</v>
      </c>
      <c r="F21" s="55"/>
      <c r="G21" s="55"/>
      <c r="H21" s="55"/>
      <c r="I21" s="54">
        <f>(C21*E21)+(2*D21*E21)</f>
        <v>24000</v>
      </c>
      <c r="J21" s="33"/>
      <c r="K21" s="62"/>
      <c r="L21" s="63"/>
      <c r="M21" s="63"/>
      <c r="N21" s="64"/>
      <c r="O21" s="42"/>
    </row>
    <row r="22" spans="1:15">
      <c r="B22" s="31"/>
      <c r="C22" s="31"/>
      <c r="D22" s="31"/>
      <c r="E22" s="31"/>
      <c r="F22" s="31"/>
      <c r="G22" s="32"/>
      <c r="H22" s="31"/>
      <c r="I22" s="31"/>
      <c r="J22" s="29"/>
      <c r="K22" s="31"/>
      <c r="L22" s="32"/>
      <c r="M22" s="32"/>
      <c r="N22" s="32"/>
    </row>
    <row r="23" spans="1:15">
      <c r="A23" s="28"/>
      <c r="B23" s="54" t="s">
        <v>213</v>
      </c>
      <c r="C23" s="54"/>
      <c r="D23" s="54"/>
      <c r="E23" s="54"/>
      <c r="F23" s="54"/>
      <c r="G23" s="33"/>
      <c r="H23" s="56" t="s">
        <v>216</v>
      </c>
      <c r="I23" s="57"/>
      <c r="J23" s="57"/>
      <c r="K23" s="58"/>
      <c r="L23" s="42"/>
    </row>
    <row r="24" spans="1:15">
      <c r="A24" s="28"/>
      <c r="B24" s="54" t="s">
        <v>215</v>
      </c>
      <c r="C24" s="54"/>
      <c r="D24" s="54"/>
      <c r="E24" s="54"/>
      <c r="F24" s="54"/>
      <c r="G24" s="33"/>
      <c r="H24" s="59"/>
      <c r="I24" s="60"/>
      <c r="J24" s="60"/>
      <c r="K24" s="61"/>
      <c r="L24" s="42"/>
    </row>
    <row r="25" spans="1:15">
      <c r="A25" s="28"/>
      <c r="B25" s="54" t="s">
        <v>3</v>
      </c>
      <c r="C25" s="54" t="s">
        <v>7</v>
      </c>
      <c r="D25" s="54" t="s">
        <v>12</v>
      </c>
      <c r="E25" s="54" t="s">
        <v>37</v>
      </c>
      <c r="F25" s="54" t="s">
        <v>10</v>
      </c>
      <c r="G25" s="33"/>
      <c r="H25" s="59"/>
      <c r="I25" s="60"/>
      <c r="J25" s="60"/>
      <c r="K25" s="61"/>
      <c r="L25" s="42"/>
    </row>
    <row r="26" spans="1:15">
      <c r="A26" s="28"/>
      <c r="B26" s="54" t="str">
        <f>B4</f>
        <v>캐릭터의</v>
      </c>
      <c r="C26" s="30">
        <v>70</v>
      </c>
      <c r="D26" s="55" t="s">
        <v>33</v>
      </c>
      <c r="E26" s="30">
        <v>100</v>
      </c>
      <c r="F26" s="54">
        <f>C26*E26</f>
        <v>7000</v>
      </c>
      <c r="G26" s="33"/>
      <c r="H26" s="59"/>
      <c r="I26" s="60"/>
      <c r="J26" s="60"/>
      <c r="K26" s="61"/>
      <c r="L26" s="42"/>
    </row>
    <row r="27" spans="1:15">
      <c r="A27" s="28"/>
      <c r="B27" s="54" t="str">
        <f>B5</f>
        <v>이름을</v>
      </c>
      <c r="C27" s="30">
        <v>70</v>
      </c>
      <c r="D27" s="55" t="s">
        <v>33</v>
      </c>
      <c r="E27" s="30">
        <v>100</v>
      </c>
      <c r="F27" s="54">
        <f>C27*E27</f>
        <v>7000</v>
      </c>
      <c r="G27" s="33"/>
      <c r="H27" s="59"/>
      <c r="I27" s="60"/>
      <c r="J27" s="60"/>
      <c r="K27" s="61"/>
      <c r="L27" s="42"/>
    </row>
    <row r="28" spans="1:15">
      <c r="A28" s="28"/>
      <c r="B28" s="54" t="str">
        <f>B6</f>
        <v>기재해</v>
      </c>
      <c r="C28" s="30">
        <v>70</v>
      </c>
      <c r="D28" s="55" t="s">
        <v>33</v>
      </c>
      <c r="E28" s="30">
        <v>100</v>
      </c>
      <c r="F28" s="54">
        <f>C28*E28</f>
        <v>7000</v>
      </c>
      <c r="G28" s="33"/>
      <c r="H28" s="59"/>
      <c r="I28" s="60"/>
      <c r="J28" s="60"/>
      <c r="K28" s="61"/>
      <c r="L28" s="42"/>
    </row>
    <row r="29" spans="1:15">
      <c r="A29" s="28"/>
      <c r="B29" s="54" t="str">
        <f>B7</f>
        <v>주세요</v>
      </c>
      <c r="C29" s="30">
        <v>70</v>
      </c>
      <c r="D29" s="55" t="s">
        <v>33</v>
      </c>
      <c r="E29" s="30">
        <v>100</v>
      </c>
      <c r="F29" s="54">
        <f>C28*E28</f>
        <v>7000</v>
      </c>
      <c r="G29" s="33"/>
      <c r="H29" s="59"/>
      <c r="I29" s="60"/>
      <c r="J29" s="60"/>
      <c r="K29" s="61"/>
      <c r="L29" s="42"/>
    </row>
    <row r="30" spans="1:15">
      <c r="A30" s="28"/>
      <c r="B30" s="54" t="str">
        <f>B8</f>
        <v>스카니아</v>
      </c>
      <c r="C30" s="30">
        <v>70</v>
      </c>
      <c r="D30" s="55" t="s">
        <v>33</v>
      </c>
      <c r="E30" s="30">
        <v>100</v>
      </c>
      <c r="F30" s="54">
        <f>C28*E28</f>
        <v>7000</v>
      </c>
      <c r="G30" s="33"/>
      <c r="H30" s="59"/>
      <c r="I30" s="60"/>
      <c r="J30" s="60"/>
      <c r="K30" s="61"/>
      <c r="L30" s="42"/>
    </row>
    <row r="31" spans="1:15">
      <c r="A31" s="28"/>
      <c r="B31" s="54" t="str">
        <f>B9</f>
        <v>딘향</v>
      </c>
      <c r="C31" s="30">
        <v>70</v>
      </c>
      <c r="D31" s="55" t="s">
        <v>33</v>
      </c>
      <c r="E31" s="30">
        <v>100</v>
      </c>
      <c r="F31" s="54">
        <f>C29*E29</f>
        <v>7000</v>
      </c>
      <c r="G31" s="33"/>
      <c r="H31" s="62"/>
      <c r="I31" s="63"/>
      <c r="J31" s="63"/>
      <c r="K31" s="64"/>
      <c r="L31" s="42"/>
    </row>
    <row r="32" spans="1:15" ht="20.000000" customHeight="1">
      <c r="B32" s="31"/>
      <c r="C32" s="31"/>
      <c r="D32" s="31"/>
      <c r="E32" s="31"/>
      <c r="F32" s="31"/>
      <c r="H32" s="31"/>
      <c r="I32" s="31"/>
      <c r="J32" s="31"/>
      <c r="K32" s="31"/>
    </row>
    <row r="33" spans="1:12" ht="20.000000" customHeight="1">
      <c r="A33" s="28"/>
      <c r="B33" s="54" t="s">
        <v>217</v>
      </c>
      <c r="C33" s="54"/>
      <c r="D33" s="54"/>
      <c r="E33" s="54"/>
      <c r="F33" s="54"/>
      <c r="G33" s="33"/>
      <c r="H33" s="56" t="s">
        <v>53</v>
      </c>
      <c r="I33" s="57"/>
      <c r="J33" s="57"/>
      <c r="K33" s="58"/>
      <c r="L33" s="42"/>
    </row>
    <row r="34" spans="1:12" ht="20.000000" customHeight="1">
      <c r="A34" s="28"/>
      <c r="B34" s="54" t="s">
        <v>218</v>
      </c>
      <c r="C34" s="54"/>
      <c r="D34" s="54"/>
      <c r="E34" s="54"/>
      <c r="F34" s="54"/>
      <c r="G34" s="33"/>
      <c r="H34" s="59"/>
      <c r="I34" s="60"/>
      <c r="J34" s="60"/>
      <c r="K34" s="61"/>
      <c r="L34" s="42"/>
    </row>
    <row r="35" spans="1:12" ht="20.000000" customHeight="1">
      <c r="A35" s="28"/>
      <c r="B35" s="54" t="s">
        <v>26</v>
      </c>
      <c r="C35" s="54" t="s">
        <v>7</v>
      </c>
      <c r="D35" s="54" t="s">
        <v>12</v>
      </c>
      <c r="E35" s="54" t="s">
        <v>37</v>
      </c>
      <c r="F35" s="54" t="s">
        <v>36</v>
      </c>
      <c r="G35" s="33"/>
      <c r="H35" s="59"/>
      <c r="I35" s="60"/>
      <c r="J35" s="60"/>
      <c r="K35" s="61"/>
      <c r="L35" s="42"/>
    </row>
    <row r="36" spans="1:12" ht="20.000000" customHeight="1">
      <c r="A36" s="28"/>
      <c r="B36" s="54" t="s">
        <v>27</v>
      </c>
      <c r="C36" s="30">
        <v>42</v>
      </c>
      <c r="D36" s="55" t="s">
        <v>33</v>
      </c>
      <c r="E36" s="30">
        <v>1500</v>
      </c>
      <c r="F36" s="54">
        <f>C36*E36</f>
        <v>63000</v>
      </c>
      <c r="G36" s="33"/>
      <c r="H36" s="59"/>
      <c r="I36" s="60"/>
      <c r="J36" s="60"/>
      <c r="K36" s="61"/>
      <c r="L36" s="42"/>
    </row>
    <row r="37" spans="1:12" ht="20.000000" customHeight="1">
      <c r="A37" s="28"/>
      <c r="B37" s="54" t="s">
        <v>28</v>
      </c>
      <c r="C37" s="30">
        <v>42</v>
      </c>
      <c r="D37" s="55" t="s">
        <v>33</v>
      </c>
      <c r="E37" s="30">
        <v>1500</v>
      </c>
      <c r="F37" s="54">
        <f>C37*E37</f>
        <v>63000</v>
      </c>
      <c r="G37" s="33"/>
      <c r="H37" s="62"/>
      <c r="I37" s="63"/>
      <c r="J37" s="63"/>
      <c r="K37" s="64"/>
      <c r="L37" s="42"/>
    </row>
    <row r="38" spans="1:12" ht="20.000000" customHeight="1">
      <c r="B38" s="31"/>
      <c r="C38" s="31"/>
      <c r="D38" s="31"/>
      <c r="E38" s="31"/>
      <c r="F38" s="31"/>
      <c r="H38" s="31"/>
      <c r="I38" s="31"/>
      <c r="J38" s="31"/>
      <c r="K38" s="31"/>
    </row>
    <row r="39" spans="1:12" ht="20.000000" customHeight="1">
      <c r="A39" s="28"/>
      <c r="B39" s="54" t="s">
        <v>219</v>
      </c>
      <c r="C39" s="54"/>
      <c r="D39" s="54"/>
      <c r="E39" s="54"/>
      <c r="F39" s="54"/>
      <c r="G39" s="33"/>
      <c r="H39" s="56" t="s">
        <v>50</v>
      </c>
      <c r="I39" s="57"/>
      <c r="J39" s="57"/>
      <c r="K39" s="58"/>
      <c r="L39" s="42"/>
    </row>
    <row r="40" spans="1:12" ht="20.000000" customHeight="1">
      <c r="A40" s="28"/>
      <c r="B40" s="54" t="s">
        <v>220</v>
      </c>
      <c r="C40" s="54"/>
      <c r="D40" s="54"/>
      <c r="E40" s="54"/>
      <c r="F40" s="54"/>
      <c r="G40" s="33"/>
      <c r="H40" s="59"/>
      <c r="I40" s="60"/>
      <c r="J40" s="60"/>
      <c r="K40" s="61"/>
      <c r="L40" s="42"/>
    </row>
    <row r="41" spans="1:12" ht="20.000000" customHeight="1">
      <c r="A41" s="28"/>
      <c r="B41" s="54" t="s">
        <v>26</v>
      </c>
      <c r="C41" s="54" t="s">
        <v>43</v>
      </c>
      <c r="D41" s="54"/>
      <c r="E41" s="54" t="s">
        <v>40</v>
      </c>
      <c r="F41" s="54" t="s">
        <v>10</v>
      </c>
      <c r="G41" s="33"/>
      <c r="H41" s="59"/>
      <c r="I41" s="60"/>
      <c r="J41" s="60"/>
      <c r="K41" s="61"/>
      <c r="L41" s="42"/>
    </row>
    <row r="42" spans="1:12" ht="20.000000" customHeight="1">
      <c r="A42" s="28"/>
      <c r="B42" s="54" t="s">
        <v>27</v>
      </c>
      <c r="C42" s="30">
        <v>10</v>
      </c>
      <c r="D42" s="30"/>
      <c r="E42" s="30">
        <v>400</v>
      </c>
      <c r="F42" s="54">
        <f>C42*E42</f>
        <v>4000</v>
      </c>
      <c r="G42" s="33"/>
      <c r="H42" s="59"/>
      <c r="I42" s="60"/>
      <c r="J42" s="60"/>
      <c r="K42" s="61"/>
      <c r="L42" s="42"/>
    </row>
    <row r="43" spans="1:12" ht="20.000000" customHeight="1">
      <c r="A43" s="28"/>
      <c r="B43" s="54" t="s">
        <v>28</v>
      </c>
      <c r="C43" s="30">
        <v>10</v>
      </c>
      <c r="D43" s="30"/>
      <c r="E43" s="30">
        <v>400</v>
      </c>
      <c r="F43" s="54">
        <f>C43*E43</f>
        <v>4000</v>
      </c>
      <c r="G43" s="33"/>
      <c r="H43" s="62"/>
      <c r="I43" s="63"/>
      <c r="J43" s="63"/>
      <c r="K43" s="64"/>
      <c r="L43" s="42"/>
    </row>
  </sheetData>
  <mergeCells count="31">
    <mergeCell ref="B2:D2"/>
    <mergeCell ref="F2:J2"/>
    <mergeCell ref="L2:N10"/>
    <mergeCell ref="F4:F5"/>
    <mergeCell ref="G4:G5"/>
    <mergeCell ref="H4:H5"/>
    <mergeCell ref="I4:I5"/>
    <mergeCell ref="J4:J5"/>
    <mergeCell ref="F6:F7"/>
    <mergeCell ref="G6:G7"/>
    <mergeCell ref="H6:H7"/>
    <mergeCell ref="I6:I7"/>
    <mergeCell ref="J6:J7"/>
    <mergeCell ref="F9:J9"/>
    <mergeCell ref="B12:I12"/>
    <mergeCell ref="K12:N21"/>
    <mergeCell ref="B13:I13"/>
    <mergeCell ref="C14:E14"/>
    <mergeCell ref="F14:H14"/>
    <mergeCell ref="B23:F23"/>
    <mergeCell ref="H23:K31"/>
    <mergeCell ref="B24:F24"/>
    <mergeCell ref="B33:F33"/>
    <mergeCell ref="H33:K37"/>
    <mergeCell ref="B34:F34"/>
    <mergeCell ref="B39:F39"/>
    <mergeCell ref="H39:K43"/>
    <mergeCell ref="B40:F40"/>
    <mergeCell ref="C41:D41"/>
    <mergeCell ref="C42:D42"/>
    <mergeCell ref="C43:D43"/>
  </mergeCells>
  <phoneticPr fontId="1" type="noConversion"/>
  <pageMargins left="0.70" right="0.70" top="0.75" bottom="0.75" header="0.30" footer="0.30"/>
  <pageSetup paperSize="9" orientation="portrait"/>
</worksheet>
</file>

<file path=xl/worksheets/sheet2.xml><?xml version="1.0" encoding="utf-8"?>
<worksheet xmlns="http://schemas.openxmlformats.org/spreadsheetml/2006/main" xmlns:r="http://schemas.openxmlformats.org/officeDocument/2006/relationships">
  <dimension ref="A1:V83"/>
  <sheetViews>
    <sheetView topLeftCell="A2" tabSelected="1" zoomScale="80" workbookViewId="0">
      <pane xSplit="9" topLeftCell="J2" activePane="topRight" state="frozen"/>
      <selection activeCell="A2" sqref="A2"/>
      <selection pane="topRight" activeCell="E25" sqref="B25:I25"/>
    </sheetView>
  </sheetViews>
  <sheetFormatPr defaultColWidth="15.62500000" defaultRowHeight="16.500000"/>
  <cols>
    <col min="1" max="1" style="9" width="2.63000011" customWidth="1" outlineLevel="0"/>
    <col min="2" max="2" style="9" width="12.63000011" customWidth="1" outlineLevel="0"/>
    <col min="3" max="3" style="9" width="10.63000011" customWidth="1" outlineLevel="0"/>
    <col min="4" max="4" style="9" width="40.63000107" customWidth="1" outlineLevel="0"/>
    <col min="5" max="7" style="9" width="10.63000011" customWidth="1" outlineLevel="0"/>
    <col min="8" max="8" style="196" width="14.63000011" customWidth="1" outlineLevel="0"/>
    <col min="9" max="9" style="196" width="15.63000011" customWidth="1" outlineLevel="0"/>
    <col min="10" max="10" style="9" width="10.63000011" customWidth="1" outlineLevel="0"/>
    <col min="11" max="11" style="9" width="16.62999916" customWidth="1" outlineLevel="0"/>
    <col min="12" max="12" style="9" width="10.63000011" customWidth="1" outlineLevel="0"/>
    <col min="13" max="13" style="9" width="16.62999916" customWidth="1" outlineLevel="0"/>
    <col min="14" max="14" style="9" width="10.63000011" customWidth="1" outlineLevel="0"/>
    <col min="15" max="15" style="9" width="16.62999916" customWidth="1" outlineLevel="0"/>
    <col min="16" max="16" style="9" width="10.63000011" customWidth="1" outlineLevel="0"/>
    <col min="17" max="17" style="9" width="16.62999916" customWidth="1" outlineLevel="0"/>
    <col min="18" max="18" style="9" width="10.63000011" customWidth="1" outlineLevel="0"/>
    <col min="19" max="19" style="9" width="16.62999916" customWidth="1" outlineLevel="0"/>
    <col min="20" max="20" style="9" width="10.63000011" customWidth="1" outlineLevel="0"/>
    <col min="21" max="21" style="9" width="16.62999916" customWidth="1" outlineLevel="0"/>
    <col min="22" max="16384" style="9" width="15.63000011" customWidth="1" outlineLevel="0"/>
  </cols>
  <sheetData>
    <row r="1" ht="15.000000" customHeight="1"/>
    <row r="2" spans="1:22" ht="35.000000" customHeight="1">
      <c r="B2" s="612" t="s">
        <v>366</v>
      </c>
      <c r="C2" s="613"/>
      <c r="D2" s="613"/>
      <c r="E2" s="613"/>
      <c r="F2" s="613"/>
      <c r="G2" s="614"/>
      <c r="H2" s="197"/>
      <c r="I2" s="566" t="s">
        <v>3</v>
      </c>
      <c r="J2" s="567" t="str">
        <f>J5</f>
        <v>캐릭터의</v>
      </c>
      <c r="K2" s="567"/>
      <c r="L2" s="568" t="str">
        <f>L5</f>
        <v>이름을</v>
      </c>
      <c r="M2" s="569"/>
      <c r="N2" s="568" t="str">
        <f>N5</f>
        <v>기재해</v>
      </c>
      <c r="O2" s="569"/>
      <c r="P2" s="568" t="str">
        <f>P5</f>
        <v>주세요</v>
      </c>
      <c r="Q2" s="569"/>
      <c r="R2" s="568" t="str">
        <f>R5</f>
        <v>스카니아</v>
      </c>
      <c r="S2" s="569"/>
      <c r="T2" s="568" t="str">
        <f>T5</f>
        <v>딘향</v>
      </c>
      <c r="U2" s="569"/>
      <c r="V2" s="16"/>
    </row>
    <row r="3" spans="1:22" ht="35.000000" customHeight="1">
      <c r="B3" s="615"/>
      <c r="C3" s="616"/>
      <c r="D3" s="616"/>
      <c r="E3" s="616"/>
      <c r="F3" s="616"/>
      <c r="G3" s="617"/>
      <c r="H3" s="197"/>
      <c r="I3" s="566" t="s">
        <v>363</v>
      </c>
      <c r="J3" s="561" t="str">
        <f>스톤!D4</f>
        <v>1단계</v>
      </c>
      <c r="K3" s="562"/>
      <c r="L3" s="561" t="str">
        <f>스톤!F4</f>
        <v>1단계</v>
      </c>
      <c r="M3" s="562"/>
      <c r="N3" s="561" t="str">
        <f>스톤!H4</f>
        <v>1단계</v>
      </c>
      <c r="O3" s="562"/>
      <c r="P3" s="561" t="str">
        <f>스톤!J4</f>
        <v>1단계</v>
      </c>
      <c r="Q3" s="562"/>
      <c r="R3" s="561" t="str">
        <f>스톤!L4</f>
        <v>1단계</v>
      </c>
      <c r="S3" s="562"/>
      <c r="T3" s="561" t="str">
        <f>스톤!N4</f>
        <v>1단계</v>
      </c>
      <c r="U3" s="562"/>
      <c r="V3" s="16"/>
    </row>
    <row r="4" spans="1:22">
      <c r="B4" s="13"/>
      <c r="C4" s="13"/>
      <c r="D4" s="13"/>
      <c r="E4" s="13"/>
      <c r="F4" s="13"/>
      <c r="G4" s="13"/>
      <c r="H4" s="198"/>
      <c r="I4" s="200"/>
      <c r="J4" s="17"/>
      <c r="K4" s="17"/>
      <c r="L4" s="17"/>
      <c r="M4" s="17"/>
      <c r="N4" s="17"/>
      <c r="O4" s="17"/>
      <c r="P4" s="17"/>
      <c r="Q4" s="17"/>
      <c r="R4" s="17"/>
      <c r="S4" s="17"/>
      <c r="T4" s="17"/>
      <c r="U4" s="17"/>
    </row>
    <row r="5" spans="1:22">
      <c r="A5" s="14"/>
      <c r="B5" s="54" t="s">
        <v>255</v>
      </c>
      <c r="C5" s="54" t="s">
        <v>131</v>
      </c>
      <c r="D5" s="54" t="s">
        <v>231</v>
      </c>
      <c r="E5" s="54"/>
      <c r="F5" s="54" t="s">
        <v>232</v>
      </c>
      <c r="G5" s="54" t="s">
        <v>139</v>
      </c>
      <c r="H5" s="199" t="s">
        <v>67</v>
      </c>
      <c r="I5" s="199" t="s">
        <v>35</v>
      </c>
      <c r="J5" s="54" t="str">
        <f>MAIN!B4</f>
        <v>캐릭터의</v>
      </c>
      <c r="K5" s="54"/>
      <c r="L5" s="54" t="str">
        <f>MAIN!B5</f>
        <v>이름을</v>
      </c>
      <c r="M5" s="54"/>
      <c r="N5" s="54" t="str">
        <f>MAIN!B6</f>
        <v>기재해</v>
      </c>
      <c r="O5" s="54"/>
      <c r="P5" s="54" t="str">
        <f>MAIN!B7</f>
        <v>주세요</v>
      </c>
      <c r="Q5" s="54"/>
      <c r="R5" s="54" t="str">
        <f>MAIN!B8</f>
        <v>스카니아</v>
      </c>
      <c r="S5" s="54"/>
      <c r="T5" s="54" t="str">
        <f>MAIN!B9</f>
        <v>딘향</v>
      </c>
      <c r="U5" s="54"/>
      <c r="V5" s="16"/>
    </row>
    <row r="6" spans="1:22">
      <c r="A6" s="14"/>
      <c r="B6" s="54"/>
      <c r="C6" s="54"/>
      <c r="D6" s="54"/>
      <c r="E6" s="54"/>
      <c r="F6" s="54"/>
      <c r="G6" s="54"/>
      <c r="H6" s="199"/>
      <c r="I6" s="199"/>
      <c r="J6" s="54" t="s">
        <v>343</v>
      </c>
      <c r="K6" s="54" t="s">
        <v>35</v>
      </c>
      <c r="L6" s="54" t="s">
        <v>343</v>
      </c>
      <c r="M6" s="54" t="s">
        <v>35</v>
      </c>
      <c r="N6" s="54" t="s">
        <v>343</v>
      </c>
      <c r="O6" s="54" t="s">
        <v>35</v>
      </c>
      <c r="P6" s="54" t="s">
        <v>343</v>
      </c>
      <c r="Q6" s="54" t="s">
        <v>35</v>
      </c>
      <c r="R6" s="54" t="s">
        <v>343</v>
      </c>
      <c r="S6" s="54" t="s">
        <v>35</v>
      </c>
      <c r="T6" s="54" t="s">
        <v>343</v>
      </c>
      <c r="U6" s="54" t="s">
        <v>35</v>
      </c>
      <c r="V6" s="16"/>
    </row>
    <row r="7" spans="1:22" ht="20.000000" customHeight="1">
      <c r="A7" s="14"/>
      <c r="B7" s="98" t="s">
        <v>256</v>
      </c>
      <c r="C7" s="55" t="s">
        <v>132</v>
      </c>
      <c r="D7" s="330" t="s">
        <v>235</v>
      </c>
      <c r="E7" s="55" t="s">
        <v>328</v>
      </c>
      <c r="F7" s="336" t="s">
        <v>331</v>
      </c>
      <c r="G7" s="345">
        <v>100</v>
      </c>
      <c r="H7" s="341">
        <v>100</v>
      </c>
      <c r="I7" s="348">
        <f>G7*H7</f>
        <v>10000</v>
      </c>
      <c r="J7" s="284"/>
      <c r="K7" s="362">
        <f>H7*J7</f>
        <v>0</v>
      </c>
      <c r="L7" s="282"/>
      <c r="M7" s="362">
        <f>H7*L7</f>
        <v>0</v>
      </c>
      <c r="N7" s="322"/>
      <c r="O7" s="362">
        <f>H7*N7</f>
        <v>0</v>
      </c>
      <c r="P7" s="282"/>
      <c r="Q7" s="362">
        <f>H7*P7</f>
        <v>0</v>
      </c>
      <c r="R7" s="322"/>
      <c r="S7" s="362">
        <f>H7*R7</f>
        <v>0</v>
      </c>
      <c r="T7" s="322"/>
      <c r="U7" s="362">
        <f>H7*T7</f>
        <v>0</v>
      </c>
      <c r="V7" s="16"/>
    </row>
    <row r="8" spans="1:22">
      <c r="A8" s="14"/>
      <c r="B8" s="54"/>
      <c r="C8" s="55"/>
      <c r="D8" s="331" t="s">
        <v>247</v>
      </c>
      <c r="E8" s="55" t="s">
        <v>341</v>
      </c>
      <c r="F8" s="55"/>
      <c r="G8" s="346">
        <v>5</v>
      </c>
      <c r="H8" s="342">
        <v>300</v>
      </c>
      <c r="I8" s="349">
        <f>G8*H8</f>
        <v>1500</v>
      </c>
      <c r="J8" s="251"/>
      <c r="K8" s="363">
        <f>H8*J8</f>
        <v>0</v>
      </c>
      <c r="L8" s="261"/>
      <c r="M8" s="363">
        <f>H8*L8</f>
        <v>0</v>
      </c>
      <c r="N8" s="268"/>
      <c r="O8" s="363">
        <f>H8*N8</f>
        <v>0</v>
      </c>
      <c r="P8" s="261"/>
      <c r="Q8" s="363">
        <f>H8*P8</f>
        <v>0</v>
      </c>
      <c r="R8" s="268"/>
      <c r="S8" s="363">
        <f>H8*R8</f>
        <v>0</v>
      </c>
      <c r="T8" s="268"/>
      <c r="U8" s="363">
        <f>H8*T8</f>
        <v>0</v>
      </c>
      <c r="V8" s="16"/>
    </row>
    <row r="9" spans="1:22">
      <c r="A9" s="14"/>
      <c r="B9" s="54"/>
      <c r="C9" s="55"/>
      <c r="D9" s="331" t="s">
        <v>246</v>
      </c>
      <c r="E9" s="55"/>
      <c r="F9" s="55"/>
      <c r="G9" s="346">
        <v>5</v>
      </c>
      <c r="H9" s="342">
        <v>300</v>
      </c>
      <c r="I9" s="349">
        <f>G9*H9</f>
        <v>1500</v>
      </c>
      <c r="J9" s="251"/>
      <c r="K9" s="363">
        <f>H9*J9</f>
        <v>0</v>
      </c>
      <c r="L9" s="261"/>
      <c r="M9" s="363">
        <f>H9*L9</f>
        <v>0</v>
      </c>
      <c r="N9" s="268"/>
      <c r="O9" s="363">
        <f>H9*N9</f>
        <v>0</v>
      </c>
      <c r="P9" s="261"/>
      <c r="Q9" s="363">
        <f>H9*P9</f>
        <v>0</v>
      </c>
      <c r="R9" s="268"/>
      <c r="S9" s="363">
        <f>H9*R9</f>
        <v>0</v>
      </c>
      <c r="T9" s="268"/>
      <c r="U9" s="363">
        <f>H9*T9</f>
        <v>0</v>
      </c>
      <c r="V9" s="16"/>
    </row>
    <row r="10" spans="1:22">
      <c r="A10" s="14"/>
      <c r="B10" s="54"/>
      <c r="C10" s="55"/>
      <c r="D10" s="331" t="s">
        <v>238</v>
      </c>
      <c r="E10" s="55"/>
      <c r="F10" s="55"/>
      <c r="G10" s="346">
        <v>20</v>
      </c>
      <c r="H10" s="342">
        <v>60</v>
      </c>
      <c r="I10" s="349">
        <f>G10*H10</f>
        <v>1200</v>
      </c>
      <c r="J10" s="251"/>
      <c r="K10" s="363">
        <f>H10*J10</f>
        <v>0</v>
      </c>
      <c r="L10" s="261"/>
      <c r="M10" s="363">
        <f>H10*L10</f>
        <v>0</v>
      </c>
      <c r="N10" s="268"/>
      <c r="O10" s="363">
        <f>H10*N10</f>
        <v>0</v>
      </c>
      <c r="P10" s="261"/>
      <c r="Q10" s="363">
        <f>H10*P10</f>
        <v>0</v>
      </c>
      <c r="R10" s="268"/>
      <c r="S10" s="363">
        <f>H10*R10</f>
        <v>0</v>
      </c>
      <c r="T10" s="268"/>
      <c r="U10" s="363">
        <f>H10*T10</f>
        <v>0</v>
      </c>
      <c r="V10" s="16"/>
    </row>
    <row r="11" spans="1:22">
      <c r="A11" s="14"/>
      <c r="B11" s="54"/>
      <c r="C11" s="55"/>
      <c r="D11" s="331" t="s">
        <v>240</v>
      </c>
      <c r="E11" s="55"/>
      <c r="F11" s="55"/>
      <c r="G11" s="346">
        <v>20</v>
      </c>
      <c r="H11" s="342">
        <v>50</v>
      </c>
      <c r="I11" s="349">
        <f>G11*H11</f>
        <v>1000</v>
      </c>
      <c r="J11" s="251"/>
      <c r="K11" s="363">
        <f>H11*J11</f>
        <v>0</v>
      </c>
      <c r="L11" s="261"/>
      <c r="M11" s="363">
        <f>H11*L11</f>
        <v>0</v>
      </c>
      <c r="N11" s="268"/>
      <c r="O11" s="363">
        <f>H11*N11</f>
        <v>0</v>
      </c>
      <c r="P11" s="261"/>
      <c r="Q11" s="363">
        <f>H11*P11</f>
        <v>0</v>
      </c>
      <c r="R11" s="268"/>
      <c r="S11" s="363">
        <f>H11*R11</f>
        <v>0</v>
      </c>
      <c r="T11" s="268"/>
      <c r="U11" s="363">
        <f>H11*T11</f>
        <v>0</v>
      </c>
      <c r="V11" s="16"/>
    </row>
    <row r="12" spans="1:22">
      <c r="A12" s="14"/>
      <c r="B12" s="54"/>
      <c r="C12" s="55"/>
      <c r="D12" s="331" t="s">
        <v>241</v>
      </c>
      <c r="E12" s="55"/>
      <c r="F12" s="55"/>
      <c r="G12" s="346">
        <v>20</v>
      </c>
      <c r="H12" s="342">
        <v>20</v>
      </c>
      <c r="I12" s="349">
        <f>G12*H12</f>
        <v>400</v>
      </c>
      <c r="J12" s="251"/>
      <c r="K12" s="363">
        <f>H12*J12</f>
        <v>0</v>
      </c>
      <c r="L12" s="261"/>
      <c r="M12" s="363">
        <f>H12*L12</f>
        <v>0</v>
      </c>
      <c r="N12" s="268"/>
      <c r="O12" s="363">
        <f>H12*N12</f>
        <v>0</v>
      </c>
      <c r="P12" s="261"/>
      <c r="Q12" s="363">
        <f>H12*P12</f>
        <v>0</v>
      </c>
      <c r="R12" s="268"/>
      <c r="S12" s="363">
        <f>H12*R12</f>
        <v>0</v>
      </c>
      <c r="T12" s="268"/>
      <c r="U12" s="363">
        <f>H12*T12</f>
        <v>0</v>
      </c>
      <c r="V12" s="16"/>
    </row>
    <row r="13" spans="1:22">
      <c r="A13" s="14"/>
      <c r="B13" s="54"/>
      <c r="C13" s="55"/>
      <c r="D13" s="332" t="s">
        <v>242</v>
      </c>
      <c r="E13" s="55"/>
      <c r="F13" s="55"/>
      <c r="G13" s="347">
        <v>20</v>
      </c>
      <c r="H13" s="343">
        <v>30</v>
      </c>
      <c r="I13" s="350">
        <f>G13*H13</f>
        <v>600</v>
      </c>
      <c r="J13" s="263"/>
      <c r="K13" s="371">
        <f>H13*J13</f>
        <v>0</v>
      </c>
      <c r="L13" s="262"/>
      <c r="M13" s="371">
        <f>H13*L13</f>
        <v>0</v>
      </c>
      <c r="N13" s="269"/>
      <c r="O13" s="371">
        <f>H13*N13</f>
        <v>0</v>
      </c>
      <c r="P13" s="262"/>
      <c r="Q13" s="371">
        <f>H13*P13</f>
        <v>0</v>
      </c>
      <c r="R13" s="269"/>
      <c r="S13" s="371">
        <f>H13*R13</f>
        <v>0</v>
      </c>
      <c r="T13" s="269"/>
      <c r="U13" s="371">
        <f>H13*T13</f>
        <v>0</v>
      </c>
      <c r="V13" s="16"/>
    </row>
    <row r="14" spans="1:22">
      <c r="A14" s="14"/>
      <c r="B14" s="54"/>
      <c r="C14" s="55" t="s">
        <v>170</v>
      </c>
      <c r="D14" s="330" t="s">
        <v>243</v>
      </c>
      <c r="E14" s="55"/>
      <c r="F14" s="55"/>
      <c r="G14" s="345">
        <v>10</v>
      </c>
      <c r="H14" s="341">
        <v>700</v>
      </c>
      <c r="I14" s="348">
        <f>G14*H14</f>
        <v>7000</v>
      </c>
      <c r="J14" s="284"/>
      <c r="K14" s="362">
        <f>H14*J14</f>
        <v>0</v>
      </c>
      <c r="L14" s="345"/>
      <c r="M14" s="362">
        <f>H14*L14</f>
        <v>0</v>
      </c>
      <c r="N14" s="322"/>
      <c r="O14" s="362">
        <f>H14*N14</f>
        <v>0</v>
      </c>
      <c r="P14" s="282"/>
      <c r="Q14" s="362">
        <f>H14*P14</f>
        <v>0</v>
      </c>
      <c r="R14" s="322"/>
      <c r="S14" s="362">
        <f>H14*R14</f>
        <v>0</v>
      </c>
      <c r="T14" s="517"/>
      <c r="U14" s="362">
        <f>H14*T14</f>
        <v>0</v>
      </c>
      <c r="V14" s="16"/>
    </row>
    <row r="15" spans="1:22">
      <c r="A15" s="14"/>
      <c r="B15" s="54"/>
      <c r="C15" s="55"/>
      <c r="D15" s="331" t="s">
        <v>244</v>
      </c>
      <c r="E15" s="55"/>
      <c r="F15" s="55"/>
      <c r="G15" s="346">
        <v>10</v>
      </c>
      <c r="H15" s="342">
        <v>700</v>
      </c>
      <c r="I15" s="349">
        <f>G15*H15</f>
        <v>7000</v>
      </c>
      <c r="J15" s="251"/>
      <c r="K15" s="363">
        <f>H15*J15</f>
        <v>0</v>
      </c>
      <c r="L15" s="346"/>
      <c r="M15" s="363">
        <f>H15*L15</f>
        <v>0</v>
      </c>
      <c r="N15" s="268"/>
      <c r="O15" s="363">
        <f>H15*N15</f>
        <v>0</v>
      </c>
      <c r="P15" s="261"/>
      <c r="Q15" s="363">
        <f>H15*P15</f>
        <v>0</v>
      </c>
      <c r="R15" s="268"/>
      <c r="S15" s="363">
        <f>H15*R15</f>
        <v>0</v>
      </c>
      <c r="T15" s="277"/>
      <c r="U15" s="363">
        <f>H15*T15</f>
        <v>0</v>
      </c>
      <c r="V15" s="16"/>
    </row>
    <row r="16" spans="1:22">
      <c r="A16" s="14"/>
      <c r="B16" s="54"/>
      <c r="C16" s="55"/>
      <c r="D16" s="331" t="s">
        <v>144</v>
      </c>
      <c r="E16" s="55"/>
      <c r="F16" s="55"/>
      <c r="G16" s="346">
        <v>20</v>
      </c>
      <c r="H16" s="342">
        <v>200</v>
      </c>
      <c r="I16" s="349">
        <f>G16*H16</f>
        <v>4000</v>
      </c>
      <c r="J16" s="251"/>
      <c r="K16" s="363">
        <f>H16*J16</f>
        <v>0</v>
      </c>
      <c r="L16" s="346"/>
      <c r="M16" s="363">
        <f>H16*L16</f>
        <v>0</v>
      </c>
      <c r="N16" s="268"/>
      <c r="O16" s="363">
        <f>H16*N16</f>
        <v>0</v>
      </c>
      <c r="P16" s="261"/>
      <c r="Q16" s="363">
        <f>H16*P16</f>
        <v>0</v>
      </c>
      <c r="R16" s="268"/>
      <c r="S16" s="363">
        <f>H16*R16</f>
        <v>0</v>
      </c>
      <c r="T16" s="277"/>
      <c r="U16" s="363">
        <f>H16*T16</f>
        <v>0</v>
      </c>
      <c r="V16" s="16"/>
    </row>
    <row r="17" spans="1:22">
      <c r="A17" s="14"/>
      <c r="B17" s="54"/>
      <c r="C17" s="55"/>
      <c r="D17" s="331" t="s">
        <v>143</v>
      </c>
      <c r="E17" s="55"/>
      <c r="F17" s="55"/>
      <c r="G17" s="346">
        <v>20</v>
      </c>
      <c r="H17" s="342">
        <v>70</v>
      </c>
      <c r="I17" s="349">
        <f>G17*H17</f>
        <v>1400</v>
      </c>
      <c r="J17" s="251"/>
      <c r="K17" s="363">
        <f>H17*J17</f>
        <v>0</v>
      </c>
      <c r="L17" s="346"/>
      <c r="M17" s="363">
        <f>H17*L17</f>
        <v>0</v>
      </c>
      <c r="N17" s="268"/>
      <c r="O17" s="363">
        <f>H17*N17</f>
        <v>0</v>
      </c>
      <c r="P17" s="261"/>
      <c r="Q17" s="363">
        <f>H17*P17</f>
        <v>0</v>
      </c>
      <c r="R17" s="268"/>
      <c r="S17" s="363">
        <f>H17*R17</f>
        <v>0</v>
      </c>
      <c r="T17" s="277"/>
      <c r="U17" s="363">
        <f>H17*T17</f>
        <v>0</v>
      </c>
      <c r="V17" s="16"/>
    </row>
    <row r="18" spans="1:22">
      <c r="A18" s="14"/>
      <c r="B18" s="54"/>
      <c r="C18" s="55"/>
      <c r="D18" s="331" t="s">
        <v>248</v>
      </c>
      <c r="E18" s="55"/>
      <c r="F18" s="55"/>
      <c r="G18" s="346">
        <v>5</v>
      </c>
      <c r="H18" s="342">
        <v>300</v>
      </c>
      <c r="I18" s="349">
        <f>G18*H18</f>
        <v>1500</v>
      </c>
      <c r="J18" s="251"/>
      <c r="K18" s="363">
        <f>H18*J18</f>
        <v>0</v>
      </c>
      <c r="L18" s="346"/>
      <c r="M18" s="363">
        <f>H18*L18</f>
        <v>0</v>
      </c>
      <c r="N18" s="268"/>
      <c r="O18" s="363">
        <f>H18*N18</f>
        <v>0</v>
      </c>
      <c r="P18" s="261"/>
      <c r="Q18" s="363">
        <f>H18*P18</f>
        <v>0</v>
      </c>
      <c r="R18" s="268"/>
      <c r="S18" s="363">
        <f>H18*R18</f>
        <v>0</v>
      </c>
      <c r="T18" s="277"/>
      <c r="U18" s="363">
        <f>H18*T18</f>
        <v>0</v>
      </c>
      <c r="V18" s="16"/>
    </row>
    <row r="19" spans="1:22">
      <c r="A19" s="14"/>
      <c r="B19" s="54"/>
      <c r="C19" s="55"/>
      <c r="D19" s="331" t="s">
        <v>249</v>
      </c>
      <c r="E19" s="55"/>
      <c r="F19" s="55"/>
      <c r="G19" s="346">
        <v>15</v>
      </c>
      <c r="H19" s="342">
        <v>100</v>
      </c>
      <c r="I19" s="349">
        <f>G19*H19</f>
        <v>1500</v>
      </c>
      <c r="J19" s="251"/>
      <c r="K19" s="363">
        <f>H19*J19</f>
        <v>0</v>
      </c>
      <c r="L19" s="346"/>
      <c r="M19" s="363">
        <f>H19*L19</f>
        <v>0</v>
      </c>
      <c r="N19" s="268"/>
      <c r="O19" s="363">
        <f>H19*N19</f>
        <v>0</v>
      </c>
      <c r="P19" s="261"/>
      <c r="Q19" s="363">
        <f>H19*P19</f>
        <v>0</v>
      </c>
      <c r="R19" s="268"/>
      <c r="S19" s="363">
        <f>H19*R19</f>
        <v>0</v>
      </c>
      <c r="T19" s="277"/>
      <c r="U19" s="363">
        <f>H19*T19</f>
        <v>0</v>
      </c>
      <c r="V19" s="16"/>
    </row>
    <row r="20" spans="1:22">
      <c r="A20" s="14"/>
      <c r="B20" s="54"/>
      <c r="C20" s="55"/>
      <c r="D20" s="331" t="s">
        <v>250</v>
      </c>
      <c r="E20" s="55"/>
      <c r="F20" s="55"/>
      <c r="G20" s="346">
        <v>30</v>
      </c>
      <c r="H20" s="342">
        <v>150</v>
      </c>
      <c r="I20" s="349">
        <f>G20*H20</f>
        <v>4500</v>
      </c>
      <c r="J20" s="251"/>
      <c r="K20" s="363">
        <f>H20*J20</f>
        <v>0</v>
      </c>
      <c r="L20" s="346"/>
      <c r="M20" s="363">
        <f>H20*L20</f>
        <v>0</v>
      </c>
      <c r="N20" s="268"/>
      <c r="O20" s="363">
        <f>H20*N20</f>
        <v>0</v>
      </c>
      <c r="P20" s="261"/>
      <c r="Q20" s="363">
        <f>H20*P20</f>
        <v>0</v>
      </c>
      <c r="R20" s="268"/>
      <c r="S20" s="363">
        <f>H20*R20</f>
        <v>0</v>
      </c>
      <c r="T20" s="277"/>
      <c r="U20" s="363">
        <f>H20*T20</f>
        <v>0</v>
      </c>
      <c r="V20" s="16"/>
    </row>
    <row r="21" spans="1:22">
      <c r="A21" s="14"/>
      <c r="B21" s="54"/>
      <c r="C21" s="55"/>
      <c r="D21" s="332" t="s">
        <v>251</v>
      </c>
      <c r="E21" s="55"/>
      <c r="F21" s="55"/>
      <c r="G21" s="347">
        <v>30</v>
      </c>
      <c r="H21" s="343">
        <v>100</v>
      </c>
      <c r="I21" s="350">
        <f>G21*H21</f>
        <v>3000</v>
      </c>
      <c r="J21" s="263"/>
      <c r="K21" s="360">
        <f>H21*J21</f>
        <v>0</v>
      </c>
      <c r="L21" s="347"/>
      <c r="M21" s="364">
        <f>H21*L21</f>
        <v>0</v>
      </c>
      <c r="N21" s="269"/>
      <c r="O21" s="360">
        <f>H21*N21</f>
        <v>0</v>
      </c>
      <c r="P21" s="262"/>
      <c r="Q21" s="364">
        <f>H21*P21</f>
        <v>0</v>
      </c>
      <c r="R21" s="269"/>
      <c r="S21" s="364">
        <f>H21*R21</f>
        <v>0</v>
      </c>
      <c r="T21" s="278"/>
      <c r="U21" s="364">
        <f>H21*T21</f>
        <v>0</v>
      </c>
      <c r="V21" s="16"/>
    </row>
    <row r="22" spans="1:22">
      <c r="A22" s="14"/>
      <c r="B22" s="54"/>
      <c r="C22" s="55" t="s">
        <v>172</v>
      </c>
      <c r="D22" s="333" t="s">
        <v>252</v>
      </c>
      <c r="E22" s="55"/>
      <c r="F22" s="55"/>
      <c r="G22" s="276">
        <v>1</v>
      </c>
      <c r="H22" s="344">
        <v>5000</v>
      </c>
      <c r="I22" s="351">
        <f>G22*H22</f>
        <v>5000</v>
      </c>
      <c r="J22" s="280"/>
      <c r="K22" s="361">
        <f>H22*J22</f>
        <v>0</v>
      </c>
      <c r="L22" s="316"/>
      <c r="M22" s="365">
        <f>H22*L22</f>
        <v>0</v>
      </c>
      <c r="N22" s="274"/>
      <c r="O22" s="361">
        <f>H22*N22</f>
        <v>0</v>
      </c>
      <c r="P22" s="316"/>
      <c r="Q22" s="365">
        <f>H22*P22</f>
        <v>0</v>
      </c>
      <c r="R22" s="274"/>
      <c r="S22" s="365">
        <f>H22*R22</f>
        <v>0</v>
      </c>
      <c r="T22" s="274"/>
      <c r="U22" s="365">
        <f>H22*T22</f>
        <v>0</v>
      </c>
      <c r="V22" s="16"/>
    </row>
    <row r="23" spans="1:22">
      <c r="A23" s="14"/>
      <c r="B23" s="54"/>
      <c r="C23" s="55"/>
      <c r="D23" s="334" t="s">
        <v>253</v>
      </c>
      <c r="E23" s="55"/>
      <c r="F23" s="55"/>
      <c r="G23" s="277">
        <v>1</v>
      </c>
      <c r="H23" s="342">
        <v>7000</v>
      </c>
      <c r="I23" s="349">
        <f>G23*H23</f>
        <v>7000</v>
      </c>
      <c r="J23" s="251"/>
      <c r="K23" s="363">
        <f>H23*J23</f>
        <v>0</v>
      </c>
      <c r="L23" s="261"/>
      <c r="M23" s="363">
        <f>H23*L23</f>
        <v>0</v>
      </c>
      <c r="N23" s="268"/>
      <c r="O23" s="363">
        <f>H23*N23</f>
        <v>0</v>
      </c>
      <c r="P23" s="261"/>
      <c r="Q23" s="363">
        <f>H23*P23</f>
        <v>0</v>
      </c>
      <c r="R23" s="268"/>
      <c r="S23" s="363">
        <f>H23*R23</f>
        <v>0</v>
      </c>
      <c r="T23" s="268"/>
      <c r="U23" s="363">
        <f>H23*T23</f>
        <v>0</v>
      </c>
      <c r="V23" s="16"/>
    </row>
    <row r="24" spans="1:22">
      <c r="A24" s="14"/>
      <c r="B24" s="54"/>
      <c r="C24" s="55"/>
      <c r="D24" s="335" t="s">
        <v>330</v>
      </c>
      <c r="E24" s="55" t="s">
        <v>328</v>
      </c>
      <c r="F24" s="55"/>
      <c r="G24" s="278">
        <v>5</v>
      </c>
      <c r="H24" s="343">
        <v>3500</v>
      </c>
      <c r="I24" s="350">
        <f>G24*H24</f>
        <v>17500</v>
      </c>
      <c r="J24" s="263"/>
      <c r="K24" s="360">
        <f>H24*J24</f>
        <v>0</v>
      </c>
      <c r="L24" s="262"/>
      <c r="M24" s="363">
        <f>H24*L24</f>
        <v>0</v>
      </c>
      <c r="N24" s="269"/>
      <c r="O24" s="360">
        <f>H24*N24</f>
        <v>0</v>
      </c>
      <c r="P24" s="262"/>
      <c r="Q24" s="364">
        <f>H24*P24</f>
        <v>0</v>
      </c>
      <c r="R24" s="269"/>
      <c r="S24" s="364">
        <f>H24*R24</f>
        <v>0</v>
      </c>
      <c r="T24" s="269"/>
      <c r="U24" s="363">
        <f>H24*T24</f>
        <v>0</v>
      </c>
      <c r="V24" s="16"/>
    </row>
    <row r="25" spans="1:22">
      <c r="A25" s="14"/>
      <c r="B25" s="99" t="s">
        <v>346</v>
      </c>
      <c r="C25" s="100"/>
      <c r="D25" s="100"/>
      <c r="E25" s="100"/>
      <c r="F25" s="100"/>
      <c r="G25" s="100"/>
      <c r="H25" s="323"/>
      <c r="I25" s="323"/>
      <c r="J25" s="54" t="s">
        <v>10</v>
      </c>
      <c r="K25" s="54">
        <f>SUM(K7:K24)</f>
        <v>0</v>
      </c>
      <c r="L25" s="54" t="s">
        <v>10</v>
      </c>
      <c r="M25" s="54">
        <f>SUM(M7:M24)</f>
        <v>0</v>
      </c>
      <c r="N25" s="54" t="s">
        <v>10</v>
      </c>
      <c r="O25" s="54">
        <f>SUM(O7:O24)</f>
        <v>0</v>
      </c>
      <c r="P25" s="54" t="s">
        <v>10</v>
      </c>
      <c r="Q25" s="54">
        <f>SUM(Q7:Q24)</f>
        <v>0</v>
      </c>
      <c r="R25" s="54" t="s">
        <v>10</v>
      </c>
      <c r="S25" s="54">
        <f>SUM(S7:S24)</f>
        <v>0</v>
      </c>
      <c r="T25" s="54" t="s">
        <v>10</v>
      </c>
      <c r="U25" s="54">
        <f>SUM(U7:U24)</f>
        <v>0</v>
      </c>
      <c r="V25" s="16"/>
    </row>
    <row r="26" spans="1:22">
      <c r="B26" s="17"/>
      <c r="C26" s="17"/>
      <c r="D26" s="17"/>
      <c r="E26" s="17"/>
      <c r="F26" s="17"/>
      <c r="G26" s="17"/>
      <c r="H26" s="200"/>
      <c r="I26" s="200"/>
      <c r="J26" s="17"/>
      <c r="K26" s="17"/>
      <c r="L26" s="17"/>
      <c r="M26" s="17"/>
      <c r="N26" s="17"/>
      <c r="O26" s="17"/>
      <c r="P26" s="17"/>
      <c r="Q26" s="17"/>
      <c r="R26" s="17"/>
      <c r="S26" s="17"/>
    </row>
    <row r="27" spans="1:22">
      <c r="A27" s="14"/>
      <c r="B27" s="305" t="s">
        <v>255</v>
      </c>
      <c r="C27" s="305" t="s">
        <v>131</v>
      </c>
      <c r="D27" s="305" t="s">
        <v>231</v>
      </c>
      <c r="E27" s="305"/>
      <c r="F27" s="305" t="s">
        <v>232</v>
      </c>
      <c r="G27" s="305" t="s">
        <v>139</v>
      </c>
      <c r="H27" s="306" t="s">
        <v>67</v>
      </c>
      <c r="I27" s="306" t="s">
        <v>35</v>
      </c>
      <c r="J27" s="54" t="str">
        <f>J5</f>
        <v>캐릭터의</v>
      </c>
      <c r="K27" s="54"/>
      <c r="L27" s="54" t="str">
        <f>L5</f>
        <v>이름을</v>
      </c>
      <c r="M27" s="54"/>
      <c r="N27" s="54" t="str">
        <f>N5</f>
        <v>기재해</v>
      </c>
      <c r="O27" s="54"/>
      <c r="P27" s="54" t="str">
        <f>P5</f>
        <v>주세요</v>
      </c>
      <c r="Q27" s="54"/>
      <c r="R27" s="54" t="str">
        <f>R5</f>
        <v>스카니아</v>
      </c>
      <c r="S27" s="54"/>
      <c r="T27" s="54" t="str">
        <f>T5</f>
        <v>딘향</v>
      </c>
      <c r="U27" s="54"/>
      <c r="V27" s="16"/>
    </row>
    <row r="28" spans="1:22">
      <c r="A28" s="14"/>
      <c r="B28" s="307"/>
      <c r="C28" s="307"/>
      <c r="D28" s="307"/>
      <c r="E28" s="307"/>
      <c r="F28" s="307"/>
      <c r="G28" s="307"/>
      <c r="H28" s="308"/>
      <c r="I28" s="308"/>
      <c r="J28" s="54" t="s">
        <v>343</v>
      </c>
      <c r="K28" s="54" t="s">
        <v>35</v>
      </c>
      <c r="L28" s="54" t="s">
        <v>343</v>
      </c>
      <c r="M28" s="54" t="s">
        <v>35</v>
      </c>
      <c r="N28" s="54" t="s">
        <v>343</v>
      </c>
      <c r="O28" s="54" t="s">
        <v>35</v>
      </c>
      <c r="P28" s="54" t="s">
        <v>343</v>
      </c>
      <c r="Q28" s="54" t="s">
        <v>35</v>
      </c>
      <c r="R28" s="54" t="s">
        <v>343</v>
      </c>
      <c r="S28" s="54" t="s">
        <v>35</v>
      </c>
      <c r="T28" s="54" t="s">
        <v>343</v>
      </c>
      <c r="U28" s="54" t="s">
        <v>35</v>
      </c>
      <c r="V28" s="16"/>
    </row>
    <row r="29" spans="1:22">
      <c r="A29" s="14"/>
      <c r="B29" s="98" t="s">
        <v>293</v>
      </c>
      <c r="C29" s="55" t="s">
        <v>132</v>
      </c>
      <c r="D29" s="276" t="s">
        <v>257</v>
      </c>
      <c r="E29" s="55" t="s">
        <v>328</v>
      </c>
      <c r="F29" s="336" t="s">
        <v>333</v>
      </c>
      <c r="G29" s="276" t="s">
        <v>335</v>
      </c>
      <c r="H29" s="341">
        <v>30</v>
      </c>
      <c r="I29" s="351" t="s">
        <v>33</v>
      </c>
      <c r="J29" s="251"/>
      <c r="K29" s="359">
        <f>H29*J29</f>
        <v>0</v>
      </c>
      <c r="L29" s="282"/>
      <c r="M29" s="362">
        <f>H29*L29</f>
        <v>0</v>
      </c>
      <c r="N29" s="268"/>
      <c r="O29" s="359">
        <f>H29*N29</f>
        <v>0</v>
      </c>
      <c r="P29" s="282"/>
      <c r="Q29" s="362">
        <f>H29*P29</f>
        <v>0</v>
      </c>
      <c r="R29" s="268"/>
      <c r="S29" s="363">
        <f>H29*R29</f>
        <v>0</v>
      </c>
      <c r="T29" s="268"/>
      <c r="U29" s="363">
        <f>H29*T29</f>
        <v>0</v>
      </c>
      <c r="V29" s="16"/>
    </row>
    <row r="30" spans="1:22">
      <c r="A30" s="14"/>
      <c r="B30" s="54"/>
      <c r="C30" s="55"/>
      <c r="D30" s="277" t="s">
        <v>258</v>
      </c>
      <c r="E30" s="55"/>
      <c r="F30" s="55"/>
      <c r="G30" s="277" t="s">
        <v>336</v>
      </c>
      <c r="H30" s="342">
        <v>5</v>
      </c>
      <c r="I30" s="349" t="s">
        <v>33</v>
      </c>
      <c r="J30" s="251"/>
      <c r="K30" s="359">
        <f>H30*J30</f>
        <v>0</v>
      </c>
      <c r="L30" s="261"/>
      <c r="M30" s="363">
        <f>H30*L30</f>
        <v>0</v>
      </c>
      <c r="N30" s="268"/>
      <c r="O30" s="359">
        <f>H30*N30</f>
        <v>0</v>
      </c>
      <c r="P30" s="261"/>
      <c r="Q30" s="363">
        <f>H30*P30</f>
        <v>0</v>
      </c>
      <c r="R30" s="268"/>
      <c r="S30" s="363">
        <f>H30*R30</f>
        <v>0</v>
      </c>
      <c r="T30" s="268"/>
      <c r="U30" s="363">
        <f>H30*T30</f>
        <v>0</v>
      </c>
      <c r="V30" s="16"/>
    </row>
    <row r="31" spans="1:22">
      <c r="A31" s="14"/>
      <c r="B31" s="54"/>
      <c r="C31" s="55"/>
      <c r="D31" s="277" t="s">
        <v>259</v>
      </c>
      <c r="E31" s="55"/>
      <c r="F31" s="55"/>
      <c r="G31" s="277" t="s">
        <v>337</v>
      </c>
      <c r="H31" s="342">
        <v>15</v>
      </c>
      <c r="I31" s="349" t="s">
        <v>33</v>
      </c>
      <c r="J31" s="251"/>
      <c r="K31" s="359">
        <f>H31*J31</f>
        <v>0</v>
      </c>
      <c r="L31" s="261"/>
      <c r="M31" s="363">
        <f>H31*L31</f>
        <v>0</v>
      </c>
      <c r="N31" s="268"/>
      <c r="O31" s="359">
        <f>H31*N31</f>
        <v>0</v>
      </c>
      <c r="P31" s="261"/>
      <c r="Q31" s="363">
        <f>H31*P31</f>
        <v>0</v>
      </c>
      <c r="R31" s="268"/>
      <c r="S31" s="363">
        <f>H31*R31</f>
        <v>0</v>
      </c>
      <c r="T31" s="268"/>
      <c r="U31" s="363">
        <f>H31*T31</f>
        <v>0</v>
      </c>
      <c r="V31" s="16"/>
    </row>
    <row r="32" spans="1:22">
      <c r="A32" s="14"/>
      <c r="B32" s="54"/>
      <c r="C32" s="55"/>
      <c r="D32" s="277" t="s">
        <v>260</v>
      </c>
      <c r="E32" s="55"/>
      <c r="F32" s="55"/>
      <c r="G32" s="277" t="s">
        <v>338</v>
      </c>
      <c r="H32" s="342">
        <v>60</v>
      </c>
      <c r="I32" s="349" t="s">
        <v>33</v>
      </c>
      <c r="J32" s="251"/>
      <c r="K32" s="359">
        <f>H32*J32</f>
        <v>0</v>
      </c>
      <c r="L32" s="261"/>
      <c r="M32" s="363">
        <f>H32*L32</f>
        <v>0</v>
      </c>
      <c r="N32" s="268"/>
      <c r="O32" s="359">
        <f>H32*N32</f>
        <v>0</v>
      </c>
      <c r="P32" s="261"/>
      <c r="Q32" s="363">
        <f>H32*P32</f>
        <v>0</v>
      </c>
      <c r="R32" s="268"/>
      <c r="S32" s="363">
        <f>H32*R32</f>
        <v>0</v>
      </c>
      <c r="T32" s="268"/>
      <c r="U32" s="363">
        <f>H32*T32</f>
        <v>0</v>
      </c>
      <c r="V32" s="16"/>
    </row>
    <row r="33" spans="1:22">
      <c r="A33" s="14"/>
      <c r="B33" s="54"/>
      <c r="C33" s="55"/>
      <c r="D33" s="277" t="s">
        <v>261</v>
      </c>
      <c r="E33" s="55"/>
      <c r="F33" s="55"/>
      <c r="G33" s="277">
        <v>2</v>
      </c>
      <c r="H33" s="342">
        <v>300</v>
      </c>
      <c r="I33" s="349">
        <f>G33*H33</f>
        <v>600</v>
      </c>
      <c r="J33" s="251"/>
      <c r="K33" s="359">
        <f>H33*J33</f>
        <v>0</v>
      </c>
      <c r="L33" s="261"/>
      <c r="M33" s="363">
        <f>H33*L33</f>
        <v>0</v>
      </c>
      <c r="N33" s="268"/>
      <c r="O33" s="359">
        <f>H33*N33</f>
        <v>0</v>
      </c>
      <c r="P33" s="261"/>
      <c r="Q33" s="363">
        <f>H33*P33</f>
        <v>0</v>
      </c>
      <c r="R33" s="268"/>
      <c r="S33" s="363">
        <f>H33*R33</f>
        <v>0</v>
      </c>
      <c r="T33" s="268"/>
      <c r="U33" s="363">
        <f>H33*T33</f>
        <v>0</v>
      </c>
      <c r="V33" s="16"/>
    </row>
    <row r="34" spans="1:22">
      <c r="A34" s="14"/>
      <c r="B34" s="54"/>
      <c r="C34" s="55"/>
      <c r="D34" s="277" t="s">
        <v>262</v>
      </c>
      <c r="E34" s="55"/>
      <c r="F34" s="336" t="s">
        <v>331</v>
      </c>
      <c r="G34" s="277">
        <v>20</v>
      </c>
      <c r="H34" s="342">
        <v>50</v>
      </c>
      <c r="I34" s="349">
        <f>G34*H34</f>
        <v>1000</v>
      </c>
      <c r="J34" s="251"/>
      <c r="K34" s="359">
        <f>H34*J34</f>
        <v>0</v>
      </c>
      <c r="L34" s="261"/>
      <c r="M34" s="363">
        <f>H34*L34</f>
        <v>0</v>
      </c>
      <c r="N34" s="268"/>
      <c r="O34" s="359">
        <f>H34*N34</f>
        <v>0</v>
      </c>
      <c r="P34" s="261"/>
      <c r="Q34" s="363">
        <f>H34*P34</f>
        <v>0</v>
      </c>
      <c r="R34" s="268"/>
      <c r="S34" s="363">
        <f>H34*R34</f>
        <v>0</v>
      </c>
      <c r="T34" s="268"/>
      <c r="U34" s="363">
        <f>H34*T34</f>
        <v>0</v>
      </c>
      <c r="V34" s="16"/>
    </row>
    <row r="35" spans="1:22">
      <c r="A35" s="14"/>
      <c r="B35" s="54"/>
      <c r="C35" s="55"/>
      <c r="D35" s="277" t="s">
        <v>263</v>
      </c>
      <c r="E35" s="55"/>
      <c r="F35" s="55"/>
      <c r="G35" s="277">
        <v>5</v>
      </c>
      <c r="H35" s="342">
        <v>200</v>
      </c>
      <c r="I35" s="349">
        <f>G35*H35</f>
        <v>1000</v>
      </c>
      <c r="J35" s="251"/>
      <c r="K35" s="359">
        <f>H35*J35</f>
        <v>0</v>
      </c>
      <c r="L35" s="261"/>
      <c r="M35" s="363">
        <f>H35*L35</f>
        <v>0</v>
      </c>
      <c r="N35" s="268"/>
      <c r="O35" s="359">
        <f>H35*N35</f>
        <v>0</v>
      </c>
      <c r="P35" s="261"/>
      <c r="Q35" s="363">
        <f>H35*P35</f>
        <v>0</v>
      </c>
      <c r="R35" s="268"/>
      <c r="S35" s="363">
        <f>H35*R35</f>
        <v>0</v>
      </c>
      <c r="T35" s="268"/>
      <c r="U35" s="363">
        <f>H35*T35</f>
        <v>0</v>
      </c>
      <c r="V35" s="16"/>
    </row>
    <row r="36" spans="1:22">
      <c r="A36" s="14"/>
      <c r="B36" s="54"/>
      <c r="C36" s="55"/>
      <c r="D36" s="277" t="s">
        <v>264</v>
      </c>
      <c r="E36" s="55"/>
      <c r="F36" s="336" t="s">
        <v>333</v>
      </c>
      <c r="G36" s="277">
        <v>1</v>
      </c>
      <c r="H36" s="342">
        <v>50</v>
      </c>
      <c r="I36" s="349">
        <f>G36*H36</f>
        <v>50</v>
      </c>
      <c r="J36" s="251"/>
      <c r="K36" s="359">
        <f>H36*J36</f>
        <v>0</v>
      </c>
      <c r="L36" s="261"/>
      <c r="M36" s="363">
        <f>H36*L36</f>
        <v>0</v>
      </c>
      <c r="N36" s="268"/>
      <c r="O36" s="359">
        <f>H36*N36</f>
        <v>0</v>
      </c>
      <c r="P36" s="261"/>
      <c r="Q36" s="363">
        <f>H36*P36</f>
        <v>0</v>
      </c>
      <c r="R36" s="268"/>
      <c r="S36" s="363">
        <f>H36*R36</f>
        <v>0</v>
      </c>
      <c r="T36" s="268"/>
      <c r="U36" s="363">
        <f>H36*T36</f>
        <v>0</v>
      </c>
      <c r="V36" s="16"/>
    </row>
    <row r="37" spans="1:22">
      <c r="A37" s="14"/>
      <c r="B37" s="54"/>
      <c r="C37" s="55"/>
      <c r="D37" s="277" t="s">
        <v>265</v>
      </c>
      <c r="E37" s="55"/>
      <c r="F37" s="55"/>
      <c r="G37" s="277" t="s">
        <v>336</v>
      </c>
      <c r="H37" s="342">
        <v>10</v>
      </c>
      <c r="I37" s="349" t="s">
        <v>33</v>
      </c>
      <c r="J37" s="251"/>
      <c r="K37" s="359">
        <f>H37*J37</f>
        <v>0</v>
      </c>
      <c r="L37" s="261"/>
      <c r="M37" s="363">
        <f>H37*L37</f>
        <v>0</v>
      </c>
      <c r="N37" s="268"/>
      <c r="O37" s="359">
        <f>H37*N37</f>
        <v>0</v>
      </c>
      <c r="P37" s="261"/>
      <c r="Q37" s="363">
        <f>H37*P37</f>
        <v>0</v>
      </c>
      <c r="R37" s="268"/>
      <c r="S37" s="363">
        <f>H37*R37</f>
        <v>0</v>
      </c>
      <c r="T37" s="268"/>
      <c r="U37" s="363">
        <f>H37*T37</f>
        <v>0</v>
      </c>
      <c r="V37" s="16"/>
    </row>
    <row r="38" spans="1:22">
      <c r="A38" s="14"/>
      <c r="B38" s="54"/>
      <c r="C38" s="55"/>
      <c r="D38" s="277" t="s">
        <v>266</v>
      </c>
      <c r="E38" s="55"/>
      <c r="F38" s="55"/>
      <c r="G38" s="277" t="s">
        <v>336</v>
      </c>
      <c r="H38" s="342">
        <v>20</v>
      </c>
      <c r="I38" s="349" t="s">
        <v>33</v>
      </c>
      <c r="J38" s="251"/>
      <c r="K38" s="359">
        <f>H38*J38</f>
        <v>0</v>
      </c>
      <c r="L38" s="261"/>
      <c r="M38" s="363">
        <f>H38*L38</f>
        <v>0</v>
      </c>
      <c r="N38" s="268"/>
      <c r="O38" s="359">
        <f>H38*N38</f>
        <v>0</v>
      </c>
      <c r="P38" s="261"/>
      <c r="Q38" s="363">
        <f>H38*P38</f>
        <v>0</v>
      </c>
      <c r="R38" s="268"/>
      <c r="S38" s="363">
        <f>H38*R38</f>
        <v>0</v>
      </c>
      <c r="T38" s="268"/>
      <c r="U38" s="363">
        <f>H38*T38</f>
        <v>0</v>
      </c>
      <c r="V38" s="16"/>
    </row>
    <row r="39" spans="1:22">
      <c r="A39" s="14"/>
      <c r="B39" s="54"/>
      <c r="C39" s="55"/>
      <c r="D39" s="277" t="s">
        <v>267</v>
      </c>
      <c r="E39" s="55" t="s">
        <v>341</v>
      </c>
      <c r="F39" s="55"/>
      <c r="G39" s="277">
        <v>1</v>
      </c>
      <c r="H39" s="342">
        <v>500</v>
      </c>
      <c r="I39" s="349">
        <f>G39*H39</f>
        <v>500</v>
      </c>
      <c r="J39" s="251"/>
      <c r="K39" s="359">
        <f>H39*J39</f>
        <v>0</v>
      </c>
      <c r="L39" s="261"/>
      <c r="M39" s="363">
        <f>H39*L39</f>
        <v>0</v>
      </c>
      <c r="N39" s="268"/>
      <c r="O39" s="359">
        <f>H39*N39</f>
        <v>0</v>
      </c>
      <c r="P39" s="261"/>
      <c r="Q39" s="363">
        <f>H39*P39</f>
        <v>0</v>
      </c>
      <c r="R39" s="268"/>
      <c r="S39" s="363">
        <f>H39*R39</f>
        <v>0</v>
      </c>
      <c r="T39" s="268"/>
      <c r="U39" s="363">
        <f>H39*T39</f>
        <v>0</v>
      </c>
      <c r="V39" s="16"/>
    </row>
    <row r="40" spans="1:22">
      <c r="A40" s="14"/>
      <c r="B40" s="54"/>
      <c r="C40" s="55"/>
      <c r="D40" s="277" t="s">
        <v>268</v>
      </c>
      <c r="E40" s="55" t="s">
        <v>328</v>
      </c>
      <c r="F40" s="336" t="s">
        <v>331</v>
      </c>
      <c r="G40" s="277" t="s">
        <v>339</v>
      </c>
      <c r="H40" s="342">
        <v>20</v>
      </c>
      <c r="I40" s="349" t="s">
        <v>33</v>
      </c>
      <c r="J40" s="251"/>
      <c r="K40" s="359">
        <f>H40*J40</f>
        <v>0</v>
      </c>
      <c r="L40" s="261"/>
      <c r="M40" s="363">
        <f>H40*L40</f>
        <v>0</v>
      </c>
      <c r="N40" s="268"/>
      <c r="O40" s="359">
        <f>H40*N40</f>
        <v>0</v>
      </c>
      <c r="P40" s="261"/>
      <c r="Q40" s="363">
        <f>H40*P40</f>
        <v>0</v>
      </c>
      <c r="R40" s="268"/>
      <c r="S40" s="363">
        <f>H40*R40</f>
        <v>0</v>
      </c>
      <c r="T40" s="268"/>
      <c r="U40" s="363">
        <f>H40*T40</f>
        <v>0</v>
      </c>
      <c r="V40" s="16"/>
    </row>
    <row r="41" spans="1:22">
      <c r="A41" s="14"/>
      <c r="B41" s="54"/>
      <c r="C41" s="55"/>
      <c r="D41" s="277" t="s">
        <v>279</v>
      </c>
      <c r="E41" s="55"/>
      <c r="F41" s="55"/>
      <c r="G41" s="277">
        <v>3</v>
      </c>
      <c r="H41" s="342">
        <v>200</v>
      </c>
      <c r="I41" s="349">
        <f>G41*H41</f>
        <v>600</v>
      </c>
      <c r="J41" s="251"/>
      <c r="K41" s="359">
        <f>H41*J41</f>
        <v>0</v>
      </c>
      <c r="L41" s="261"/>
      <c r="M41" s="363">
        <f>H41*L41</f>
        <v>0</v>
      </c>
      <c r="N41" s="268"/>
      <c r="O41" s="359">
        <f>H41*N41</f>
        <v>0</v>
      </c>
      <c r="P41" s="261"/>
      <c r="Q41" s="363">
        <f>H41*P41</f>
        <v>0</v>
      </c>
      <c r="R41" s="268"/>
      <c r="S41" s="363">
        <f>H41*R41</f>
        <v>0</v>
      </c>
      <c r="T41" s="268"/>
      <c r="U41" s="363">
        <f>H41*T41</f>
        <v>0</v>
      </c>
      <c r="V41" s="16"/>
    </row>
    <row r="42" spans="1:22">
      <c r="A42" s="14"/>
      <c r="B42" s="54"/>
      <c r="C42" s="55"/>
      <c r="D42" s="277" t="s">
        <v>269</v>
      </c>
      <c r="E42" s="55"/>
      <c r="F42" s="336" t="s">
        <v>333</v>
      </c>
      <c r="G42" s="277" t="s">
        <v>337</v>
      </c>
      <c r="H42" s="342">
        <v>10</v>
      </c>
      <c r="I42" s="349" t="s">
        <v>33</v>
      </c>
      <c r="J42" s="251"/>
      <c r="K42" s="359">
        <f>H42*J42</f>
        <v>0</v>
      </c>
      <c r="L42" s="261"/>
      <c r="M42" s="363">
        <f>H42*L42</f>
        <v>0</v>
      </c>
      <c r="N42" s="268"/>
      <c r="O42" s="359">
        <f>H42*N42</f>
        <v>0</v>
      </c>
      <c r="P42" s="261"/>
      <c r="Q42" s="363">
        <f>H42*P42</f>
        <v>0</v>
      </c>
      <c r="R42" s="268"/>
      <c r="S42" s="363">
        <f>H42*R42</f>
        <v>0</v>
      </c>
      <c r="T42" s="268"/>
      <c r="U42" s="363">
        <f>H42*T42</f>
        <v>0</v>
      </c>
      <c r="V42" s="16"/>
    </row>
    <row r="43" spans="1:22">
      <c r="A43" s="14"/>
      <c r="B43" s="54"/>
      <c r="C43" s="55"/>
      <c r="D43" s="277" t="s">
        <v>271</v>
      </c>
      <c r="E43" s="55"/>
      <c r="F43" s="55"/>
      <c r="G43" s="277">
        <v>50</v>
      </c>
      <c r="H43" s="342">
        <v>30</v>
      </c>
      <c r="I43" s="349">
        <f>G43*H43</f>
        <v>1500</v>
      </c>
      <c r="J43" s="251"/>
      <c r="K43" s="359">
        <f>H43*J43</f>
        <v>0</v>
      </c>
      <c r="L43" s="261"/>
      <c r="M43" s="363">
        <f>H43*L43</f>
        <v>0</v>
      </c>
      <c r="N43" s="268"/>
      <c r="O43" s="359">
        <f>H43*N43</f>
        <v>0</v>
      </c>
      <c r="P43" s="261"/>
      <c r="Q43" s="363">
        <f>H43*P43</f>
        <v>0</v>
      </c>
      <c r="R43" s="268"/>
      <c r="S43" s="363">
        <f>H43*R43</f>
        <v>0</v>
      </c>
      <c r="T43" s="268"/>
      <c r="U43" s="363">
        <f>H43*T43</f>
        <v>0</v>
      </c>
      <c r="V43" s="16"/>
    </row>
    <row r="44" spans="1:22">
      <c r="A44" s="14"/>
      <c r="B44" s="54"/>
      <c r="C44" s="55"/>
      <c r="D44" s="277" t="s">
        <v>272</v>
      </c>
      <c r="E44" s="55"/>
      <c r="F44" s="55"/>
      <c r="G44" s="277">
        <v>50</v>
      </c>
      <c r="H44" s="342">
        <v>30</v>
      </c>
      <c r="I44" s="349">
        <f>G44*H44</f>
        <v>1500</v>
      </c>
      <c r="J44" s="251"/>
      <c r="K44" s="359">
        <f>H44*J44</f>
        <v>0</v>
      </c>
      <c r="L44" s="261"/>
      <c r="M44" s="363">
        <f>H44*L44</f>
        <v>0</v>
      </c>
      <c r="N44" s="268"/>
      <c r="O44" s="359">
        <f>H44*N44</f>
        <v>0</v>
      </c>
      <c r="P44" s="261"/>
      <c r="Q44" s="363">
        <f>H44*P44</f>
        <v>0</v>
      </c>
      <c r="R44" s="268"/>
      <c r="S44" s="363">
        <f>H44*R44</f>
        <v>0</v>
      </c>
      <c r="T44" s="268"/>
      <c r="U44" s="363">
        <f>H44*T44</f>
        <v>0</v>
      </c>
      <c r="V44" s="16"/>
    </row>
    <row r="45" spans="1:22">
      <c r="A45" s="14"/>
      <c r="B45" s="54"/>
      <c r="C45" s="55"/>
      <c r="D45" s="277" t="s">
        <v>273</v>
      </c>
      <c r="E45" s="55"/>
      <c r="F45" s="55"/>
      <c r="G45" s="277">
        <v>50</v>
      </c>
      <c r="H45" s="342">
        <v>50</v>
      </c>
      <c r="I45" s="349">
        <f>G45*H45</f>
        <v>2500</v>
      </c>
      <c r="J45" s="251"/>
      <c r="K45" s="359">
        <f>H45*J45</f>
        <v>0</v>
      </c>
      <c r="L45" s="261"/>
      <c r="M45" s="363">
        <f>H45*L45</f>
        <v>0</v>
      </c>
      <c r="N45" s="268"/>
      <c r="O45" s="359">
        <f>H45*N45</f>
        <v>0</v>
      </c>
      <c r="P45" s="261"/>
      <c r="Q45" s="363">
        <f>H45*P45</f>
        <v>0</v>
      </c>
      <c r="R45" s="268"/>
      <c r="S45" s="363">
        <f>H45*R45</f>
        <v>0</v>
      </c>
      <c r="T45" s="268"/>
      <c r="U45" s="363">
        <f>H45*T45</f>
        <v>0</v>
      </c>
      <c r="V45" s="16"/>
    </row>
    <row r="46" spans="1:22">
      <c r="A46" s="14"/>
      <c r="B46" s="54"/>
      <c r="C46" s="55"/>
      <c r="D46" s="277" t="s">
        <v>274</v>
      </c>
      <c r="E46" s="55"/>
      <c r="F46" s="55"/>
      <c r="G46" s="277">
        <v>50</v>
      </c>
      <c r="H46" s="342">
        <v>50</v>
      </c>
      <c r="I46" s="349">
        <f>G46*H46</f>
        <v>2500</v>
      </c>
      <c r="J46" s="251"/>
      <c r="K46" s="359">
        <f>H46*J46</f>
        <v>0</v>
      </c>
      <c r="L46" s="261"/>
      <c r="M46" s="363">
        <f>H46*L46</f>
        <v>0</v>
      </c>
      <c r="N46" s="268"/>
      <c r="O46" s="359">
        <f>H46*N46</f>
        <v>0</v>
      </c>
      <c r="P46" s="261"/>
      <c r="Q46" s="363">
        <f>H46*P46</f>
        <v>0</v>
      </c>
      <c r="R46" s="268"/>
      <c r="S46" s="363">
        <f>H46*R46</f>
        <v>0</v>
      </c>
      <c r="T46" s="268"/>
      <c r="U46" s="363">
        <f>H46*T46</f>
        <v>0</v>
      </c>
      <c r="V46" s="16"/>
    </row>
    <row r="47" spans="1:22">
      <c r="A47" s="14"/>
      <c r="B47" s="54"/>
      <c r="C47" s="55"/>
      <c r="D47" s="277" t="s">
        <v>275</v>
      </c>
      <c r="E47" s="55"/>
      <c r="F47" s="55"/>
      <c r="G47" s="277">
        <v>50</v>
      </c>
      <c r="H47" s="342">
        <v>70</v>
      </c>
      <c r="I47" s="349">
        <f>G47*H47</f>
        <v>3500</v>
      </c>
      <c r="J47" s="251"/>
      <c r="K47" s="359">
        <f>H47*J47</f>
        <v>0</v>
      </c>
      <c r="L47" s="261"/>
      <c r="M47" s="363">
        <f>H47*L47</f>
        <v>0</v>
      </c>
      <c r="N47" s="268"/>
      <c r="O47" s="359">
        <f>H47*N47</f>
        <v>0</v>
      </c>
      <c r="P47" s="261"/>
      <c r="Q47" s="363">
        <f>H47*P47</f>
        <v>0</v>
      </c>
      <c r="R47" s="268"/>
      <c r="S47" s="363">
        <f>H47*R47</f>
        <v>0</v>
      </c>
      <c r="T47" s="268"/>
      <c r="U47" s="363">
        <f>H47*T47</f>
        <v>0</v>
      </c>
      <c r="V47" s="16"/>
    </row>
    <row r="48" spans="1:22">
      <c r="A48" s="14"/>
      <c r="B48" s="54"/>
      <c r="C48" s="55"/>
      <c r="D48" s="277" t="s">
        <v>276</v>
      </c>
      <c r="E48" s="55"/>
      <c r="F48" s="55"/>
      <c r="G48" s="277">
        <v>50</v>
      </c>
      <c r="H48" s="342">
        <v>70</v>
      </c>
      <c r="I48" s="349">
        <f>G48*H48</f>
        <v>3500</v>
      </c>
      <c r="J48" s="251"/>
      <c r="K48" s="359">
        <f>H48*J48</f>
        <v>0</v>
      </c>
      <c r="L48" s="261"/>
      <c r="M48" s="363">
        <f>H48*L48</f>
        <v>0</v>
      </c>
      <c r="N48" s="268"/>
      <c r="O48" s="359">
        <f>H48*N48</f>
        <v>0</v>
      </c>
      <c r="P48" s="261"/>
      <c r="Q48" s="363">
        <f>H48*P48</f>
        <v>0</v>
      </c>
      <c r="R48" s="268"/>
      <c r="S48" s="363">
        <f>H48*R48</f>
        <v>0</v>
      </c>
      <c r="T48" s="268"/>
      <c r="U48" s="363">
        <f>H48*T48</f>
        <v>0</v>
      </c>
      <c r="V48" s="16"/>
    </row>
    <row r="49" spans="1:22" ht="20.000000" customHeight="1">
      <c r="A49" s="14"/>
      <c r="B49" s="54"/>
      <c r="C49" s="55"/>
      <c r="D49" s="277" t="s">
        <v>277</v>
      </c>
      <c r="E49" s="55"/>
      <c r="F49" s="336" t="s">
        <v>331</v>
      </c>
      <c r="G49" s="277">
        <v>20</v>
      </c>
      <c r="H49" s="342">
        <v>70</v>
      </c>
      <c r="I49" s="349">
        <f>G49*H49</f>
        <v>1400</v>
      </c>
      <c r="J49" s="251"/>
      <c r="K49" s="359">
        <f>H49*J49</f>
        <v>0</v>
      </c>
      <c r="L49" s="261"/>
      <c r="M49" s="363">
        <f>H49*L49</f>
        <v>0</v>
      </c>
      <c r="N49" s="268"/>
      <c r="O49" s="359">
        <f>H49*N49</f>
        <v>0</v>
      </c>
      <c r="P49" s="261"/>
      <c r="Q49" s="363">
        <f>H49*P49</f>
        <v>0</v>
      </c>
      <c r="R49" s="268"/>
      <c r="S49" s="363">
        <f>H49*R49</f>
        <v>0</v>
      </c>
      <c r="T49" s="268"/>
      <c r="U49" s="363">
        <f>H49*T49</f>
        <v>0</v>
      </c>
      <c r="V49" s="16"/>
    </row>
    <row r="50" spans="1:22">
      <c r="A50" s="14"/>
      <c r="B50" s="54"/>
      <c r="C50" s="55"/>
      <c r="D50" s="310" t="s">
        <v>278</v>
      </c>
      <c r="E50" s="55"/>
      <c r="F50" s="55"/>
      <c r="G50" s="310">
        <v>10</v>
      </c>
      <c r="H50" s="352">
        <v>100</v>
      </c>
      <c r="I50" s="376">
        <f>G50*H50</f>
        <v>1000</v>
      </c>
      <c r="J50" s="286"/>
      <c r="K50" s="378">
        <f>H50*J50</f>
        <v>0</v>
      </c>
      <c r="L50" s="377"/>
      <c r="M50" s="371">
        <f>H50*L50</f>
        <v>0</v>
      </c>
      <c r="N50" s="288"/>
      <c r="O50" s="378">
        <f>H50*N50</f>
        <v>0</v>
      </c>
      <c r="P50" s="377"/>
      <c r="Q50" s="371">
        <f>H50*P50</f>
        <v>0</v>
      </c>
      <c r="R50" s="288"/>
      <c r="S50" s="371">
        <f>H50*R50</f>
        <v>0</v>
      </c>
      <c r="T50" s="288"/>
      <c r="U50" s="371">
        <f>H50*T50</f>
        <v>0</v>
      </c>
      <c r="V50" s="16"/>
    </row>
    <row r="51" spans="1:22">
      <c r="A51" s="14"/>
      <c r="B51" s="54"/>
      <c r="C51" s="55" t="s">
        <v>170</v>
      </c>
      <c r="D51" s="270" t="s">
        <v>280</v>
      </c>
      <c r="E51" s="55"/>
      <c r="F51" s="55"/>
      <c r="G51" s="345">
        <v>10</v>
      </c>
      <c r="H51" s="341">
        <v>200</v>
      </c>
      <c r="I51" s="348">
        <f>G51*H51</f>
        <v>2000</v>
      </c>
      <c r="J51" s="284"/>
      <c r="K51" s="362">
        <f>H51*J51</f>
        <v>0</v>
      </c>
      <c r="L51" s="282"/>
      <c r="M51" s="362">
        <f>H51*L51</f>
        <v>0</v>
      </c>
      <c r="N51" s="322"/>
      <c r="O51" s="362">
        <f>H51*N51</f>
        <v>0</v>
      </c>
      <c r="P51" s="282"/>
      <c r="Q51" s="362">
        <f>H51*P51</f>
        <v>0</v>
      </c>
      <c r="R51" s="322"/>
      <c r="S51" s="362">
        <f>H51*R51</f>
        <v>0</v>
      </c>
      <c r="T51" s="322"/>
      <c r="U51" s="362">
        <f>H51*T51</f>
        <v>0</v>
      </c>
      <c r="V51" s="16"/>
    </row>
    <row r="52" spans="1:22">
      <c r="A52" s="14"/>
      <c r="B52" s="54"/>
      <c r="C52" s="55"/>
      <c r="D52" s="271" t="s">
        <v>281</v>
      </c>
      <c r="E52" s="55"/>
      <c r="F52" s="55"/>
      <c r="G52" s="346">
        <v>10</v>
      </c>
      <c r="H52" s="342">
        <v>160</v>
      </c>
      <c r="I52" s="349">
        <f>G52*H52</f>
        <v>1600</v>
      </c>
      <c r="J52" s="251"/>
      <c r="K52" s="363">
        <f>H52*J52</f>
        <v>0</v>
      </c>
      <c r="L52" s="261"/>
      <c r="M52" s="363">
        <f>H52*L52</f>
        <v>0</v>
      </c>
      <c r="N52" s="268"/>
      <c r="O52" s="363">
        <f>H52*N52</f>
        <v>0</v>
      </c>
      <c r="P52" s="261"/>
      <c r="Q52" s="363">
        <f>H52*P52</f>
        <v>0</v>
      </c>
      <c r="R52" s="268"/>
      <c r="S52" s="363">
        <f>H52*R52</f>
        <v>0</v>
      </c>
      <c r="T52" s="268"/>
      <c r="U52" s="363">
        <f>H52*T52</f>
        <v>0</v>
      </c>
      <c r="V52" s="16"/>
    </row>
    <row r="53" spans="1:22">
      <c r="A53" s="14"/>
      <c r="B53" s="54"/>
      <c r="C53" s="55"/>
      <c r="D53" s="271" t="s">
        <v>282</v>
      </c>
      <c r="E53" s="55"/>
      <c r="F53" s="55"/>
      <c r="G53" s="346">
        <v>5</v>
      </c>
      <c r="H53" s="342">
        <v>320</v>
      </c>
      <c r="I53" s="349">
        <f>G53*H53</f>
        <v>1600</v>
      </c>
      <c r="J53" s="251"/>
      <c r="K53" s="363">
        <f>H53*J53</f>
        <v>0</v>
      </c>
      <c r="L53" s="261"/>
      <c r="M53" s="363">
        <f>H53*L53</f>
        <v>0</v>
      </c>
      <c r="N53" s="268"/>
      <c r="O53" s="363">
        <f>H53*N53</f>
        <v>0</v>
      </c>
      <c r="P53" s="261"/>
      <c r="Q53" s="363">
        <f>H53*P53</f>
        <v>0</v>
      </c>
      <c r="R53" s="268"/>
      <c r="S53" s="363">
        <f>H53*R53</f>
        <v>0</v>
      </c>
      <c r="T53" s="268"/>
      <c r="U53" s="363">
        <f>H53*T53</f>
        <v>0</v>
      </c>
      <c r="V53" s="16"/>
    </row>
    <row r="54" spans="1:22">
      <c r="A54" s="14"/>
      <c r="B54" s="54"/>
      <c r="C54" s="55"/>
      <c r="D54" s="272" t="s">
        <v>283</v>
      </c>
      <c r="E54" s="55"/>
      <c r="F54" s="55"/>
      <c r="G54" s="347">
        <v>10</v>
      </c>
      <c r="H54" s="343">
        <v>230</v>
      </c>
      <c r="I54" s="350">
        <f>G54*H54</f>
        <v>2300</v>
      </c>
      <c r="J54" s="263"/>
      <c r="K54" s="364">
        <f>H54*J54</f>
        <v>0</v>
      </c>
      <c r="L54" s="262"/>
      <c r="M54" s="364">
        <f>H54*L54</f>
        <v>0</v>
      </c>
      <c r="N54" s="269"/>
      <c r="O54" s="364">
        <f>H54*N54</f>
        <v>0</v>
      </c>
      <c r="P54" s="262"/>
      <c r="Q54" s="364">
        <f>H54*P54</f>
        <v>0</v>
      </c>
      <c r="R54" s="269"/>
      <c r="S54" s="364">
        <f>H54*R54</f>
        <v>0</v>
      </c>
      <c r="T54" s="269"/>
      <c r="U54" s="364">
        <f>H54*T54</f>
        <v>0</v>
      </c>
      <c r="V54" s="16"/>
    </row>
    <row r="55" spans="1:22">
      <c r="A55" s="14"/>
      <c r="B55" s="54"/>
      <c r="C55" s="55" t="s">
        <v>172</v>
      </c>
      <c r="D55" s="276" t="s">
        <v>284</v>
      </c>
      <c r="E55" s="55"/>
      <c r="F55" s="55"/>
      <c r="G55" s="276">
        <v>10</v>
      </c>
      <c r="H55" s="344">
        <v>300</v>
      </c>
      <c r="I55" s="351">
        <f>G55*H55</f>
        <v>3000</v>
      </c>
      <c r="J55" s="280"/>
      <c r="K55" s="361">
        <f>H55*J55</f>
        <v>0</v>
      </c>
      <c r="L55" s="316"/>
      <c r="M55" s="365">
        <f>H55*L55</f>
        <v>0</v>
      </c>
      <c r="N55" s="274"/>
      <c r="O55" s="361">
        <f>H55*N55</f>
        <v>0</v>
      </c>
      <c r="P55" s="316"/>
      <c r="Q55" s="365">
        <f>H55*P55</f>
        <v>0</v>
      </c>
      <c r="R55" s="274"/>
      <c r="S55" s="365">
        <f>H55*R55</f>
        <v>0</v>
      </c>
      <c r="T55" s="274"/>
      <c r="U55" s="365">
        <f>H55*T55</f>
        <v>0</v>
      </c>
      <c r="V55" s="16"/>
    </row>
    <row r="56" spans="1:22">
      <c r="A56" s="14"/>
      <c r="B56" s="54"/>
      <c r="C56" s="55"/>
      <c r="D56" s="277" t="s">
        <v>285</v>
      </c>
      <c r="E56" s="55"/>
      <c r="F56" s="55"/>
      <c r="G56" s="277">
        <v>10</v>
      </c>
      <c r="H56" s="342">
        <v>300</v>
      </c>
      <c r="I56" s="349">
        <f>G56*H56</f>
        <v>3000</v>
      </c>
      <c r="J56" s="251"/>
      <c r="K56" s="359">
        <f>H56*J56</f>
        <v>0</v>
      </c>
      <c r="L56" s="261"/>
      <c r="M56" s="363">
        <f>H56*L56</f>
        <v>0</v>
      </c>
      <c r="N56" s="268"/>
      <c r="O56" s="359">
        <f>H56*N56</f>
        <v>0</v>
      </c>
      <c r="P56" s="261"/>
      <c r="Q56" s="363">
        <f>H56*P56</f>
        <v>0</v>
      </c>
      <c r="R56" s="268"/>
      <c r="S56" s="363">
        <f>H56*R56</f>
        <v>0</v>
      </c>
      <c r="T56" s="268"/>
      <c r="U56" s="363">
        <f>H56*T56</f>
        <v>0</v>
      </c>
      <c r="V56" s="16"/>
    </row>
    <row r="57" spans="1:22">
      <c r="A57" s="14"/>
      <c r="B57" s="54"/>
      <c r="C57" s="55"/>
      <c r="D57" s="277" t="s">
        <v>286</v>
      </c>
      <c r="E57" s="55"/>
      <c r="F57" s="55"/>
      <c r="G57" s="277">
        <v>10</v>
      </c>
      <c r="H57" s="342">
        <v>500</v>
      </c>
      <c r="I57" s="349">
        <f>G57*H57</f>
        <v>5000</v>
      </c>
      <c r="J57" s="251"/>
      <c r="K57" s="359">
        <f>H57*J57</f>
        <v>0</v>
      </c>
      <c r="L57" s="261"/>
      <c r="M57" s="363">
        <f>H57*L57</f>
        <v>0</v>
      </c>
      <c r="N57" s="268"/>
      <c r="O57" s="359">
        <f>H57*N57</f>
        <v>0</v>
      </c>
      <c r="P57" s="261"/>
      <c r="Q57" s="363">
        <f>H57*P57</f>
        <v>0</v>
      </c>
      <c r="R57" s="268"/>
      <c r="S57" s="363">
        <f>H57*R57</f>
        <v>0</v>
      </c>
      <c r="T57" s="268"/>
      <c r="U57" s="363">
        <f>H57*T57</f>
        <v>0</v>
      </c>
      <c r="V57" s="16"/>
    </row>
    <row r="58" spans="1:22">
      <c r="A58" s="14"/>
      <c r="B58" s="54"/>
      <c r="C58" s="55"/>
      <c r="D58" s="277" t="s">
        <v>327</v>
      </c>
      <c r="E58" s="55"/>
      <c r="F58" s="55"/>
      <c r="G58" s="277">
        <v>10</v>
      </c>
      <c r="H58" s="342">
        <v>500</v>
      </c>
      <c r="I58" s="349">
        <f>G58*H58</f>
        <v>5000</v>
      </c>
      <c r="J58" s="251"/>
      <c r="K58" s="359">
        <f>H58*J58</f>
        <v>0</v>
      </c>
      <c r="L58" s="261"/>
      <c r="M58" s="363">
        <f>H58*L58</f>
        <v>0</v>
      </c>
      <c r="N58" s="268"/>
      <c r="O58" s="359">
        <f>H58*N58</f>
        <v>0</v>
      </c>
      <c r="P58" s="261"/>
      <c r="Q58" s="363">
        <f>H58*P58</f>
        <v>0</v>
      </c>
      <c r="R58" s="268"/>
      <c r="S58" s="363">
        <f>H58*R58</f>
        <v>0</v>
      </c>
      <c r="T58" s="268"/>
      <c r="U58" s="363">
        <f>H58*T58</f>
        <v>0</v>
      </c>
      <c r="V58" s="16"/>
    </row>
    <row r="59" spans="1:22">
      <c r="A59" s="14"/>
      <c r="B59" s="54"/>
      <c r="C59" s="55"/>
      <c r="D59" s="277" t="s">
        <v>287</v>
      </c>
      <c r="E59" s="55"/>
      <c r="F59" s="55"/>
      <c r="G59" s="277">
        <v>10</v>
      </c>
      <c r="H59" s="342">
        <v>700</v>
      </c>
      <c r="I59" s="349">
        <f>G59*H59</f>
        <v>7000</v>
      </c>
      <c r="J59" s="251"/>
      <c r="K59" s="359">
        <f>H59*J59</f>
        <v>0</v>
      </c>
      <c r="L59" s="261"/>
      <c r="M59" s="363">
        <f>H59*L59</f>
        <v>0</v>
      </c>
      <c r="N59" s="268"/>
      <c r="O59" s="359">
        <f>H59*N59</f>
        <v>0</v>
      </c>
      <c r="P59" s="261"/>
      <c r="Q59" s="363">
        <f>H59*P59</f>
        <v>0</v>
      </c>
      <c r="R59" s="268"/>
      <c r="S59" s="363">
        <f>H59*R59</f>
        <v>0</v>
      </c>
      <c r="T59" s="268"/>
      <c r="U59" s="363">
        <f>H59*T59</f>
        <v>0</v>
      </c>
      <c r="V59" s="16"/>
    </row>
    <row r="60" spans="1:22">
      <c r="A60" s="14"/>
      <c r="B60" s="54"/>
      <c r="C60" s="55"/>
      <c r="D60" s="277" t="s">
        <v>288</v>
      </c>
      <c r="E60" s="55"/>
      <c r="F60" s="55"/>
      <c r="G60" s="277">
        <v>10</v>
      </c>
      <c r="H60" s="342">
        <v>700</v>
      </c>
      <c r="I60" s="349">
        <f>G60*H60</f>
        <v>7000</v>
      </c>
      <c r="J60" s="251"/>
      <c r="K60" s="359">
        <f>H60*J60</f>
        <v>0</v>
      </c>
      <c r="L60" s="261"/>
      <c r="M60" s="363">
        <f>H60*L60</f>
        <v>0</v>
      </c>
      <c r="N60" s="268"/>
      <c r="O60" s="359">
        <f>H60*N60</f>
        <v>0</v>
      </c>
      <c r="P60" s="261"/>
      <c r="Q60" s="363">
        <f>H60*P60</f>
        <v>0</v>
      </c>
      <c r="R60" s="268"/>
      <c r="S60" s="363">
        <f>H60*R60</f>
        <v>0</v>
      </c>
      <c r="T60" s="268"/>
      <c r="U60" s="363">
        <f>H60*T60</f>
        <v>0</v>
      </c>
      <c r="V60" s="16"/>
    </row>
    <row r="61" spans="1:22">
      <c r="A61" s="14"/>
      <c r="B61" s="54"/>
      <c r="C61" s="55"/>
      <c r="D61" s="277" t="s">
        <v>289</v>
      </c>
      <c r="E61" s="55"/>
      <c r="F61" s="55"/>
      <c r="G61" s="277">
        <v>2</v>
      </c>
      <c r="H61" s="342">
        <v>1000</v>
      </c>
      <c r="I61" s="349">
        <f>G61*H61</f>
        <v>2000</v>
      </c>
      <c r="J61" s="251"/>
      <c r="K61" s="359">
        <f>H61*J61</f>
        <v>0</v>
      </c>
      <c r="L61" s="261"/>
      <c r="M61" s="363">
        <f>H61*L61</f>
        <v>0</v>
      </c>
      <c r="N61" s="268"/>
      <c r="O61" s="359">
        <f>H61*N61</f>
        <v>0</v>
      </c>
      <c r="P61" s="261"/>
      <c r="Q61" s="363">
        <f>H61*P61</f>
        <v>0</v>
      </c>
      <c r="R61" s="268"/>
      <c r="S61" s="363">
        <f>H61*R61</f>
        <v>0</v>
      </c>
      <c r="T61" s="268"/>
      <c r="U61" s="363">
        <f>H61*T61</f>
        <v>0</v>
      </c>
      <c r="V61" s="16"/>
    </row>
    <row r="62" spans="1:22">
      <c r="A62" s="14"/>
      <c r="B62" s="54"/>
      <c r="C62" s="55"/>
      <c r="D62" s="277" t="s">
        <v>290</v>
      </c>
      <c r="E62" s="55"/>
      <c r="F62" s="55"/>
      <c r="G62" s="277">
        <v>5</v>
      </c>
      <c r="H62" s="342">
        <v>700</v>
      </c>
      <c r="I62" s="349">
        <f>G62*H62</f>
        <v>3500</v>
      </c>
      <c r="J62" s="251"/>
      <c r="K62" s="359">
        <f>H62*J62</f>
        <v>0</v>
      </c>
      <c r="L62" s="261"/>
      <c r="M62" s="363">
        <f>H62*L62</f>
        <v>0</v>
      </c>
      <c r="N62" s="268"/>
      <c r="O62" s="359">
        <f>H62*N62</f>
        <v>0</v>
      </c>
      <c r="P62" s="261"/>
      <c r="Q62" s="363">
        <f>H62*P62</f>
        <v>0</v>
      </c>
      <c r="R62" s="268"/>
      <c r="S62" s="363">
        <f>H62*R62</f>
        <v>0</v>
      </c>
      <c r="T62" s="268"/>
      <c r="U62" s="363">
        <f>H62*T62</f>
        <v>0</v>
      </c>
      <c r="V62" s="16"/>
    </row>
    <row r="63" spans="1:22">
      <c r="A63" s="14"/>
      <c r="B63" s="54"/>
      <c r="C63" s="55"/>
      <c r="D63" s="277" t="s">
        <v>291</v>
      </c>
      <c r="E63" s="55"/>
      <c r="F63" s="55"/>
      <c r="G63" s="277">
        <v>3</v>
      </c>
      <c r="H63" s="342">
        <v>1000</v>
      </c>
      <c r="I63" s="349">
        <f>G63*H63</f>
        <v>3000</v>
      </c>
      <c r="J63" s="251"/>
      <c r="K63" s="359">
        <f>H63*J63</f>
        <v>0</v>
      </c>
      <c r="L63" s="261"/>
      <c r="M63" s="363">
        <f>H63*L63</f>
        <v>0</v>
      </c>
      <c r="N63" s="268"/>
      <c r="O63" s="359">
        <f>H63*N63</f>
        <v>0</v>
      </c>
      <c r="P63" s="261"/>
      <c r="Q63" s="363">
        <f>H63*P63</f>
        <v>0</v>
      </c>
      <c r="R63" s="268"/>
      <c r="S63" s="363">
        <f>H63*R63</f>
        <v>0</v>
      </c>
      <c r="T63" s="268"/>
      <c r="U63" s="363">
        <f>H63*T63</f>
        <v>0</v>
      </c>
      <c r="V63" s="16"/>
    </row>
    <row r="64" spans="1:22">
      <c r="A64" s="14"/>
      <c r="B64" s="54"/>
      <c r="C64" s="55"/>
      <c r="D64" s="277" t="s">
        <v>292</v>
      </c>
      <c r="E64" s="55"/>
      <c r="F64" s="55"/>
      <c r="G64" s="277">
        <v>3</v>
      </c>
      <c r="H64" s="342">
        <v>1200</v>
      </c>
      <c r="I64" s="349">
        <f>G64*H64</f>
        <v>3600</v>
      </c>
      <c r="J64" s="251"/>
      <c r="K64" s="359">
        <f>H64*J64</f>
        <v>0</v>
      </c>
      <c r="L64" s="261"/>
      <c r="M64" s="363">
        <f>H64*L64</f>
        <v>0</v>
      </c>
      <c r="N64" s="268"/>
      <c r="O64" s="359">
        <f>H64*N64</f>
        <v>0</v>
      </c>
      <c r="P64" s="261"/>
      <c r="Q64" s="363">
        <f>H64*P64</f>
        <v>0</v>
      </c>
      <c r="R64" s="268"/>
      <c r="S64" s="363">
        <f>H64*R64</f>
        <v>0</v>
      </c>
      <c r="T64" s="268"/>
      <c r="U64" s="363">
        <f>H64*T64</f>
        <v>0</v>
      </c>
      <c r="V64" s="16"/>
    </row>
    <row r="65" spans="1:22">
      <c r="A65" s="14"/>
      <c r="B65" s="54"/>
      <c r="C65" s="55"/>
      <c r="D65" s="278" t="s">
        <v>340</v>
      </c>
      <c r="E65" s="55"/>
      <c r="F65" s="55"/>
      <c r="G65" s="278">
        <v>1</v>
      </c>
      <c r="H65" s="343">
        <v>4000</v>
      </c>
      <c r="I65" s="350">
        <f>G65*H65</f>
        <v>4000</v>
      </c>
      <c r="J65" s="263"/>
      <c r="K65" s="359">
        <f>H65*J65</f>
        <v>0</v>
      </c>
      <c r="L65" s="262"/>
      <c r="M65" s="363">
        <f>H65*L65</f>
        <v>0</v>
      </c>
      <c r="N65" s="269"/>
      <c r="O65" s="359">
        <f>H65*N65</f>
        <v>0</v>
      </c>
      <c r="P65" s="262"/>
      <c r="Q65" s="363">
        <f>H65*P65</f>
        <v>0</v>
      </c>
      <c r="R65" s="269"/>
      <c r="S65" s="363">
        <f>H65*R65</f>
        <v>0</v>
      </c>
      <c r="T65" s="269"/>
      <c r="U65" s="363">
        <f>H65*T65</f>
        <v>0</v>
      </c>
      <c r="V65" s="16"/>
    </row>
    <row r="66" spans="1:22">
      <c r="A66" s="14"/>
      <c r="B66" s="99" t="s">
        <v>346</v>
      </c>
      <c r="C66" s="100"/>
      <c r="D66" s="100"/>
      <c r="E66" s="100"/>
      <c r="F66" s="100"/>
      <c r="G66" s="100"/>
      <c r="H66" s="323"/>
      <c r="I66" s="215"/>
      <c r="J66" s="54" t="s">
        <v>10</v>
      </c>
      <c r="K66" s="54">
        <f>SUM(K29:K65)</f>
        <v>0</v>
      </c>
      <c r="L66" s="54" t="s">
        <v>10</v>
      </c>
      <c r="M66" s="54">
        <f>SUM(M29:M65)</f>
        <v>0</v>
      </c>
      <c r="N66" s="54" t="s">
        <v>10</v>
      </c>
      <c r="O66" s="54">
        <f>SUM(O29:O65)</f>
        <v>0</v>
      </c>
      <c r="P66" s="54" t="s">
        <v>10</v>
      </c>
      <c r="Q66" s="54">
        <f>SUM(Q29:Q65)</f>
        <v>0</v>
      </c>
      <c r="R66" s="54" t="s">
        <v>10</v>
      </c>
      <c r="S66" s="54">
        <f>SUM(S29:S65)</f>
        <v>0</v>
      </c>
      <c r="T66" s="54" t="s">
        <v>10</v>
      </c>
      <c r="U66" s="54">
        <f>SUM(U29:U65)</f>
        <v>0</v>
      </c>
      <c r="V66" s="16"/>
    </row>
    <row r="67" spans="1:22">
      <c r="B67" s="17"/>
      <c r="C67" s="17"/>
      <c r="D67" s="17"/>
      <c r="E67" s="17"/>
      <c r="F67" s="17"/>
      <c r="G67" s="17"/>
      <c r="H67" s="200"/>
      <c r="I67" s="200"/>
      <c r="J67" s="17"/>
      <c r="K67" s="17"/>
      <c r="L67" s="17"/>
      <c r="M67" s="17"/>
      <c r="N67" s="17"/>
      <c r="O67" s="17"/>
      <c r="P67" s="17"/>
      <c r="Q67" s="17"/>
      <c r="R67" s="17"/>
      <c r="S67" s="17"/>
    </row>
    <row r="68" spans="1:22">
      <c r="A68" s="14"/>
      <c r="B68" s="305" t="s">
        <v>255</v>
      </c>
      <c r="C68" s="305" t="s">
        <v>131</v>
      </c>
      <c r="D68" s="305" t="s">
        <v>231</v>
      </c>
      <c r="E68" s="305"/>
      <c r="F68" s="305" t="s">
        <v>232</v>
      </c>
      <c r="G68" s="305" t="s">
        <v>139</v>
      </c>
      <c r="H68" s="306" t="s">
        <v>67</v>
      </c>
      <c r="I68" s="306" t="s">
        <v>35</v>
      </c>
      <c r="J68" s="54" t="str">
        <f>J27</f>
        <v>캐릭터의</v>
      </c>
      <c r="K68" s="54"/>
      <c r="L68" s="54" t="str">
        <f>L27</f>
        <v>이름을</v>
      </c>
      <c r="M68" s="54"/>
      <c r="N68" s="54" t="str">
        <f>N27</f>
        <v>기재해</v>
      </c>
      <c r="O68" s="54"/>
      <c r="P68" s="54" t="str">
        <f>P27</f>
        <v>주세요</v>
      </c>
      <c r="Q68" s="54"/>
      <c r="R68" s="54" t="str">
        <f>R27</f>
        <v>스카니아</v>
      </c>
      <c r="S68" s="54"/>
      <c r="T68" s="54" t="str">
        <f>T27</f>
        <v>딘향</v>
      </c>
      <c r="U68" s="54"/>
      <c r="V68" s="16"/>
    </row>
    <row r="69" spans="1:22">
      <c r="A69" s="14"/>
      <c r="B69" s="307"/>
      <c r="C69" s="307"/>
      <c r="D69" s="307"/>
      <c r="E69" s="307"/>
      <c r="F69" s="307"/>
      <c r="G69" s="307"/>
      <c r="H69" s="308"/>
      <c r="I69" s="308"/>
      <c r="J69" s="54" t="s">
        <v>343</v>
      </c>
      <c r="K69" s="54" t="s">
        <v>35</v>
      </c>
      <c r="L69" s="54" t="s">
        <v>343</v>
      </c>
      <c r="M69" s="54" t="s">
        <v>35</v>
      </c>
      <c r="N69" s="54" t="s">
        <v>343</v>
      </c>
      <c r="O69" s="54" t="s">
        <v>35</v>
      </c>
      <c r="P69" s="54" t="s">
        <v>343</v>
      </c>
      <c r="Q69" s="54" t="s">
        <v>35</v>
      </c>
      <c r="R69" s="54" t="s">
        <v>343</v>
      </c>
      <c r="S69" s="54" t="s">
        <v>35</v>
      </c>
      <c r="T69" s="54" t="s">
        <v>343</v>
      </c>
      <c r="U69" s="54" t="s">
        <v>35</v>
      </c>
      <c r="V69" s="16"/>
    </row>
    <row r="70" spans="1:22">
      <c r="A70" s="14"/>
      <c r="B70" s="373" t="s">
        <v>325</v>
      </c>
      <c r="C70" s="324" t="s">
        <v>33</v>
      </c>
      <c r="D70" s="276" t="s">
        <v>312</v>
      </c>
      <c r="E70" s="324" t="s">
        <v>328</v>
      </c>
      <c r="F70" s="372" t="s">
        <v>342</v>
      </c>
      <c r="G70" s="276">
        <v>1</v>
      </c>
      <c r="H70" s="341">
        <v>1500</v>
      </c>
      <c r="I70" s="351">
        <f>G70*H70</f>
        <v>1500</v>
      </c>
      <c r="J70" s="251"/>
      <c r="K70" s="361">
        <f>H70*J70</f>
        <v>0</v>
      </c>
      <c r="L70" s="282"/>
      <c r="M70" s="365">
        <f>H70*L70</f>
        <v>0</v>
      </c>
      <c r="N70" s="268"/>
      <c r="O70" s="361">
        <f>H70*N70</f>
        <v>0</v>
      </c>
      <c r="P70" s="282"/>
      <c r="Q70" s="363">
        <f>H70*P70</f>
        <v>0</v>
      </c>
      <c r="R70" s="268"/>
      <c r="S70" s="365">
        <f>H70*R70</f>
        <v>0</v>
      </c>
      <c r="T70" s="268"/>
      <c r="U70" s="363">
        <f>H70*T70</f>
        <v>0</v>
      </c>
      <c r="V70" s="16"/>
    </row>
    <row r="71" spans="1:22">
      <c r="A71" s="14"/>
      <c r="B71" s="374"/>
      <c r="C71" s="325"/>
      <c r="D71" s="277" t="s">
        <v>313</v>
      </c>
      <c r="E71" s="325"/>
      <c r="F71" s="325"/>
      <c r="G71" s="277">
        <v>1</v>
      </c>
      <c r="H71" s="342">
        <v>1500</v>
      </c>
      <c r="I71" s="349">
        <f>G71*H71</f>
        <v>1500</v>
      </c>
      <c r="J71" s="251"/>
      <c r="K71" s="359">
        <f>H71*J71</f>
        <v>0</v>
      </c>
      <c r="L71" s="261"/>
      <c r="M71" s="363">
        <f>H71*L71</f>
        <v>0</v>
      </c>
      <c r="N71" s="268"/>
      <c r="O71" s="359">
        <f>H71*N71</f>
        <v>0</v>
      </c>
      <c r="P71" s="261"/>
      <c r="Q71" s="363">
        <f>H71*P71</f>
        <v>0</v>
      </c>
      <c r="R71" s="268"/>
      <c r="S71" s="363">
        <f>H71*R71</f>
        <v>0</v>
      </c>
      <c r="T71" s="268"/>
      <c r="U71" s="363">
        <f>H71*T71</f>
        <v>0</v>
      </c>
      <c r="V71" s="16"/>
    </row>
    <row r="72" spans="1:22">
      <c r="A72" s="14"/>
      <c r="B72" s="374"/>
      <c r="C72" s="325"/>
      <c r="D72" s="277" t="s">
        <v>314</v>
      </c>
      <c r="E72" s="325"/>
      <c r="F72" s="325"/>
      <c r="G72" s="277">
        <v>1</v>
      </c>
      <c r="H72" s="342">
        <v>1500</v>
      </c>
      <c r="I72" s="349">
        <f>G72*H72</f>
        <v>1500</v>
      </c>
      <c r="J72" s="251"/>
      <c r="K72" s="359">
        <f>H72*J72</f>
        <v>0</v>
      </c>
      <c r="L72" s="261"/>
      <c r="M72" s="363">
        <f>H72*L72</f>
        <v>0</v>
      </c>
      <c r="N72" s="268"/>
      <c r="O72" s="359">
        <f>H72*N72</f>
        <v>0</v>
      </c>
      <c r="P72" s="261"/>
      <c r="Q72" s="363">
        <f>H72*P72</f>
        <v>0</v>
      </c>
      <c r="R72" s="268"/>
      <c r="S72" s="363">
        <f>H72*R72</f>
        <v>0</v>
      </c>
      <c r="T72" s="268"/>
      <c r="U72" s="363">
        <f>H72*T72</f>
        <v>0</v>
      </c>
      <c r="V72" s="16"/>
    </row>
    <row r="73" spans="1:22">
      <c r="A73" s="14"/>
      <c r="B73" s="374"/>
      <c r="C73" s="325"/>
      <c r="D73" s="277" t="s">
        <v>315</v>
      </c>
      <c r="E73" s="325"/>
      <c r="F73" s="325"/>
      <c r="G73" s="277">
        <v>1</v>
      </c>
      <c r="H73" s="342">
        <v>1500</v>
      </c>
      <c r="I73" s="349">
        <f>G73*H73</f>
        <v>1500</v>
      </c>
      <c r="J73" s="251"/>
      <c r="K73" s="359">
        <f>H73*J73</f>
        <v>0</v>
      </c>
      <c r="L73" s="261"/>
      <c r="M73" s="363">
        <f>H73*L73</f>
        <v>0</v>
      </c>
      <c r="N73" s="268"/>
      <c r="O73" s="359">
        <f>H73*N73</f>
        <v>0</v>
      </c>
      <c r="P73" s="261"/>
      <c r="Q73" s="363">
        <f>H73*P73</f>
        <v>0</v>
      </c>
      <c r="R73" s="268"/>
      <c r="S73" s="363">
        <f>H73*R73</f>
        <v>0</v>
      </c>
      <c r="T73" s="268"/>
      <c r="U73" s="363">
        <f>H73*T73</f>
        <v>0</v>
      </c>
      <c r="V73" s="16"/>
    </row>
    <row r="74" spans="1:22">
      <c r="A74" s="14"/>
      <c r="B74" s="374"/>
      <c r="C74" s="325"/>
      <c r="D74" s="277" t="s">
        <v>316</v>
      </c>
      <c r="E74" s="325"/>
      <c r="F74" s="325"/>
      <c r="G74" s="277">
        <v>1</v>
      </c>
      <c r="H74" s="342">
        <v>1000</v>
      </c>
      <c r="I74" s="349">
        <f>G74*H74</f>
        <v>1000</v>
      </c>
      <c r="J74" s="251"/>
      <c r="K74" s="359">
        <f>H74*J74</f>
        <v>0</v>
      </c>
      <c r="L74" s="261"/>
      <c r="M74" s="363">
        <f>H74*L74</f>
        <v>0</v>
      </c>
      <c r="N74" s="268"/>
      <c r="O74" s="359">
        <f>H74*N74</f>
        <v>0</v>
      </c>
      <c r="P74" s="261"/>
      <c r="Q74" s="363">
        <f>H74*P74</f>
        <v>0</v>
      </c>
      <c r="R74" s="268"/>
      <c r="S74" s="363">
        <f>H74*R74</f>
        <v>0</v>
      </c>
      <c r="T74" s="268"/>
      <c r="U74" s="363">
        <f>H74*T74</f>
        <v>0</v>
      </c>
      <c r="V74" s="16"/>
    </row>
    <row r="75" spans="1:22">
      <c r="A75" s="14"/>
      <c r="B75" s="374"/>
      <c r="C75" s="325"/>
      <c r="D75" s="277" t="s">
        <v>317</v>
      </c>
      <c r="E75" s="325"/>
      <c r="F75" s="325"/>
      <c r="G75" s="277">
        <v>1</v>
      </c>
      <c r="H75" s="342">
        <v>500</v>
      </c>
      <c r="I75" s="349">
        <f>G75*H75</f>
        <v>500</v>
      </c>
      <c r="J75" s="251"/>
      <c r="K75" s="359">
        <f>H75*J75</f>
        <v>0</v>
      </c>
      <c r="L75" s="261"/>
      <c r="M75" s="363">
        <f>H75*L75</f>
        <v>0</v>
      </c>
      <c r="N75" s="268"/>
      <c r="O75" s="359">
        <f>H75*N75</f>
        <v>0</v>
      </c>
      <c r="P75" s="261"/>
      <c r="Q75" s="363">
        <f>H75*P75</f>
        <v>0</v>
      </c>
      <c r="R75" s="268"/>
      <c r="S75" s="363">
        <f>H75*R75</f>
        <v>0</v>
      </c>
      <c r="T75" s="268"/>
      <c r="U75" s="363">
        <f>H75*T75</f>
        <v>0</v>
      </c>
      <c r="V75" s="16"/>
    </row>
    <row r="76" spans="1:22">
      <c r="A76" s="14"/>
      <c r="B76" s="374"/>
      <c r="C76" s="325"/>
      <c r="D76" s="277" t="s">
        <v>318</v>
      </c>
      <c r="E76" s="325"/>
      <c r="F76" s="325"/>
      <c r="G76" s="277">
        <v>1</v>
      </c>
      <c r="H76" s="342">
        <v>1000</v>
      </c>
      <c r="I76" s="349">
        <f>G76*H76</f>
        <v>1000</v>
      </c>
      <c r="J76" s="251"/>
      <c r="K76" s="361">
        <f>H76*J76</f>
        <v>0</v>
      </c>
      <c r="L76" s="261"/>
      <c r="M76" s="365">
        <f>H76*L76</f>
        <v>0</v>
      </c>
      <c r="N76" s="268"/>
      <c r="O76" s="361">
        <f>H76*N76</f>
        <v>0</v>
      </c>
      <c r="P76" s="261"/>
      <c r="Q76" s="363">
        <f>H76*P76</f>
        <v>0</v>
      </c>
      <c r="R76" s="268"/>
      <c r="S76" s="363">
        <f>H76*R76</f>
        <v>0</v>
      </c>
      <c r="T76" s="268"/>
      <c r="U76" s="363">
        <f>H76*T76</f>
        <v>0</v>
      </c>
      <c r="V76" s="16"/>
    </row>
    <row r="77" spans="1:22">
      <c r="A77" s="14"/>
      <c r="B77" s="374"/>
      <c r="C77" s="325"/>
      <c r="D77" s="277" t="s">
        <v>319</v>
      </c>
      <c r="E77" s="325"/>
      <c r="F77" s="325"/>
      <c r="G77" s="277">
        <v>1</v>
      </c>
      <c r="H77" s="342">
        <v>500</v>
      </c>
      <c r="I77" s="349">
        <f>G77*H77</f>
        <v>500</v>
      </c>
      <c r="J77" s="251"/>
      <c r="K77" s="359">
        <f>H77*J77</f>
        <v>0</v>
      </c>
      <c r="L77" s="261"/>
      <c r="M77" s="363">
        <f>H77*L77</f>
        <v>0</v>
      </c>
      <c r="N77" s="268"/>
      <c r="O77" s="359">
        <f>H77*N77</f>
        <v>0</v>
      </c>
      <c r="P77" s="261"/>
      <c r="Q77" s="363">
        <f>H77*P77</f>
        <v>0</v>
      </c>
      <c r="R77" s="268"/>
      <c r="S77" s="363">
        <f>H77*R77</f>
        <v>0</v>
      </c>
      <c r="T77" s="268"/>
      <c r="U77" s="363">
        <f>H77*T77</f>
        <v>0</v>
      </c>
      <c r="V77" s="16"/>
    </row>
    <row r="78" spans="1:22">
      <c r="A78" s="14"/>
      <c r="B78" s="374"/>
      <c r="C78" s="325"/>
      <c r="D78" s="277" t="s">
        <v>320</v>
      </c>
      <c r="E78" s="325"/>
      <c r="F78" s="325"/>
      <c r="G78" s="277" t="s">
        <v>336</v>
      </c>
      <c r="H78" s="342">
        <v>200</v>
      </c>
      <c r="I78" s="349" t="s">
        <v>33</v>
      </c>
      <c r="J78" s="251"/>
      <c r="K78" s="359">
        <f>H78*J78</f>
        <v>0</v>
      </c>
      <c r="L78" s="261"/>
      <c r="M78" s="363">
        <f>H78*L78</f>
        <v>0</v>
      </c>
      <c r="N78" s="268"/>
      <c r="O78" s="359">
        <f>H78*N78</f>
        <v>0</v>
      </c>
      <c r="P78" s="261"/>
      <c r="Q78" s="363">
        <f>H78*P78</f>
        <v>0</v>
      </c>
      <c r="R78" s="268"/>
      <c r="S78" s="363">
        <f>H78*R78</f>
        <v>0</v>
      </c>
      <c r="T78" s="268"/>
      <c r="U78" s="363">
        <f>H78*T78</f>
        <v>0</v>
      </c>
      <c r="V78" s="16"/>
    </row>
    <row r="79" spans="1:22">
      <c r="A79" s="14"/>
      <c r="B79" s="374"/>
      <c r="C79" s="325"/>
      <c r="D79" s="277" t="s">
        <v>321</v>
      </c>
      <c r="E79" s="325"/>
      <c r="F79" s="325"/>
      <c r="G79" s="277" t="s">
        <v>336</v>
      </c>
      <c r="H79" s="342">
        <v>500</v>
      </c>
      <c r="I79" s="349" t="s">
        <v>33</v>
      </c>
      <c r="J79" s="251"/>
      <c r="K79" s="359">
        <f>H79*J79</f>
        <v>0</v>
      </c>
      <c r="L79" s="261"/>
      <c r="M79" s="363">
        <f>H79*L79</f>
        <v>0</v>
      </c>
      <c r="N79" s="268"/>
      <c r="O79" s="359">
        <f>H79*N79</f>
        <v>0</v>
      </c>
      <c r="P79" s="261"/>
      <c r="Q79" s="363">
        <f>H79*P79</f>
        <v>0</v>
      </c>
      <c r="R79" s="268"/>
      <c r="S79" s="363">
        <f>H79*R79</f>
        <v>0</v>
      </c>
      <c r="T79" s="268"/>
      <c r="U79" s="363">
        <f>H79*T79</f>
        <v>0</v>
      </c>
      <c r="V79" s="16"/>
    </row>
    <row r="80" spans="1:22">
      <c r="A80" s="14"/>
      <c r="B80" s="374"/>
      <c r="C80" s="325"/>
      <c r="D80" s="277" t="s">
        <v>322</v>
      </c>
      <c r="E80" s="325"/>
      <c r="F80" s="325"/>
      <c r="G80" s="277">
        <v>5</v>
      </c>
      <c r="H80" s="342">
        <v>200</v>
      </c>
      <c r="I80" s="349">
        <f>G80*H80</f>
        <v>1000</v>
      </c>
      <c r="J80" s="251"/>
      <c r="K80" s="359">
        <f>H80*J80</f>
        <v>0</v>
      </c>
      <c r="L80" s="261"/>
      <c r="M80" s="363">
        <f>H80*L80</f>
        <v>0</v>
      </c>
      <c r="N80" s="268"/>
      <c r="O80" s="359">
        <f>H80*N80</f>
        <v>0</v>
      </c>
      <c r="P80" s="261"/>
      <c r="Q80" s="363">
        <f>H80*P80</f>
        <v>0</v>
      </c>
      <c r="R80" s="268"/>
      <c r="S80" s="363">
        <f>H80*R80</f>
        <v>0</v>
      </c>
      <c r="T80" s="268"/>
      <c r="U80" s="363">
        <f>H80*T80</f>
        <v>0</v>
      </c>
      <c r="V80" s="16"/>
    </row>
    <row r="81" spans="1:22">
      <c r="A81" s="14"/>
      <c r="B81" s="375"/>
      <c r="C81" s="326"/>
      <c r="D81" s="278" t="s">
        <v>323</v>
      </c>
      <c r="E81" s="326"/>
      <c r="F81" s="326"/>
      <c r="G81" s="278">
        <v>1</v>
      </c>
      <c r="H81" s="343">
        <v>500</v>
      </c>
      <c r="I81" s="350">
        <f>G81*H81</f>
        <v>500</v>
      </c>
      <c r="J81" s="263"/>
      <c r="K81" s="359">
        <f>H81*J81</f>
        <v>0</v>
      </c>
      <c r="L81" s="262"/>
      <c r="M81" s="363">
        <f>H81*L81</f>
        <v>0</v>
      </c>
      <c r="N81" s="269"/>
      <c r="O81" s="359">
        <f>H81*N81</f>
        <v>0</v>
      </c>
      <c r="P81" s="262"/>
      <c r="Q81" s="363">
        <f>H81*P81</f>
        <v>0</v>
      </c>
      <c r="R81" s="269"/>
      <c r="S81" s="363">
        <f>H81*R81</f>
        <v>0</v>
      </c>
      <c r="T81" s="269"/>
      <c r="U81" s="363">
        <f>H81*T81</f>
        <v>0</v>
      </c>
      <c r="V81" s="16"/>
    </row>
    <row r="82" spans="1:22">
      <c r="A82" s="14"/>
      <c r="B82" s="99" t="s">
        <v>346</v>
      </c>
      <c r="C82" s="100"/>
      <c r="D82" s="100"/>
      <c r="E82" s="100"/>
      <c r="F82" s="100"/>
      <c r="G82" s="100"/>
      <c r="H82" s="323"/>
      <c r="I82" s="215"/>
      <c r="J82" s="54" t="s">
        <v>10</v>
      </c>
      <c r="K82" s="54">
        <f>SUM(K70:K81)</f>
        <v>0</v>
      </c>
      <c r="L82" s="54" t="s">
        <v>10</v>
      </c>
      <c r="M82" s="54">
        <f>SUM(M70:M81)</f>
        <v>0</v>
      </c>
      <c r="N82" s="54" t="s">
        <v>10</v>
      </c>
      <c r="O82" s="54">
        <f>SUM(O70:O81)</f>
        <v>0</v>
      </c>
      <c r="P82" s="54" t="s">
        <v>10</v>
      </c>
      <c r="Q82" s="54">
        <f>SUM(Q70:Q81)</f>
        <v>0</v>
      </c>
      <c r="R82" s="54" t="s">
        <v>10</v>
      </c>
      <c r="S82" s="54">
        <f>SUM(S70:S81)</f>
        <v>0</v>
      </c>
      <c r="T82" s="54" t="s">
        <v>10</v>
      </c>
      <c r="U82" s="54">
        <f>SUM(U70:U81)</f>
        <v>0</v>
      </c>
      <c r="V82" s="16"/>
    </row>
    <row r="83" spans="1:22">
      <c r="B83" s="15"/>
      <c r="C83" s="15"/>
      <c r="D83" s="15"/>
      <c r="E83" s="15"/>
      <c r="F83" s="15"/>
      <c r="G83" s="15"/>
      <c r="H83" s="201"/>
      <c r="I83" s="201"/>
      <c r="J83" s="15"/>
      <c r="K83" s="15"/>
      <c r="L83" s="15"/>
      <c r="M83" s="15"/>
      <c r="N83" s="15"/>
      <c r="O83" s="15"/>
      <c r="P83" s="15"/>
      <c r="Q83" s="15"/>
      <c r="R83" s="15"/>
      <c r="S83" s="15"/>
      <c r="T83" s="15"/>
      <c r="U83" s="15"/>
    </row>
  </sheetData>
  <mergeCells count="79">
    <mergeCell ref="B2:G3"/>
    <mergeCell ref="J2:K2"/>
    <mergeCell ref="L2:M2"/>
    <mergeCell ref="N2:O2"/>
    <mergeCell ref="P2:Q2"/>
    <mergeCell ref="R2:S2"/>
    <mergeCell ref="T2:U2"/>
    <mergeCell ref="J3:K3"/>
    <mergeCell ref="L3:M3"/>
    <mergeCell ref="N3:O3"/>
    <mergeCell ref="P3:Q3"/>
    <mergeCell ref="R3:S3"/>
    <mergeCell ref="T3:U3"/>
    <mergeCell ref="B5:B6"/>
    <mergeCell ref="C5:C6"/>
    <mergeCell ref="D5:E6"/>
    <mergeCell ref="F5:F6"/>
    <mergeCell ref="G5:G6"/>
    <mergeCell ref="H5:H6"/>
    <mergeCell ref="I5:I6"/>
    <mergeCell ref="J5:K5"/>
    <mergeCell ref="L5:M5"/>
    <mergeCell ref="N5:O5"/>
    <mergeCell ref="P5:Q5"/>
    <mergeCell ref="R5:S5"/>
    <mergeCell ref="T5:U5"/>
    <mergeCell ref="B7:B24"/>
    <mergeCell ref="C7:C13"/>
    <mergeCell ref="F7:F24"/>
    <mergeCell ref="E8:E23"/>
    <mergeCell ref="C14:C21"/>
    <mergeCell ref="C22:C24"/>
    <mergeCell ref="B25:I25"/>
    <mergeCell ref="B26:S26"/>
    <mergeCell ref="B27:B28"/>
    <mergeCell ref="C27:C28"/>
    <mergeCell ref="D27:E28"/>
    <mergeCell ref="F27:F28"/>
    <mergeCell ref="G27:G28"/>
    <mergeCell ref="H27:H28"/>
    <mergeCell ref="I27:I28"/>
    <mergeCell ref="J27:K27"/>
    <mergeCell ref="L27:M27"/>
    <mergeCell ref="N27:O27"/>
    <mergeCell ref="P27:Q27"/>
    <mergeCell ref="R27:S27"/>
    <mergeCell ref="T27:U27"/>
    <mergeCell ref="B29:B65"/>
    <mergeCell ref="C29:C50"/>
    <mergeCell ref="E29:E38"/>
    <mergeCell ref="F29:F33"/>
    <mergeCell ref="F34:F35"/>
    <mergeCell ref="F36:F39"/>
    <mergeCell ref="E40:E65"/>
    <mergeCell ref="F40:F41"/>
    <mergeCell ref="F42:F48"/>
    <mergeCell ref="F49:F65"/>
    <mergeCell ref="C51:C54"/>
    <mergeCell ref="C55:C65"/>
    <mergeCell ref="B66:I66"/>
    <mergeCell ref="B67:S67"/>
    <mergeCell ref="B68:B69"/>
    <mergeCell ref="C68:C69"/>
    <mergeCell ref="D68:E69"/>
    <mergeCell ref="F68:F69"/>
    <mergeCell ref="G68:G69"/>
    <mergeCell ref="H68:H69"/>
    <mergeCell ref="I68:I69"/>
    <mergeCell ref="J68:K68"/>
    <mergeCell ref="L68:M68"/>
    <mergeCell ref="N68:O68"/>
    <mergeCell ref="P68:Q68"/>
    <mergeCell ref="R68:S68"/>
    <mergeCell ref="T68:U68"/>
    <mergeCell ref="B70:B81"/>
    <mergeCell ref="C70:C81"/>
    <mergeCell ref="E70:E81"/>
    <mergeCell ref="F70:F81"/>
    <mergeCell ref="B82:I82"/>
  </mergeCells>
  <phoneticPr fontId="1" type="noConversion"/>
  <pageMargins left="0.70" right="0.70" top="0.75" bottom="0.75" header="0.30" footer="0.30"/>
  <pageSetup paperSize="9" orientation="portrait"/>
</worksheet>
</file>

<file path=xl/worksheets/sheet3.xml><?xml version="1.0" encoding="utf-8"?>
<worksheet xmlns="http://schemas.openxmlformats.org/spreadsheetml/2006/main" xmlns:r="http://schemas.openxmlformats.org/officeDocument/2006/relationships">
  <dimension ref="A1:R32"/>
  <sheetViews>
    <sheetView zoomScale="80" workbookViewId="0">
      <pane xSplit="8" topLeftCell="I1" activePane="topRight" state="frozen"/>
      <selection pane="topRight" activeCell="A1" sqref="A1"/>
    </sheetView>
  </sheetViews>
  <sheetFormatPr defaultColWidth="15.62500000" defaultRowHeight="16.500000"/>
  <cols>
    <col min="1" max="1" style="386" width="2.63000011" customWidth="1" outlineLevel="0"/>
    <col min="2" max="2" style="386" width="10.63000011" customWidth="1" outlineLevel="0"/>
    <col min="3" max="3" style="386" width="35.63000107" customWidth="1" outlineLevel="0"/>
    <col min="4" max="5" style="386" width="10.63000011" customWidth="1" outlineLevel="0"/>
    <col min="6" max="6" style="387" width="12.63000011" customWidth="1" outlineLevel="0"/>
    <col min="7" max="7" style="386" width="25.62999916" customWidth="1" outlineLevel="0"/>
    <col min="8" max="8" style="530" width="25.62999916" customWidth="1" outlineLevel="0"/>
    <col min="9" max="9" style="386" width="10.63000011" customWidth="1" outlineLevel="0"/>
    <col min="10" max="10" style="386" width="25.62999916" customWidth="1" outlineLevel="0"/>
    <col min="11" max="11" style="386" width="10.63000011" customWidth="1" outlineLevel="0"/>
    <col min="12" max="12" style="386" width="25.62999916" customWidth="1" outlineLevel="0"/>
    <col min="13" max="16384" style="386" width="15.63000011" customWidth="1" outlineLevel="0"/>
  </cols>
  <sheetData>
    <row r="1" spans="1:18" ht="15.000000" customHeight="1">
      <c r="D1" s="408"/>
      <c r="E1" s="408"/>
      <c r="F1" s="409"/>
      <c r="G1" s="408"/>
      <c r="H1" s="531"/>
      <c r="I1" s="408"/>
      <c r="J1" s="408"/>
      <c r="K1" s="408"/>
      <c r="L1" s="408"/>
    </row>
    <row r="2" spans="1:18" ht="30.000000" customHeight="1">
      <c r="B2" s="708" t="s">
        <v>367</v>
      </c>
      <c r="C2" s="709"/>
      <c r="D2" s="710"/>
      <c r="E2" s="710"/>
      <c r="F2" s="711"/>
      <c r="G2" s="634"/>
      <c r="H2" s="557" t="s">
        <v>3</v>
      </c>
      <c r="I2" s="557" t="str">
        <f>I5</f>
        <v>캐릭터의</v>
      </c>
      <c r="J2" s="557"/>
      <c r="K2" s="557" t="str">
        <f>K5</f>
        <v>이름을</v>
      </c>
      <c r="L2" s="633"/>
      <c r="M2" s="413"/>
    </row>
    <row r="3" spans="1:18" ht="40.000000" customHeight="1">
      <c r="B3" s="712"/>
      <c r="C3" s="713"/>
      <c r="D3" s="714"/>
      <c r="E3" s="715"/>
      <c r="F3" s="716"/>
      <c r="G3" s="634"/>
      <c r="H3" s="558" t="s">
        <v>361</v>
      </c>
      <c r="I3" s="552" t="str">
        <f>스톤!D5</f>
        <v>사용 불가</v>
      </c>
      <c r="J3" s="552"/>
      <c r="K3" s="552" t="str">
        <f>스톤!F5</f>
        <v>사용 불가</v>
      </c>
      <c r="L3" s="633"/>
      <c r="M3" s="413"/>
    </row>
    <row r="4" spans="1:18">
      <c r="B4" s="408"/>
      <c r="C4" s="408"/>
      <c r="D4" s="554"/>
      <c r="E4" s="554"/>
      <c r="F4" s="555"/>
      <c r="G4" s="554"/>
      <c r="H4" s="635"/>
      <c r="I4" s="554"/>
      <c r="J4" s="554"/>
      <c r="K4" s="554"/>
      <c r="L4" s="554"/>
    </row>
    <row r="5" spans="1:18">
      <c r="A5" s="410"/>
      <c r="B5" s="414" t="s">
        <v>131</v>
      </c>
      <c r="C5" s="414" t="s">
        <v>231</v>
      </c>
      <c r="D5" s="414"/>
      <c r="E5" s="414" t="s">
        <v>232</v>
      </c>
      <c r="F5" s="415" t="s">
        <v>139</v>
      </c>
      <c r="G5" s="414" t="s">
        <v>67</v>
      </c>
      <c r="H5" s="532" t="s">
        <v>35</v>
      </c>
      <c r="I5" s="54" t="str">
        <f>MAIN!B4</f>
        <v>캐릭터의</v>
      </c>
      <c r="J5" s="54"/>
      <c r="K5" s="54" t="str">
        <f>MAIN!B5</f>
        <v>이름을</v>
      </c>
      <c r="L5" s="54"/>
      <c r="M5" s="42"/>
      <c r="N5" s="27"/>
      <c r="O5" s="27"/>
      <c r="P5" s="27"/>
      <c r="Q5" s="27"/>
      <c r="R5" s="27"/>
    </row>
    <row r="6" spans="1:18" customHeight="1">
      <c r="A6" s="410"/>
      <c r="B6" s="414"/>
      <c r="C6" s="414"/>
      <c r="D6" s="414"/>
      <c r="E6" s="414"/>
      <c r="F6" s="415"/>
      <c r="G6" s="414"/>
      <c r="H6" s="532"/>
      <c r="I6" s="54" t="s">
        <v>343</v>
      </c>
      <c r="J6" s="54" t="s">
        <v>35</v>
      </c>
      <c r="K6" s="54" t="s">
        <v>343</v>
      </c>
      <c r="L6" s="54" t="s">
        <v>35</v>
      </c>
      <c r="M6" s="42"/>
      <c r="N6" s="27"/>
      <c r="O6" s="27"/>
      <c r="P6" s="27"/>
      <c r="Q6" s="27"/>
      <c r="R6" s="27"/>
    </row>
    <row r="7" spans="1:18" ht="20.000000" customHeight="1">
      <c r="A7" s="410"/>
      <c r="B7" s="427" t="s">
        <v>132</v>
      </c>
      <c r="C7" s="432" t="s">
        <v>144</v>
      </c>
      <c r="D7" s="427" t="s">
        <v>341</v>
      </c>
      <c r="E7" s="431" t="s">
        <v>331</v>
      </c>
      <c r="F7" s="449">
        <v>40</v>
      </c>
      <c r="G7" s="545">
        <v>50000000</v>
      </c>
      <c r="H7" s="533">
        <f>F7*G7</f>
        <v>2000000000</v>
      </c>
      <c r="I7" s="438"/>
      <c r="J7" s="540">
        <f>G7*I7</f>
        <v>0</v>
      </c>
      <c r="K7" s="353"/>
      <c r="L7" s="549">
        <f>G7*K7</f>
        <v>0</v>
      </c>
      <c r="M7" s="413"/>
    </row>
    <row r="8" spans="1:18">
      <c r="A8" s="410"/>
      <c r="B8" s="427"/>
      <c r="C8" s="433" t="s">
        <v>143</v>
      </c>
      <c r="D8" s="427"/>
      <c r="E8" s="427"/>
      <c r="F8" s="450">
        <v>40</v>
      </c>
      <c r="G8" s="546">
        <v>15000000</v>
      </c>
      <c r="H8" s="534">
        <f>F8*G8</f>
        <v>600000000</v>
      </c>
      <c r="I8" s="440"/>
      <c r="J8" s="541">
        <f>G8*I8</f>
        <v>0</v>
      </c>
      <c r="K8" s="354"/>
      <c r="L8" s="541">
        <f>G8*K8</f>
        <v>0</v>
      </c>
      <c r="M8" s="413"/>
    </row>
    <row r="9" spans="1:18">
      <c r="A9" s="410"/>
      <c r="B9" s="427"/>
      <c r="C9" s="433" t="s">
        <v>294</v>
      </c>
      <c r="D9" s="427"/>
      <c r="E9" s="427"/>
      <c r="F9" s="450">
        <v>5</v>
      </c>
      <c r="G9" s="546">
        <v>500000000</v>
      </c>
      <c r="H9" s="534">
        <f>F9*G9</f>
        <v>2500000000</v>
      </c>
      <c r="I9" s="440"/>
      <c r="J9" s="541">
        <f>G9*I9</f>
        <v>0</v>
      </c>
      <c r="K9" s="354"/>
      <c r="L9" s="541">
        <f>G9*K9</f>
        <v>0</v>
      </c>
      <c r="M9" s="413"/>
    </row>
    <row r="10" spans="1:18">
      <c r="A10" s="410"/>
      <c r="B10" s="427"/>
      <c r="C10" s="433" t="s">
        <v>295</v>
      </c>
      <c r="D10" s="427"/>
      <c r="E10" s="427"/>
      <c r="F10" s="450">
        <v>5</v>
      </c>
      <c r="G10" s="546">
        <v>300000000</v>
      </c>
      <c r="H10" s="534">
        <f>F10*G10</f>
        <v>1500000000</v>
      </c>
      <c r="I10" s="440"/>
      <c r="J10" s="541">
        <f>G10*I10</f>
        <v>0</v>
      </c>
      <c r="K10" s="354"/>
      <c r="L10" s="541">
        <f>G10*K10</f>
        <v>0</v>
      </c>
      <c r="M10" s="413"/>
    </row>
    <row r="11" spans="1:18">
      <c r="A11" s="410"/>
      <c r="B11" s="427"/>
      <c r="C11" s="433" t="s">
        <v>296</v>
      </c>
      <c r="D11" s="427"/>
      <c r="E11" s="427"/>
      <c r="F11" s="450">
        <v>1</v>
      </c>
      <c r="G11" s="546">
        <v>300000000</v>
      </c>
      <c r="H11" s="534">
        <f>F11*G11</f>
        <v>300000000</v>
      </c>
      <c r="I11" s="440"/>
      <c r="J11" s="541">
        <f>G11*I11</f>
        <v>0</v>
      </c>
      <c r="K11" s="354"/>
      <c r="L11" s="541">
        <f>G11*K11</f>
        <v>0</v>
      </c>
      <c r="M11" s="413"/>
    </row>
    <row r="12" spans="1:18">
      <c r="A12" s="410"/>
      <c r="B12" s="427"/>
      <c r="C12" s="433" t="s">
        <v>298</v>
      </c>
      <c r="D12" s="427"/>
      <c r="E12" s="427"/>
      <c r="F12" s="450">
        <v>1</v>
      </c>
      <c r="G12" s="546">
        <v>300000000</v>
      </c>
      <c r="H12" s="534">
        <f>F12*G12</f>
        <v>300000000</v>
      </c>
      <c r="I12" s="440"/>
      <c r="J12" s="541">
        <f>G12*I12</f>
        <v>0</v>
      </c>
      <c r="K12" s="354"/>
      <c r="L12" s="541">
        <f>G12*K12</f>
        <v>0</v>
      </c>
      <c r="M12" s="413"/>
    </row>
    <row r="13" spans="1:18">
      <c r="A13" s="410"/>
      <c r="B13" s="427"/>
      <c r="C13" s="433" t="s">
        <v>299</v>
      </c>
      <c r="D13" s="427"/>
      <c r="E13" s="427"/>
      <c r="F13" s="450">
        <v>1</v>
      </c>
      <c r="G13" s="546">
        <v>300000000</v>
      </c>
      <c r="H13" s="534">
        <f>F13*G13</f>
        <v>300000000</v>
      </c>
      <c r="I13" s="440"/>
      <c r="J13" s="541">
        <f>G13*I13</f>
        <v>0</v>
      </c>
      <c r="K13" s="354"/>
      <c r="L13" s="541">
        <f>G13*K13</f>
        <v>0</v>
      </c>
      <c r="M13" s="413"/>
    </row>
    <row r="14" spans="1:18">
      <c r="A14" s="410"/>
      <c r="B14" s="427"/>
      <c r="C14" s="433" t="s">
        <v>300</v>
      </c>
      <c r="D14" s="427"/>
      <c r="E14" s="427"/>
      <c r="F14" s="450">
        <v>1</v>
      </c>
      <c r="G14" s="546">
        <v>300000000</v>
      </c>
      <c r="H14" s="534">
        <f>F14*G14</f>
        <v>300000000</v>
      </c>
      <c r="I14" s="440"/>
      <c r="J14" s="541">
        <f>G14*I14</f>
        <v>0</v>
      </c>
      <c r="K14" s="354"/>
      <c r="L14" s="541">
        <f>G14*K14</f>
        <v>0</v>
      </c>
      <c r="M14" s="413"/>
    </row>
    <row r="15" spans="1:18">
      <c r="A15" s="410"/>
      <c r="B15" s="427"/>
      <c r="C15" s="433" t="s">
        <v>301</v>
      </c>
      <c r="D15" s="427"/>
      <c r="E15" s="427"/>
      <c r="F15" s="450">
        <v>1</v>
      </c>
      <c r="G15" s="546">
        <v>500000000</v>
      </c>
      <c r="H15" s="534">
        <f>F15*G15</f>
        <v>500000000</v>
      </c>
      <c r="I15" s="440"/>
      <c r="J15" s="541">
        <f>G15*I15</f>
        <v>0</v>
      </c>
      <c r="K15" s="354"/>
      <c r="L15" s="541">
        <f>G15*K15</f>
        <v>0</v>
      </c>
      <c r="M15" s="413"/>
    </row>
    <row r="16" spans="1:18">
      <c r="A16" s="410"/>
      <c r="B16" s="427"/>
      <c r="C16" s="434" t="s">
        <v>302</v>
      </c>
      <c r="D16" s="427"/>
      <c r="E16" s="427"/>
      <c r="F16" s="451">
        <v>1</v>
      </c>
      <c r="G16" s="547">
        <v>500000000</v>
      </c>
      <c r="H16" s="535">
        <f>F16*G16</f>
        <v>500000000</v>
      </c>
      <c r="I16" s="462"/>
      <c r="J16" s="542">
        <f>G16*I16</f>
        <v>0</v>
      </c>
      <c r="K16" s="355"/>
      <c r="L16" s="542">
        <f>G16*K16</f>
        <v>0</v>
      </c>
      <c r="M16" s="413"/>
    </row>
    <row r="17" spans="1:13">
      <c r="A17" s="410"/>
      <c r="B17" s="427" t="s">
        <v>170</v>
      </c>
      <c r="C17" s="446" t="s">
        <v>253</v>
      </c>
      <c r="D17" s="427"/>
      <c r="E17" s="427"/>
      <c r="F17" s="455">
        <v>1</v>
      </c>
      <c r="G17" s="545">
        <v>1500000000</v>
      </c>
      <c r="H17" s="536">
        <f>F17*G17</f>
        <v>1500000000</v>
      </c>
      <c r="I17" s="438"/>
      <c r="J17" s="540">
        <f>G17*I17</f>
        <v>0</v>
      </c>
      <c r="K17" s="356"/>
      <c r="L17" s="540">
        <f>G17*K17</f>
        <v>0</v>
      </c>
      <c r="M17" s="413"/>
    </row>
    <row r="18" spans="1:13">
      <c r="A18" s="410"/>
      <c r="B18" s="427"/>
      <c r="C18" s="447" t="s">
        <v>142</v>
      </c>
      <c r="D18" s="427"/>
      <c r="E18" s="427"/>
      <c r="F18" s="457">
        <v>50</v>
      </c>
      <c r="G18" s="546">
        <v>35000000</v>
      </c>
      <c r="H18" s="537">
        <f>F18*G18</f>
        <v>1750000000</v>
      </c>
      <c r="I18" s="440"/>
      <c r="J18" s="541">
        <f>G18*I18</f>
        <v>0</v>
      </c>
      <c r="K18" s="354"/>
      <c r="L18" s="541">
        <f>G18*K18</f>
        <v>0</v>
      </c>
      <c r="M18" s="413"/>
    </row>
    <row r="19" spans="1:13">
      <c r="A19" s="410"/>
      <c r="B19" s="427"/>
      <c r="C19" s="447" t="s">
        <v>153</v>
      </c>
      <c r="D19" s="427" t="s">
        <v>328</v>
      </c>
      <c r="E19" s="427"/>
      <c r="F19" s="457">
        <v>5</v>
      </c>
      <c r="G19" s="546">
        <v>1000000000</v>
      </c>
      <c r="H19" s="537">
        <f>F19*G19</f>
        <v>5000000000</v>
      </c>
      <c r="I19" s="440"/>
      <c r="J19" s="541">
        <f>G19*I19</f>
        <v>0</v>
      </c>
      <c r="K19" s="354"/>
      <c r="L19" s="541">
        <f>G19*K19</f>
        <v>0</v>
      </c>
      <c r="M19" s="413"/>
    </row>
    <row r="20" spans="1:13">
      <c r="A20" s="410"/>
      <c r="B20" s="427"/>
      <c r="C20" s="447" t="s">
        <v>154</v>
      </c>
      <c r="D20" s="427"/>
      <c r="E20" s="427"/>
      <c r="F20" s="457">
        <v>5</v>
      </c>
      <c r="G20" s="546">
        <v>800000000</v>
      </c>
      <c r="H20" s="537">
        <f>F20*G20</f>
        <v>4000000000</v>
      </c>
      <c r="I20" s="440"/>
      <c r="J20" s="541">
        <f>G20*I20</f>
        <v>0</v>
      </c>
      <c r="K20" s="354"/>
      <c r="L20" s="541">
        <f>G20*K20</f>
        <v>0</v>
      </c>
      <c r="M20" s="413"/>
    </row>
    <row r="21" spans="1:13">
      <c r="A21" s="410"/>
      <c r="B21" s="427"/>
      <c r="C21" s="447" t="s">
        <v>150</v>
      </c>
      <c r="D21" s="427"/>
      <c r="E21" s="427"/>
      <c r="F21" s="457">
        <v>10</v>
      </c>
      <c r="G21" s="546">
        <v>1000000000</v>
      </c>
      <c r="H21" s="537">
        <f>F21*G21</f>
        <v>10000000000</v>
      </c>
      <c r="I21" s="440"/>
      <c r="J21" s="541">
        <f>G21*I21</f>
        <v>0</v>
      </c>
      <c r="K21" s="354"/>
      <c r="L21" s="541">
        <f>G21*K21</f>
        <v>0</v>
      </c>
      <c r="M21" s="413"/>
    </row>
    <row r="22" spans="1:13">
      <c r="A22" s="410"/>
      <c r="B22" s="427"/>
      <c r="C22" s="447" t="s">
        <v>152</v>
      </c>
      <c r="D22" s="427"/>
      <c r="E22" s="427"/>
      <c r="F22" s="457">
        <v>10</v>
      </c>
      <c r="G22" s="546">
        <v>800000000</v>
      </c>
      <c r="H22" s="537">
        <f>F22*G22</f>
        <v>8000000000</v>
      </c>
      <c r="I22" s="440"/>
      <c r="J22" s="541">
        <f>G22*I22</f>
        <v>0</v>
      </c>
      <c r="K22" s="354"/>
      <c r="L22" s="541">
        <f>G22*K22</f>
        <v>0</v>
      </c>
      <c r="M22" s="413"/>
    </row>
    <row r="23" spans="1:13">
      <c r="A23" s="410"/>
      <c r="B23" s="427"/>
      <c r="C23" s="447" t="s">
        <v>303</v>
      </c>
      <c r="D23" s="427"/>
      <c r="E23" s="427"/>
      <c r="F23" s="457">
        <v>1</v>
      </c>
      <c r="G23" s="546">
        <v>200000000</v>
      </c>
      <c r="H23" s="537">
        <f>F23*G23</f>
        <v>200000000</v>
      </c>
      <c r="I23" s="440"/>
      <c r="J23" s="541">
        <f>G23*I23</f>
        <v>0</v>
      </c>
      <c r="K23" s="354"/>
      <c r="L23" s="541">
        <f>G23*K23</f>
        <v>0</v>
      </c>
      <c r="M23" s="413"/>
    </row>
    <row r="24" spans="1:13">
      <c r="A24" s="410"/>
      <c r="B24" s="427"/>
      <c r="C24" s="447" t="s">
        <v>304</v>
      </c>
      <c r="D24" s="427"/>
      <c r="E24" s="427"/>
      <c r="F24" s="457">
        <v>1</v>
      </c>
      <c r="G24" s="546">
        <v>700000000</v>
      </c>
      <c r="H24" s="537">
        <f>F24*G24</f>
        <v>700000000</v>
      </c>
      <c r="I24" s="440"/>
      <c r="J24" s="541">
        <f>G24*I24</f>
        <v>0</v>
      </c>
      <c r="K24" s="354"/>
      <c r="L24" s="541">
        <f>G24*K24</f>
        <v>0</v>
      </c>
      <c r="M24" s="413"/>
    </row>
    <row r="25" spans="1:13">
      <c r="A25" s="410"/>
      <c r="B25" s="427"/>
      <c r="C25" s="447" t="s">
        <v>305</v>
      </c>
      <c r="D25" s="427"/>
      <c r="E25" s="427"/>
      <c r="F25" s="457">
        <v>1</v>
      </c>
      <c r="G25" s="546">
        <v>800000000</v>
      </c>
      <c r="H25" s="537">
        <f>F25*G25</f>
        <v>800000000</v>
      </c>
      <c r="I25" s="440"/>
      <c r="J25" s="541">
        <f>G25*I25</f>
        <v>0</v>
      </c>
      <c r="K25" s="354"/>
      <c r="L25" s="541">
        <f>G25*K25</f>
        <v>0</v>
      </c>
      <c r="M25" s="413"/>
    </row>
    <row r="26" spans="1:13">
      <c r="A26" s="410"/>
      <c r="B26" s="427"/>
      <c r="C26" s="447" t="s">
        <v>306</v>
      </c>
      <c r="D26" s="427"/>
      <c r="E26" s="427"/>
      <c r="F26" s="457">
        <v>1</v>
      </c>
      <c r="G26" s="546">
        <v>800000000</v>
      </c>
      <c r="H26" s="537">
        <f>F26*G26</f>
        <v>800000000</v>
      </c>
      <c r="I26" s="440"/>
      <c r="J26" s="541">
        <f>G26*I26</f>
        <v>0</v>
      </c>
      <c r="K26" s="354"/>
      <c r="L26" s="541">
        <f>G26*K26</f>
        <v>0</v>
      </c>
      <c r="M26" s="413"/>
    </row>
    <row r="27" spans="1:13">
      <c r="A27" s="410"/>
      <c r="B27" s="427"/>
      <c r="C27" s="447" t="s">
        <v>307</v>
      </c>
      <c r="D27" s="427" t="s">
        <v>341</v>
      </c>
      <c r="E27" s="427"/>
      <c r="F27" s="457">
        <v>3</v>
      </c>
      <c r="G27" s="546">
        <v>1000000000</v>
      </c>
      <c r="H27" s="537">
        <f>F27*G27</f>
        <v>3000000000</v>
      </c>
      <c r="I27" s="440"/>
      <c r="J27" s="541">
        <f>G27*I27</f>
        <v>0</v>
      </c>
      <c r="K27" s="354"/>
      <c r="L27" s="541">
        <f>G27*K27</f>
        <v>0</v>
      </c>
      <c r="M27" s="413"/>
    </row>
    <row r="28" spans="1:13">
      <c r="A28" s="410"/>
      <c r="B28" s="427"/>
      <c r="C28" s="447" t="s">
        <v>308</v>
      </c>
      <c r="D28" s="427"/>
      <c r="E28" s="427"/>
      <c r="F28" s="457">
        <v>3</v>
      </c>
      <c r="G28" s="546">
        <v>1500000000</v>
      </c>
      <c r="H28" s="537">
        <f>F28*G28</f>
        <v>4500000000</v>
      </c>
      <c r="I28" s="440"/>
      <c r="J28" s="541">
        <f>G28*I28</f>
        <v>0</v>
      </c>
      <c r="K28" s="354"/>
      <c r="L28" s="541">
        <f>G28*K28</f>
        <v>0</v>
      </c>
      <c r="M28" s="413"/>
    </row>
    <row r="29" spans="1:13">
      <c r="A29" s="410"/>
      <c r="B29" s="427"/>
      <c r="C29" s="447" t="s">
        <v>309</v>
      </c>
      <c r="D29" s="427"/>
      <c r="E29" s="427"/>
      <c r="F29" s="457">
        <v>3</v>
      </c>
      <c r="G29" s="546">
        <v>1500000000</v>
      </c>
      <c r="H29" s="537">
        <f>F29*G29</f>
        <v>4500000000</v>
      </c>
      <c r="I29" s="440"/>
      <c r="J29" s="541">
        <f>G29*I29</f>
        <v>0</v>
      </c>
      <c r="K29" s="354"/>
      <c r="L29" s="541">
        <f>G29*K29</f>
        <v>0</v>
      </c>
      <c r="M29" s="413"/>
    </row>
    <row r="30" spans="1:13">
      <c r="A30" s="410"/>
      <c r="B30" s="427"/>
      <c r="C30" s="448" t="s">
        <v>310</v>
      </c>
      <c r="D30" s="427"/>
      <c r="E30" s="427"/>
      <c r="F30" s="459">
        <v>3</v>
      </c>
      <c r="G30" s="548">
        <v>1500000000</v>
      </c>
      <c r="H30" s="538">
        <f>F30*G30</f>
        <v>4500000000</v>
      </c>
      <c r="I30" s="441"/>
      <c r="J30" s="543">
        <f>G30*I30</f>
        <v>0</v>
      </c>
      <c r="K30" s="357"/>
      <c r="L30" s="543">
        <f>G30*K30</f>
        <v>0</v>
      </c>
      <c r="M30" s="413"/>
    </row>
    <row r="31" spans="1:13">
      <c r="A31" s="410"/>
      <c r="B31" s="414" t="s">
        <v>347</v>
      </c>
      <c r="C31" s="414"/>
      <c r="D31" s="414"/>
      <c r="E31" s="414"/>
      <c r="F31" s="415"/>
      <c r="G31" s="414"/>
      <c r="H31" s="414"/>
      <c r="I31" s="414" t="s">
        <v>10</v>
      </c>
      <c r="J31" s="544">
        <f>SUM(J7:J30)</f>
        <v>0</v>
      </c>
      <c r="K31" s="414" t="s">
        <v>10</v>
      </c>
      <c r="L31" s="544">
        <f>SUM(L7:L30)</f>
        <v>0</v>
      </c>
      <c r="M31" s="413"/>
    </row>
    <row r="32" spans="1:13">
      <c r="B32" s="411"/>
      <c r="C32" s="411"/>
      <c r="D32" s="411"/>
      <c r="E32" s="411"/>
      <c r="F32" s="412"/>
      <c r="G32" s="411"/>
      <c r="H32" s="539"/>
      <c r="I32" s="411"/>
      <c r="J32" s="411"/>
      <c r="K32" s="411"/>
      <c r="L32" s="411"/>
    </row>
  </sheetData>
  <mergeCells count="23">
    <mergeCell ref="B2:F3"/>
    <mergeCell ref="I2:J2"/>
    <mergeCell ref="K2:L2"/>
    <mergeCell ref="I3:J3"/>
    <mergeCell ref="K3:L3"/>
    <mergeCell ref="B5:B6"/>
    <mergeCell ref="C5:D6"/>
    <mergeCell ref="E5:E6"/>
    <mergeCell ref="F5:F6"/>
    <mergeCell ref="G5:G6"/>
    <mergeCell ref="H5:H6"/>
    <mergeCell ref="I5:J5"/>
    <mergeCell ref="K5:L5"/>
    <mergeCell ref="M5:N5"/>
    <mergeCell ref="O5:P5"/>
    <mergeCell ref="Q5:R5"/>
    <mergeCell ref="B7:B16"/>
    <mergeCell ref="D7:D18"/>
    <mergeCell ref="E7:E30"/>
    <mergeCell ref="B17:B30"/>
    <mergeCell ref="D19:D26"/>
    <mergeCell ref="D27:D30"/>
    <mergeCell ref="B31:H31"/>
  </mergeCells>
  <phoneticPr fontId="1" type="noConversion"/>
  <pageMargins left="0.70" right="0.70" top="0.75" bottom="0.75" header="0.30" footer="0.30"/>
  <pageSetup paperSize="9" orientation="portrait"/>
</worksheet>
</file>

<file path=xl/worksheets/sheet4.xml><?xml version="1.0" encoding="utf-8"?>
<worksheet xmlns="http://schemas.openxmlformats.org/spreadsheetml/2006/main" xmlns:r="http://schemas.openxmlformats.org/officeDocument/2006/relationships">
  <dimension ref="A1:T116"/>
  <sheetViews>
    <sheetView zoomScale="80" workbookViewId="0">
      <pane ySplit="7" topLeftCell="A8" activePane="bottomLeft" state="frozen"/>
      <selection pane="bottomLeft" activeCell="A1" sqref="A1"/>
    </sheetView>
  </sheetViews>
  <sheetFormatPr defaultColWidth="15.62500000" defaultRowHeight="20.000000" customHeight="1"/>
  <cols>
    <col min="1" max="1" style="9" width="2.63000011" customWidth="1" outlineLevel="0"/>
    <col min="2" max="2" style="9" width="20.62999916" customWidth="1" outlineLevel="0"/>
    <col min="3" max="3" style="9" width="12.63000011" customWidth="1" outlineLevel="0"/>
    <col min="4" max="17" style="9" width="8.63000011" customWidth="1" outlineLevel="0"/>
    <col min="18" max="18" style="9" width="12.63000011" customWidth="1" outlineLevel="0"/>
    <col min="19" max="19" style="9" width="20.62999916" customWidth="1" outlineLevel="0"/>
    <col min="20" max="16384" style="9" width="15.63000011" customWidth="1" outlineLevel="0"/>
  </cols>
  <sheetData>
    <row r="1" spans="1:20" ht="15.000000" customHeight="1">
      <c r="B1" s="13"/>
      <c r="C1" s="13"/>
      <c r="D1" s="13"/>
      <c r="E1" s="13"/>
      <c r="F1" s="13"/>
      <c r="G1" s="13"/>
      <c r="H1" s="13"/>
      <c r="I1" s="13"/>
      <c r="J1" s="13"/>
      <c r="K1" s="13"/>
      <c r="L1" s="13"/>
      <c r="M1" s="13"/>
      <c r="N1" s="13"/>
      <c r="O1" s="13"/>
    </row>
    <row r="2" spans="1:20" ht="35.000000" customHeight="1">
      <c r="A2" s="14"/>
      <c r="B2" s="506" t="s">
        <v>3</v>
      </c>
      <c r="C2" s="506"/>
      <c r="D2" s="506" t="str">
        <f>B12</f>
        <v>캐릭터의</v>
      </c>
      <c r="E2" s="506"/>
      <c r="F2" s="506" t="str">
        <f>B13</f>
        <v>이름을</v>
      </c>
      <c r="G2" s="506"/>
      <c r="H2" s="506" t="str">
        <f>B14</f>
        <v>기재해</v>
      </c>
      <c r="I2" s="506"/>
      <c r="J2" s="506" t="str">
        <f>B15</f>
        <v>주세요</v>
      </c>
      <c r="K2" s="506"/>
      <c r="L2" s="506" t="str">
        <f>B16</f>
        <v>스카니아</v>
      </c>
      <c r="M2" s="506"/>
      <c r="N2" s="506" t="str">
        <f>B17</f>
        <v>딘향</v>
      </c>
      <c r="O2" s="506"/>
      <c r="P2" s="16"/>
    </row>
    <row r="3" spans="1:20" ht="35.000000" customHeight="1">
      <c r="A3" s="14"/>
      <c r="B3" s="506" t="s">
        <v>349</v>
      </c>
      <c r="C3" s="506"/>
      <c r="D3" s="70">
        <f>S111</f>
        <v>100</v>
      </c>
      <c r="E3" s="70"/>
      <c r="F3" s="70">
        <f>S112</f>
        <v>150</v>
      </c>
      <c r="G3" s="70"/>
      <c r="H3" s="70">
        <f>S113</f>
        <v>0</v>
      </c>
      <c r="I3" s="70"/>
      <c r="J3" s="70">
        <f>S114</f>
        <v>40</v>
      </c>
      <c r="K3" s="70"/>
      <c r="L3" s="70">
        <f>S115</f>
        <v>0</v>
      </c>
      <c r="M3" s="70"/>
      <c r="N3" s="70">
        <f>S116</f>
        <v>0</v>
      </c>
      <c r="O3" s="70"/>
      <c r="P3" s="16"/>
    </row>
    <row r="4" spans="1:20" ht="35.000000" customHeight="1">
      <c r="A4" s="14"/>
      <c r="B4" s="506" t="s">
        <v>363</v>
      </c>
      <c r="C4" s="506"/>
      <c r="D4" s="70" t="str">
        <f>IF(스톤!D3&lt;9999,"1단계",IF(스톤!D3&lt;19999,"2단계",IF(스톤!D3&gt;19999,"3단계")))</f>
        <v>1단계</v>
      </c>
      <c r="E4" s="70"/>
      <c r="F4" s="70" t="str">
        <f>IF(스톤!F3&lt;9999,"1단계",IF(스톤!F3&lt;19999,"2단계",IF(스톤!F3&gt;19999,"3단계")))</f>
        <v>1단계</v>
      </c>
      <c r="G4" s="70"/>
      <c r="H4" s="70" t="str">
        <f>IF(스톤!H3&lt;9999,"1단계",IF(스톤!H3&lt;19999,"2단계",IF(스톤!H3&gt;19999,"3단계")))</f>
        <v>1단계</v>
      </c>
      <c r="I4" s="70"/>
      <c r="J4" s="70" t="str">
        <f>IF(스톤!J3&lt;9999,"1단계",IF(스톤!J3&lt;19999,"2단계",IF(스톤!J3&gt;19999,"3단계")))</f>
        <v>1단계</v>
      </c>
      <c r="K4" s="70"/>
      <c r="L4" s="70" t="str">
        <f>IF(스톤!L3&lt;9999,"1단계",IF(스톤!L3&lt;19999,"2단계",IF(스톤!L3&gt;19999,"3단계")))</f>
        <v>1단계</v>
      </c>
      <c r="M4" s="70"/>
      <c r="N4" s="70" t="str">
        <f>IF(스톤!N3&lt;9999,"1단계",IF(스톤!N3&lt;19999,"2단계",IF(스톤!N3&gt;19999,"3단계")))</f>
        <v>1단계</v>
      </c>
      <c r="O4" s="70"/>
      <c r="P4" s="16"/>
    </row>
    <row r="5" spans="1:20" ht="35.000000" customHeight="1">
      <c r="A5" s="14"/>
      <c r="B5" s="506" t="s">
        <v>365</v>
      </c>
      <c r="C5" s="506"/>
      <c r="D5" s="552" t="str">
        <f>IF(스톤!C5&lt;9999,"사용 불가",IF(스톤!C5&lt;19999,"1단계",IF(스톤!C5&gt;19999,"2단계")))</f>
        <v>사용 불가</v>
      </c>
      <c r="E5" s="552"/>
      <c r="F5" s="70" t="str">
        <f>IF(스톤!E5&lt;9999,"사용 불가",IF(스톤!E5&lt;19999,"1단계",IF(스톤!E5&gt;19999,"2단계")))</f>
        <v>사용 불가</v>
      </c>
      <c r="G5" s="70"/>
      <c r="H5" s="70" t="s">
        <v>33</v>
      </c>
      <c r="I5" s="70"/>
      <c r="J5" s="70" t="s">
        <v>33</v>
      </c>
      <c r="K5" s="70"/>
      <c r="L5" s="70" t="s">
        <v>33</v>
      </c>
      <c r="M5" s="70"/>
      <c r="N5" s="70" t="s">
        <v>33</v>
      </c>
      <c r="O5" s="70"/>
      <c r="P5" s="16"/>
    </row>
    <row r="6" spans="1:20" s="27" customFormat="1" ht="20.000000" customHeight="1">
      <c r="A6" s="28"/>
      <c r="B6" s="129"/>
      <c r="C6" s="129"/>
      <c r="D6" s="129"/>
      <c r="E6" s="129"/>
      <c r="F6" s="129"/>
      <c r="G6" s="129"/>
      <c r="H6" s="129"/>
      <c r="I6" s="129"/>
      <c r="J6" s="129"/>
      <c r="K6" s="129"/>
      <c r="L6" s="129"/>
      <c r="M6" s="129"/>
      <c r="N6" s="129"/>
      <c r="O6" s="129"/>
      <c r="P6" s="42"/>
    </row>
    <row r="7" spans="1:20" s="27" customFormat="1">
      <c r="A7" s="28"/>
      <c r="B7" s="129"/>
      <c r="C7" s="129"/>
      <c r="D7" s="129"/>
      <c r="E7" s="129"/>
      <c r="F7" s="129"/>
      <c r="G7" s="129"/>
      <c r="H7" s="129"/>
      <c r="I7" s="129"/>
      <c r="J7" s="129"/>
      <c r="K7" s="129"/>
      <c r="L7" s="129"/>
      <c r="M7" s="129"/>
      <c r="N7" s="129"/>
      <c r="O7" s="129"/>
      <c r="P7" s="42"/>
      <c r="S7" s="565"/>
      <c r="T7" s="565"/>
    </row>
    <row r="8" spans="1:20">
      <c r="B8" s="13"/>
      <c r="C8" s="13"/>
      <c r="D8" s="13"/>
      <c r="E8" s="13"/>
      <c r="F8" s="13"/>
      <c r="G8" s="13"/>
      <c r="H8" s="13"/>
      <c r="I8" s="13"/>
      <c r="J8" s="13"/>
      <c r="K8" s="13"/>
      <c r="L8" s="13"/>
      <c r="M8" s="13"/>
      <c r="N8" s="13"/>
      <c r="O8" s="13"/>
      <c r="P8" s="13"/>
      <c r="Q8" s="13"/>
      <c r="R8" s="13"/>
    </row>
    <row r="9" spans="1:20">
      <c r="A9" s="14"/>
      <c r="B9" s="507" t="s">
        <v>88</v>
      </c>
      <c r="C9" s="507"/>
      <c r="D9" s="508">
        <v>44182</v>
      </c>
      <c r="E9" s="507"/>
      <c r="F9" s="508">
        <v>44183</v>
      </c>
      <c r="G9" s="507"/>
      <c r="H9" s="508">
        <v>44184</v>
      </c>
      <c r="I9" s="507"/>
      <c r="J9" s="508">
        <v>44185</v>
      </c>
      <c r="K9" s="507"/>
      <c r="L9" s="508">
        <v>44186</v>
      </c>
      <c r="M9" s="507"/>
      <c r="N9" s="508">
        <v>44187</v>
      </c>
      <c r="O9" s="507"/>
      <c r="P9" s="508">
        <v>44188</v>
      </c>
      <c r="Q9" s="507"/>
      <c r="R9" s="515" t="s">
        <v>6</v>
      </c>
      <c r="S9" s="483" t="s">
        <v>119</v>
      </c>
    </row>
    <row r="10" spans="1:20">
      <c r="A10" s="14"/>
      <c r="B10" s="507" t="s">
        <v>89</v>
      </c>
      <c r="C10" s="507"/>
      <c r="D10" s="507" t="s">
        <v>92</v>
      </c>
      <c r="E10" s="507"/>
      <c r="F10" s="507" t="s">
        <v>93</v>
      </c>
      <c r="G10" s="507"/>
      <c r="H10" s="507" t="s">
        <v>94</v>
      </c>
      <c r="I10" s="507"/>
      <c r="J10" s="507" t="s">
        <v>95</v>
      </c>
      <c r="K10" s="507"/>
      <c r="L10" s="507" t="s">
        <v>96</v>
      </c>
      <c r="M10" s="507"/>
      <c r="N10" s="507" t="s">
        <v>97</v>
      </c>
      <c r="O10" s="507"/>
      <c r="P10" s="507" t="s">
        <v>98</v>
      </c>
      <c r="Q10" s="507"/>
      <c r="R10" s="514"/>
      <c r="S10" s="484"/>
    </row>
    <row r="11" spans="1:20">
      <c r="A11" s="14"/>
      <c r="B11" s="507" t="s">
        <v>134</v>
      </c>
      <c r="C11" s="509" t="s">
        <v>90</v>
      </c>
      <c r="D11" s="509" t="s">
        <v>353</v>
      </c>
      <c r="E11" s="509" t="s">
        <v>354</v>
      </c>
      <c r="F11" s="509" t="s">
        <v>353</v>
      </c>
      <c r="G11" s="509" t="s">
        <v>354</v>
      </c>
      <c r="H11" s="509" t="s">
        <v>353</v>
      </c>
      <c r="I11" s="509" t="s">
        <v>354</v>
      </c>
      <c r="J11" s="509" t="s">
        <v>353</v>
      </c>
      <c r="K11" s="509" t="s">
        <v>354</v>
      </c>
      <c r="L11" s="509" t="s">
        <v>353</v>
      </c>
      <c r="M11" s="509" t="s">
        <v>354</v>
      </c>
      <c r="N11" s="509" t="s">
        <v>353</v>
      </c>
      <c r="O11" s="509" t="s">
        <v>354</v>
      </c>
      <c r="P11" s="509" t="s">
        <v>353</v>
      </c>
      <c r="Q11" s="509" t="s">
        <v>354</v>
      </c>
      <c r="R11" s="509" t="s">
        <v>353</v>
      </c>
      <c r="S11" s="507" t="s">
        <v>355</v>
      </c>
      <c r="T11" s="16"/>
    </row>
    <row r="12" spans="1:20">
      <c r="A12" s="14"/>
      <c r="B12" s="507" t="str">
        <f>MAIN!B4</f>
        <v>캐릭터의</v>
      </c>
      <c r="C12" s="509" t="s">
        <v>33</v>
      </c>
      <c r="D12" s="270">
        <v>100</v>
      </c>
      <c r="E12" s="270"/>
      <c r="F12" s="270"/>
      <c r="G12" s="270"/>
      <c r="H12" s="270"/>
      <c r="I12" s="270"/>
      <c r="J12" s="270"/>
      <c r="K12" s="270"/>
      <c r="L12" s="270"/>
      <c r="M12" s="270"/>
      <c r="N12" s="270"/>
      <c r="O12" s="270"/>
      <c r="P12" s="270"/>
      <c r="Q12" s="270"/>
      <c r="R12" s="312"/>
      <c r="S12" s="509">
        <f>SUM(D12,F12,H12,J12,L12,N12,P12)-SUM(E12,G12,I12,K12,M12,O12,Q12)+R12</f>
        <v>100</v>
      </c>
      <c r="T12" s="16"/>
    </row>
    <row r="13" spans="1:20">
      <c r="A13" s="14"/>
      <c r="B13" s="507" t="str">
        <f>MAIN!B5</f>
        <v>이름을</v>
      </c>
      <c r="C13" s="509" t="s">
        <v>33</v>
      </c>
      <c r="D13" s="271">
        <v>200</v>
      </c>
      <c r="E13" s="271">
        <v>50</v>
      </c>
      <c r="F13" s="271"/>
      <c r="G13" s="271"/>
      <c r="H13" s="271"/>
      <c r="I13" s="271"/>
      <c r="J13" s="271"/>
      <c r="K13" s="271"/>
      <c r="L13" s="271"/>
      <c r="M13" s="271"/>
      <c r="N13" s="271"/>
      <c r="O13" s="271"/>
      <c r="P13" s="271"/>
      <c r="Q13" s="271"/>
      <c r="R13" s="512"/>
      <c r="S13" s="509">
        <f>SUM(D13,F13,H13,J13,L13,N13,P13)-SUM(E13,G13,I13,K13,M13,O13,Q13)+R13</f>
        <v>150</v>
      </c>
      <c r="T13" s="16"/>
    </row>
    <row r="14" spans="1:20">
      <c r="A14" s="14"/>
      <c r="B14" s="507" t="str">
        <f>MAIN!B6</f>
        <v>기재해</v>
      </c>
      <c r="C14" s="509" t="s">
        <v>33</v>
      </c>
      <c r="D14" s="271"/>
      <c r="E14" s="271"/>
      <c r="F14" s="271"/>
      <c r="G14" s="271"/>
      <c r="H14" s="271"/>
      <c r="I14" s="271"/>
      <c r="J14" s="271"/>
      <c r="K14" s="271"/>
      <c r="L14" s="271"/>
      <c r="M14" s="271"/>
      <c r="N14" s="271"/>
      <c r="O14" s="271"/>
      <c r="P14" s="271"/>
      <c r="Q14" s="271"/>
      <c r="R14" s="512"/>
      <c r="S14" s="509">
        <f>SUM(D14,F14,H14,J14,L14,N14,P14)-SUM(E14,G14,I14,K14,M14,O14,Q14)+R14</f>
        <v>0</v>
      </c>
      <c r="T14" s="16"/>
    </row>
    <row r="15" spans="1:20">
      <c r="A15" s="14"/>
      <c r="B15" s="507" t="str">
        <f>MAIN!B7</f>
        <v>주세요</v>
      </c>
      <c r="C15" s="509" t="s">
        <v>33</v>
      </c>
      <c r="D15" s="271"/>
      <c r="E15" s="271"/>
      <c r="F15" s="271"/>
      <c r="G15" s="271"/>
      <c r="H15" s="271"/>
      <c r="I15" s="271"/>
      <c r="J15" s="271"/>
      <c r="K15" s="271"/>
      <c r="L15" s="271"/>
      <c r="M15" s="271"/>
      <c r="N15" s="271"/>
      <c r="O15" s="271"/>
      <c r="P15" s="271"/>
      <c r="Q15" s="271"/>
      <c r="R15" s="512">
        <v>40</v>
      </c>
      <c r="S15" s="509">
        <f>SUM(D15,F15,H15,J15,L15,N15,P15)-SUM(E15,G15,I15,K15,M15,O15,Q15)+R15</f>
        <v>40</v>
      </c>
      <c r="T15" s="16"/>
    </row>
    <row r="16" spans="1:20">
      <c r="A16" s="14"/>
      <c r="B16" s="507" t="str">
        <f>MAIN!B8</f>
        <v>스카니아</v>
      </c>
      <c r="C16" s="509" t="s">
        <v>33</v>
      </c>
      <c r="D16" s="271"/>
      <c r="E16" s="271"/>
      <c r="F16" s="271"/>
      <c r="G16" s="271"/>
      <c r="H16" s="271"/>
      <c r="I16" s="271"/>
      <c r="J16" s="271"/>
      <c r="K16" s="271"/>
      <c r="L16" s="271"/>
      <c r="M16" s="271"/>
      <c r="N16" s="271"/>
      <c r="O16" s="271"/>
      <c r="P16" s="271"/>
      <c r="Q16" s="271"/>
      <c r="R16" s="512"/>
      <c r="S16" s="509">
        <f>SUM(D16,F16,H16,J16,L16,N16,P16)-SUM(E16,G16,I16,K16,M16,O16,Q16)+R16</f>
        <v>0</v>
      </c>
      <c r="T16" s="16"/>
    </row>
    <row r="17" spans="1:20">
      <c r="A17" s="14"/>
      <c r="B17" s="507" t="str">
        <f>MAIN!B9</f>
        <v>딘향</v>
      </c>
      <c r="C17" s="509" t="s">
        <v>33</v>
      </c>
      <c r="D17" s="272"/>
      <c r="E17" s="272"/>
      <c r="F17" s="272"/>
      <c r="G17" s="272"/>
      <c r="H17" s="272"/>
      <c r="I17" s="272"/>
      <c r="J17" s="272"/>
      <c r="K17" s="272"/>
      <c r="L17" s="272"/>
      <c r="M17" s="272"/>
      <c r="N17" s="272"/>
      <c r="O17" s="272"/>
      <c r="P17" s="272"/>
      <c r="Q17" s="272"/>
      <c r="R17" s="314"/>
      <c r="S17" s="509">
        <f>SUM(D17,F17,H17,J17,L17,N17,P17)-SUM(E17,G17,I17,K17,M17,O17,Q17)+R17</f>
        <v>0</v>
      </c>
      <c r="T17" s="16"/>
    </row>
    <row r="18" spans="1:20" s="9" customFormat="1" ht="20.000000" customHeight="1">
      <c r="B18" s="15"/>
      <c r="C18" s="15"/>
      <c r="D18" s="15"/>
      <c r="E18" s="15"/>
      <c r="F18" s="15"/>
      <c r="G18" s="15"/>
      <c r="H18" s="15"/>
      <c r="I18" s="15"/>
      <c r="J18" s="15"/>
      <c r="K18" s="15"/>
      <c r="L18" s="15"/>
      <c r="M18" s="15"/>
      <c r="N18" s="15"/>
      <c r="O18" s="15"/>
      <c r="P18" s="15"/>
      <c r="Q18" s="15"/>
      <c r="R18" s="15"/>
      <c r="S18" s="15"/>
    </row>
    <row r="19" spans="1:20" s="9" customFormat="1" ht="20.000000" customHeight="1">
      <c r="B19" s="13"/>
      <c r="C19" s="13"/>
      <c r="D19" s="13"/>
      <c r="E19" s="13"/>
      <c r="F19" s="13"/>
      <c r="G19" s="13"/>
      <c r="H19" s="13"/>
      <c r="I19" s="13"/>
      <c r="J19" s="13"/>
      <c r="K19" s="13"/>
      <c r="L19" s="13"/>
      <c r="M19" s="13"/>
      <c r="N19" s="13"/>
      <c r="O19" s="13"/>
      <c r="P19" s="13"/>
      <c r="Q19" s="13"/>
      <c r="R19" s="13"/>
    </row>
    <row r="20" spans="1:20" s="9" customFormat="1" ht="20.000000" customHeight="1">
      <c r="A20" s="14"/>
      <c r="B20" s="507" t="s">
        <v>88</v>
      </c>
      <c r="C20" s="507"/>
      <c r="D20" s="508">
        <v>44189</v>
      </c>
      <c r="E20" s="507"/>
      <c r="F20" s="508">
        <v>44190</v>
      </c>
      <c r="G20" s="507"/>
      <c r="H20" s="508">
        <v>44191</v>
      </c>
      <c r="I20" s="507"/>
      <c r="J20" s="508">
        <v>44192</v>
      </c>
      <c r="K20" s="507"/>
      <c r="L20" s="508">
        <v>44193</v>
      </c>
      <c r="M20" s="507"/>
      <c r="N20" s="508">
        <v>44194</v>
      </c>
      <c r="O20" s="507"/>
      <c r="P20" s="508">
        <v>44195</v>
      </c>
      <c r="Q20" s="507"/>
      <c r="R20" s="515" t="s">
        <v>6</v>
      </c>
      <c r="S20" s="483" t="s">
        <v>120</v>
      </c>
    </row>
    <row r="21" spans="1:20">
      <c r="B21" s="507" t="s">
        <v>89</v>
      </c>
      <c r="C21" s="507"/>
      <c r="D21" s="507" t="s">
        <v>92</v>
      </c>
      <c r="E21" s="507"/>
      <c r="F21" s="507" t="s">
        <v>93</v>
      </c>
      <c r="G21" s="507"/>
      <c r="H21" s="507" t="s">
        <v>94</v>
      </c>
      <c r="I21" s="507"/>
      <c r="J21" s="507" t="s">
        <v>95</v>
      </c>
      <c r="K21" s="507"/>
      <c r="L21" s="507" t="s">
        <v>96</v>
      </c>
      <c r="M21" s="507"/>
      <c r="N21" s="507" t="s">
        <v>97</v>
      </c>
      <c r="O21" s="507"/>
      <c r="P21" s="507" t="s">
        <v>98</v>
      </c>
      <c r="Q21" s="507"/>
      <c r="R21" s="514"/>
      <c r="S21" s="484"/>
    </row>
    <row r="22" spans="1:20">
      <c r="B22" s="507" t="s">
        <v>134</v>
      </c>
      <c r="C22" s="509" t="s">
        <v>90</v>
      </c>
      <c r="D22" s="509" t="s">
        <v>353</v>
      </c>
      <c r="E22" s="509" t="s">
        <v>354</v>
      </c>
      <c r="F22" s="509" t="s">
        <v>353</v>
      </c>
      <c r="G22" s="509" t="s">
        <v>354</v>
      </c>
      <c r="H22" s="509" t="s">
        <v>353</v>
      </c>
      <c r="I22" s="509" t="s">
        <v>354</v>
      </c>
      <c r="J22" s="509" t="s">
        <v>353</v>
      </c>
      <c r="K22" s="509" t="s">
        <v>354</v>
      </c>
      <c r="L22" s="509" t="s">
        <v>353</v>
      </c>
      <c r="M22" s="509" t="s">
        <v>354</v>
      </c>
      <c r="N22" s="509" t="s">
        <v>353</v>
      </c>
      <c r="O22" s="509" t="s">
        <v>354</v>
      </c>
      <c r="P22" s="509" t="s">
        <v>353</v>
      </c>
      <c r="Q22" s="509" t="s">
        <v>354</v>
      </c>
      <c r="R22" s="509" t="s">
        <v>353</v>
      </c>
      <c r="S22" s="507" t="s">
        <v>355</v>
      </c>
    </row>
    <row r="23" spans="1:20">
      <c r="B23" s="507" t="str">
        <f>D2</f>
        <v>캐릭터의</v>
      </c>
      <c r="C23" s="509">
        <f>S12</f>
        <v>100</v>
      </c>
      <c r="D23" s="270"/>
      <c r="E23" s="270"/>
      <c r="F23" s="270"/>
      <c r="G23" s="270"/>
      <c r="H23" s="270"/>
      <c r="I23" s="270"/>
      <c r="J23" s="270"/>
      <c r="K23" s="270"/>
      <c r="L23" s="270"/>
      <c r="M23" s="270"/>
      <c r="N23" s="270"/>
      <c r="O23" s="270"/>
      <c r="P23" s="270"/>
      <c r="Q23" s="270"/>
      <c r="R23" s="312"/>
      <c r="S23" s="509">
        <f>SUM(D23,F23,H23,J23,L23,N23,P23)-SUM(E23,G23,I23,K23,M23,O23,Q23)+C23+R23</f>
        <v>100</v>
      </c>
    </row>
    <row r="24" spans="1:20">
      <c r="B24" s="507" t="str">
        <f>F2</f>
        <v>이름을</v>
      </c>
      <c r="C24" s="509">
        <f>S13</f>
        <v>150</v>
      </c>
      <c r="D24" s="271"/>
      <c r="E24" s="271"/>
      <c r="F24" s="271"/>
      <c r="G24" s="271"/>
      <c r="H24" s="271"/>
      <c r="I24" s="271"/>
      <c r="J24" s="271"/>
      <c r="K24" s="271"/>
      <c r="L24" s="271"/>
      <c r="M24" s="271"/>
      <c r="N24" s="271"/>
      <c r="O24" s="271"/>
      <c r="P24" s="271"/>
      <c r="Q24" s="271"/>
      <c r="R24" s="512"/>
      <c r="S24" s="509">
        <f>SUM(D24,F24,H24,J24,L24,N24,P24)-SUM(E24,G24,I24,K24,M24,O24,Q24)+C24+R24</f>
        <v>150</v>
      </c>
    </row>
    <row r="25" spans="1:20">
      <c r="B25" s="507" t="str">
        <f>H2</f>
        <v>기재해</v>
      </c>
      <c r="C25" s="509">
        <f>S14</f>
        <v>0</v>
      </c>
      <c r="D25" s="271"/>
      <c r="E25" s="271"/>
      <c r="F25" s="271"/>
      <c r="G25" s="271"/>
      <c r="H25" s="271"/>
      <c r="I25" s="271"/>
      <c r="J25" s="271"/>
      <c r="K25" s="271"/>
      <c r="L25" s="271"/>
      <c r="M25" s="271"/>
      <c r="N25" s="271"/>
      <c r="O25" s="271"/>
      <c r="P25" s="271"/>
      <c r="Q25" s="271"/>
      <c r="R25" s="512"/>
      <c r="S25" s="509">
        <f>SUM(D25,F25,H25,J25,L25,N25,P25)-SUM(E25,G25,I25,K25,M25,O25,Q25)+C25+R25</f>
        <v>0</v>
      </c>
    </row>
    <row r="26" spans="1:20">
      <c r="B26" s="507" t="str">
        <f>J2</f>
        <v>주세요</v>
      </c>
      <c r="C26" s="509">
        <f>S15</f>
        <v>40</v>
      </c>
      <c r="D26" s="271"/>
      <c r="E26" s="271"/>
      <c r="F26" s="271"/>
      <c r="G26" s="271"/>
      <c r="H26" s="271"/>
      <c r="I26" s="271"/>
      <c r="J26" s="271"/>
      <c r="K26" s="271"/>
      <c r="L26" s="271"/>
      <c r="M26" s="271"/>
      <c r="N26" s="271"/>
      <c r="O26" s="271"/>
      <c r="P26" s="271"/>
      <c r="Q26" s="271"/>
      <c r="R26" s="512"/>
      <c r="S26" s="509">
        <f>SUM(D26,F26,H26,J26,L26,N26,P26)-SUM(E26,G26,I26,K26,M26,O26,Q26)+C26+R26</f>
        <v>40</v>
      </c>
    </row>
    <row r="27" spans="1:20">
      <c r="B27" s="507" t="str">
        <f>L2</f>
        <v>스카니아</v>
      </c>
      <c r="C27" s="509">
        <f>S16</f>
        <v>0</v>
      </c>
      <c r="D27" s="271"/>
      <c r="E27" s="271"/>
      <c r="F27" s="271"/>
      <c r="G27" s="271"/>
      <c r="H27" s="271"/>
      <c r="I27" s="271"/>
      <c r="J27" s="271"/>
      <c r="K27" s="271"/>
      <c r="L27" s="271"/>
      <c r="M27" s="271"/>
      <c r="N27" s="271"/>
      <c r="O27" s="271"/>
      <c r="P27" s="271"/>
      <c r="Q27" s="271"/>
      <c r="R27" s="512"/>
      <c r="S27" s="509">
        <f>SUM(D27,F27,H27,J27,L27,N27,P27)-SUM(E27,G27,I27,K27,M27,O27,Q27)+C27+R27</f>
        <v>0</v>
      </c>
    </row>
    <row r="28" spans="1:20">
      <c r="B28" s="507" t="str">
        <f>N2</f>
        <v>딘향</v>
      </c>
      <c r="C28" s="509">
        <f>S17</f>
        <v>0</v>
      </c>
      <c r="D28" s="272"/>
      <c r="E28" s="272"/>
      <c r="F28" s="272"/>
      <c r="G28" s="272"/>
      <c r="H28" s="272"/>
      <c r="I28" s="272"/>
      <c r="J28" s="272"/>
      <c r="K28" s="272"/>
      <c r="L28" s="272"/>
      <c r="M28" s="272"/>
      <c r="N28" s="272"/>
      <c r="O28" s="272"/>
      <c r="P28" s="272"/>
      <c r="Q28" s="272"/>
      <c r="R28" s="314"/>
      <c r="S28" s="509">
        <f>SUM(D28,F28,H28,J28,L28,N28,P28)-SUM(E28,G28,I28,K28,M28,O28,Q28)+C28+R28</f>
        <v>0</v>
      </c>
    </row>
    <row r="30" spans="1:20" s="9" customFormat="1" ht="20.000000" customHeight="1">
      <c r="B30" s="13"/>
      <c r="C30" s="13"/>
      <c r="D30" s="13"/>
      <c r="E30" s="13"/>
      <c r="F30" s="13"/>
      <c r="G30" s="13"/>
      <c r="H30" s="13"/>
      <c r="I30" s="13"/>
      <c r="J30" s="13"/>
      <c r="K30" s="13"/>
      <c r="L30" s="13"/>
      <c r="M30" s="13"/>
      <c r="N30" s="13"/>
      <c r="O30" s="13"/>
      <c r="P30" s="13"/>
      <c r="Q30" s="13"/>
      <c r="R30" s="13"/>
    </row>
    <row r="31" spans="1:20">
      <c r="B31" s="507" t="s">
        <v>88</v>
      </c>
      <c r="C31" s="507"/>
      <c r="D31" s="508">
        <v>44196</v>
      </c>
      <c r="E31" s="507"/>
      <c r="F31" s="508">
        <v>43831</v>
      </c>
      <c r="G31" s="507"/>
      <c r="H31" s="508">
        <v>43832</v>
      </c>
      <c r="I31" s="507"/>
      <c r="J31" s="508">
        <v>43833</v>
      </c>
      <c r="K31" s="507"/>
      <c r="L31" s="508">
        <v>43834</v>
      </c>
      <c r="M31" s="507"/>
      <c r="N31" s="508">
        <v>43835</v>
      </c>
      <c r="O31" s="507"/>
      <c r="P31" s="508">
        <v>43836</v>
      </c>
      <c r="Q31" s="507"/>
      <c r="R31" s="515" t="s">
        <v>6</v>
      </c>
      <c r="S31" s="483" t="s">
        <v>121</v>
      </c>
    </row>
    <row r="32" spans="1:20">
      <c r="B32" s="507" t="s">
        <v>89</v>
      </c>
      <c r="C32" s="507"/>
      <c r="D32" s="507" t="s">
        <v>92</v>
      </c>
      <c r="E32" s="507"/>
      <c r="F32" s="507" t="s">
        <v>93</v>
      </c>
      <c r="G32" s="507"/>
      <c r="H32" s="507" t="s">
        <v>94</v>
      </c>
      <c r="I32" s="507"/>
      <c r="J32" s="507" t="s">
        <v>95</v>
      </c>
      <c r="K32" s="507"/>
      <c r="L32" s="507" t="s">
        <v>96</v>
      </c>
      <c r="M32" s="507"/>
      <c r="N32" s="507" t="s">
        <v>97</v>
      </c>
      <c r="O32" s="507"/>
      <c r="P32" s="507" t="s">
        <v>98</v>
      </c>
      <c r="Q32" s="507"/>
      <c r="R32" s="514"/>
      <c r="S32" s="484"/>
    </row>
    <row r="33" spans="2:19">
      <c r="B33" s="507" t="s">
        <v>134</v>
      </c>
      <c r="C33" s="509" t="s">
        <v>90</v>
      </c>
      <c r="D33" s="509" t="s">
        <v>353</v>
      </c>
      <c r="E33" s="509" t="s">
        <v>354</v>
      </c>
      <c r="F33" s="509" t="s">
        <v>353</v>
      </c>
      <c r="G33" s="509" t="s">
        <v>354</v>
      </c>
      <c r="H33" s="509" t="s">
        <v>353</v>
      </c>
      <c r="I33" s="509" t="s">
        <v>354</v>
      </c>
      <c r="J33" s="509" t="s">
        <v>353</v>
      </c>
      <c r="K33" s="509" t="s">
        <v>354</v>
      </c>
      <c r="L33" s="509" t="s">
        <v>353</v>
      </c>
      <c r="M33" s="509" t="s">
        <v>354</v>
      </c>
      <c r="N33" s="509" t="s">
        <v>353</v>
      </c>
      <c r="O33" s="509" t="s">
        <v>354</v>
      </c>
      <c r="P33" s="509" t="s">
        <v>353</v>
      </c>
      <c r="Q33" s="509" t="s">
        <v>354</v>
      </c>
      <c r="R33" s="509" t="s">
        <v>353</v>
      </c>
      <c r="S33" s="507" t="s">
        <v>355</v>
      </c>
    </row>
    <row r="34" spans="2:19">
      <c r="B34" s="507" t="str">
        <f>D2</f>
        <v>캐릭터의</v>
      </c>
      <c r="C34" s="509">
        <f>S23</f>
        <v>100</v>
      </c>
      <c r="D34" s="270"/>
      <c r="E34" s="270"/>
      <c r="F34" s="270"/>
      <c r="G34" s="270"/>
      <c r="H34" s="270"/>
      <c r="I34" s="270"/>
      <c r="J34" s="270"/>
      <c r="K34" s="270"/>
      <c r="L34" s="270"/>
      <c r="M34" s="270"/>
      <c r="N34" s="270"/>
      <c r="O34" s="270"/>
      <c r="P34" s="270"/>
      <c r="Q34" s="270"/>
      <c r="R34" s="312"/>
      <c r="S34" s="509">
        <f>SUM(D34,F34,H34,J34,L34,N34,P34)-SUM(E34,G34,I34,K34,M34,O34,Q34)+C34+R34</f>
        <v>100</v>
      </c>
    </row>
    <row r="35" spans="2:19">
      <c r="B35" s="507" t="str">
        <f>F2</f>
        <v>이름을</v>
      </c>
      <c r="C35" s="509">
        <f>S24</f>
        <v>150</v>
      </c>
      <c r="D35" s="271"/>
      <c r="E35" s="271"/>
      <c r="F35" s="271"/>
      <c r="G35" s="271"/>
      <c r="H35" s="271"/>
      <c r="I35" s="271"/>
      <c r="J35" s="271"/>
      <c r="K35" s="271"/>
      <c r="L35" s="271"/>
      <c r="M35" s="271"/>
      <c r="N35" s="271"/>
      <c r="O35" s="271"/>
      <c r="P35" s="271"/>
      <c r="Q35" s="271"/>
      <c r="R35" s="512"/>
      <c r="S35" s="509">
        <f>SUM(D35,F35,H35,J35,L35,N35,P35)-SUM(E35,G35,I35,K35,M35,O35,Q35)+C35+R35</f>
        <v>150</v>
      </c>
    </row>
    <row r="36" spans="2:19">
      <c r="B36" s="507" t="str">
        <f>H2</f>
        <v>기재해</v>
      </c>
      <c r="C36" s="509">
        <f>S25</f>
        <v>0</v>
      </c>
      <c r="D36" s="271"/>
      <c r="E36" s="271"/>
      <c r="F36" s="271"/>
      <c r="G36" s="271"/>
      <c r="H36" s="271"/>
      <c r="I36" s="271"/>
      <c r="J36" s="271"/>
      <c r="K36" s="271"/>
      <c r="L36" s="271"/>
      <c r="M36" s="271"/>
      <c r="N36" s="271"/>
      <c r="O36" s="271"/>
      <c r="P36" s="271"/>
      <c r="Q36" s="271"/>
      <c r="R36" s="512"/>
      <c r="S36" s="509">
        <f>SUM(D36,F36,H36,J36,L36,N36,P36)-SUM(E36,G36,I36,K36,M36,O36,Q36)+C36+R36</f>
        <v>0</v>
      </c>
    </row>
    <row r="37" spans="2:19">
      <c r="B37" s="507" t="str">
        <f>J2</f>
        <v>주세요</v>
      </c>
      <c r="C37" s="509">
        <f>S26</f>
        <v>40</v>
      </c>
      <c r="D37" s="271"/>
      <c r="E37" s="271"/>
      <c r="F37" s="271"/>
      <c r="G37" s="271"/>
      <c r="H37" s="271"/>
      <c r="I37" s="271"/>
      <c r="J37" s="271"/>
      <c r="K37" s="271"/>
      <c r="L37" s="271"/>
      <c r="M37" s="271"/>
      <c r="N37" s="271"/>
      <c r="O37" s="271"/>
      <c r="P37" s="271"/>
      <c r="Q37" s="271"/>
      <c r="R37" s="512"/>
      <c r="S37" s="509">
        <f>SUM(D37,F37,H37,J37,L37,N37,P37)-SUM(E37,G37,I37,K37,M37,O37,Q37)+C37+R37</f>
        <v>40</v>
      </c>
    </row>
    <row r="38" spans="2:19">
      <c r="B38" s="507" t="str">
        <f>L2</f>
        <v>스카니아</v>
      </c>
      <c r="C38" s="509">
        <f>S27</f>
        <v>0</v>
      </c>
      <c r="D38" s="271"/>
      <c r="E38" s="271"/>
      <c r="F38" s="271"/>
      <c r="G38" s="271"/>
      <c r="H38" s="271"/>
      <c r="I38" s="271"/>
      <c r="J38" s="271"/>
      <c r="K38" s="271"/>
      <c r="L38" s="271"/>
      <c r="M38" s="271"/>
      <c r="N38" s="271"/>
      <c r="O38" s="271"/>
      <c r="P38" s="271"/>
      <c r="Q38" s="271"/>
      <c r="R38" s="512"/>
      <c r="S38" s="509">
        <f>SUM(D38,F38,H38,J38,L38,N38,P38)-SUM(E38,G38,I38,K38,M38,O38,Q38)+C38+R38</f>
        <v>0</v>
      </c>
    </row>
    <row r="39" spans="2:19">
      <c r="B39" s="507" t="str">
        <f>N2</f>
        <v>딘향</v>
      </c>
      <c r="C39" s="509">
        <f>S28</f>
        <v>0</v>
      </c>
      <c r="D39" s="272"/>
      <c r="E39" s="272"/>
      <c r="F39" s="272"/>
      <c r="G39" s="272"/>
      <c r="H39" s="272"/>
      <c r="I39" s="272"/>
      <c r="J39" s="272"/>
      <c r="K39" s="272"/>
      <c r="L39" s="272"/>
      <c r="M39" s="272"/>
      <c r="N39" s="272"/>
      <c r="O39" s="272"/>
      <c r="P39" s="272"/>
      <c r="Q39" s="272"/>
      <c r="R39" s="314"/>
      <c r="S39" s="509">
        <f>SUM(D39,F39,H39,J39,L39,N39,P39)-SUM(E39,G39,I39,K39,M39,O39,Q39)+C39+R39</f>
        <v>0</v>
      </c>
    </row>
    <row r="41" spans="2:19" s="9" customFormat="1" ht="20.000000" customHeight="1">
      <c r="B41" s="13"/>
      <c r="C41" s="13"/>
      <c r="D41" s="13"/>
      <c r="E41" s="13"/>
      <c r="F41" s="13"/>
      <c r="G41" s="13"/>
      <c r="H41" s="13"/>
      <c r="I41" s="13"/>
      <c r="J41" s="13"/>
      <c r="K41" s="13"/>
      <c r="L41" s="13"/>
      <c r="M41" s="13"/>
      <c r="N41" s="13"/>
      <c r="O41" s="13"/>
      <c r="P41" s="13"/>
      <c r="Q41" s="13"/>
      <c r="R41" s="13"/>
    </row>
    <row r="42" spans="2:19">
      <c r="B42" s="507" t="s">
        <v>88</v>
      </c>
      <c r="C42" s="507"/>
      <c r="D42" s="508">
        <v>43837</v>
      </c>
      <c r="E42" s="507"/>
      <c r="F42" s="508">
        <v>43838</v>
      </c>
      <c r="G42" s="507"/>
      <c r="H42" s="508">
        <v>43839</v>
      </c>
      <c r="I42" s="507"/>
      <c r="J42" s="508">
        <v>43840</v>
      </c>
      <c r="K42" s="507"/>
      <c r="L42" s="508">
        <v>43841</v>
      </c>
      <c r="M42" s="507"/>
      <c r="N42" s="508">
        <v>43842</v>
      </c>
      <c r="O42" s="507"/>
      <c r="P42" s="508">
        <v>43843</v>
      </c>
      <c r="Q42" s="507"/>
      <c r="R42" s="515" t="s">
        <v>6</v>
      </c>
      <c r="S42" s="483" t="s">
        <v>122</v>
      </c>
    </row>
    <row r="43" spans="2:19">
      <c r="B43" s="507" t="s">
        <v>89</v>
      </c>
      <c r="C43" s="507"/>
      <c r="D43" s="507" t="s">
        <v>92</v>
      </c>
      <c r="E43" s="507"/>
      <c r="F43" s="507" t="s">
        <v>93</v>
      </c>
      <c r="G43" s="507"/>
      <c r="H43" s="507" t="s">
        <v>94</v>
      </c>
      <c r="I43" s="507"/>
      <c r="J43" s="507" t="s">
        <v>95</v>
      </c>
      <c r="K43" s="507"/>
      <c r="L43" s="507" t="s">
        <v>96</v>
      </c>
      <c r="M43" s="507"/>
      <c r="N43" s="507" t="s">
        <v>97</v>
      </c>
      <c r="O43" s="507"/>
      <c r="P43" s="507" t="s">
        <v>98</v>
      </c>
      <c r="Q43" s="507"/>
      <c r="R43" s="514"/>
      <c r="S43" s="484"/>
    </row>
    <row r="44" spans="2:19">
      <c r="B44" s="507" t="s">
        <v>134</v>
      </c>
      <c r="C44" s="509" t="s">
        <v>90</v>
      </c>
      <c r="D44" s="509" t="s">
        <v>353</v>
      </c>
      <c r="E44" s="509" t="s">
        <v>354</v>
      </c>
      <c r="F44" s="509" t="s">
        <v>353</v>
      </c>
      <c r="G44" s="509" t="s">
        <v>354</v>
      </c>
      <c r="H44" s="509" t="s">
        <v>353</v>
      </c>
      <c r="I44" s="509" t="s">
        <v>354</v>
      </c>
      <c r="J44" s="509" t="s">
        <v>353</v>
      </c>
      <c r="K44" s="509" t="s">
        <v>354</v>
      </c>
      <c r="L44" s="509" t="s">
        <v>353</v>
      </c>
      <c r="M44" s="509" t="s">
        <v>354</v>
      </c>
      <c r="N44" s="509" t="s">
        <v>353</v>
      </c>
      <c r="O44" s="509" t="s">
        <v>354</v>
      </c>
      <c r="P44" s="509" t="s">
        <v>353</v>
      </c>
      <c r="Q44" s="509" t="s">
        <v>354</v>
      </c>
      <c r="R44" s="509" t="s">
        <v>353</v>
      </c>
      <c r="S44" s="507" t="s">
        <v>355</v>
      </c>
    </row>
    <row r="45" spans="2:19">
      <c r="B45" s="507" t="str">
        <f>D2</f>
        <v>캐릭터의</v>
      </c>
      <c r="C45" s="509">
        <f>S34</f>
        <v>100</v>
      </c>
      <c r="D45" s="270"/>
      <c r="E45" s="270"/>
      <c r="F45" s="270"/>
      <c r="G45" s="270"/>
      <c r="H45" s="270"/>
      <c r="I45" s="270"/>
      <c r="J45" s="270"/>
      <c r="K45" s="270"/>
      <c r="L45" s="270"/>
      <c r="M45" s="270"/>
      <c r="N45" s="270"/>
      <c r="O45" s="270"/>
      <c r="P45" s="270"/>
      <c r="Q45" s="270"/>
      <c r="R45" s="312"/>
      <c r="S45" s="509">
        <f>SUM(D45,F45,H45,J45,L45,N45,P45)-SUM(E45,G45,I45,K45,M45,O45,Q45)+C45+R45</f>
        <v>100</v>
      </c>
    </row>
    <row r="46" spans="2:19">
      <c r="B46" s="507" t="str">
        <f>F2</f>
        <v>이름을</v>
      </c>
      <c r="C46" s="509">
        <f>S35</f>
        <v>150</v>
      </c>
      <c r="D46" s="271"/>
      <c r="E46" s="271"/>
      <c r="F46" s="271"/>
      <c r="G46" s="271"/>
      <c r="H46" s="271"/>
      <c r="I46" s="271"/>
      <c r="J46" s="271"/>
      <c r="K46" s="271"/>
      <c r="L46" s="271"/>
      <c r="M46" s="271"/>
      <c r="N46" s="271"/>
      <c r="O46" s="271"/>
      <c r="P46" s="271"/>
      <c r="Q46" s="271"/>
      <c r="R46" s="512"/>
      <c r="S46" s="509">
        <f>SUM(D46,F46,H46,J46,L46,N46,P46)-SUM(E46,G46,I46,K46,M46,O46,Q46)+C46+R46</f>
        <v>150</v>
      </c>
    </row>
    <row r="47" spans="2:19">
      <c r="B47" s="507" t="str">
        <f>H2</f>
        <v>기재해</v>
      </c>
      <c r="C47" s="509">
        <f>S36</f>
        <v>0</v>
      </c>
      <c r="D47" s="271"/>
      <c r="E47" s="271"/>
      <c r="F47" s="271"/>
      <c r="G47" s="271"/>
      <c r="H47" s="271"/>
      <c r="I47" s="271"/>
      <c r="J47" s="271"/>
      <c r="K47" s="271"/>
      <c r="L47" s="271"/>
      <c r="M47" s="271"/>
      <c r="N47" s="271"/>
      <c r="O47" s="271"/>
      <c r="P47" s="271"/>
      <c r="Q47" s="271"/>
      <c r="R47" s="512"/>
      <c r="S47" s="509">
        <f>SUM(D47,F47,H47,J47,L47,N47,P47)-SUM(E47,G47,I47,K47,M47,O47,Q47)+C47+R47</f>
        <v>0</v>
      </c>
    </row>
    <row r="48" spans="2:19">
      <c r="B48" s="507" t="str">
        <f>J2</f>
        <v>주세요</v>
      </c>
      <c r="C48" s="509">
        <f>S37</f>
        <v>40</v>
      </c>
      <c r="D48" s="271"/>
      <c r="E48" s="271"/>
      <c r="F48" s="271"/>
      <c r="G48" s="271"/>
      <c r="H48" s="271"/>
      <c r="I48" s="271"/>
      <c r="J48" s="271"/>
      <c r="K48" s="271"/>
      <c r="L48" s="271"/>
      <c r="M48" s="271"/>
      <c r="N48" s="271"/>
      <c r="O48" s="271"/>
      <c r="P48" s="271"/>
      <c r="Q48" s="271"/>
      <c r="R48" s="512"/>
      <c r="S48" s="509">
        <f>SUM(D48,F48,H48,J48,L48,N48,P48)-SUM(E48,G48,I48,K48,M48,O48,Q48)+C48+R48</f>
        <v>40</v>
      </c>
    </row>
    <row r="49" spans="2:19">
      <c r="B49" s="507" t="str">
        <f>L2</f>
        <v>스카니아</v>
      </c>
      <c r="C49" s="509">
        <f>S38</f>
        <v>0</v>
      </c>
      <c r="D49" s="271"/>
      <c r="E49" s="271"/>
      <c r="F49" s="271"/>
      <c r="G49" s="271"/>
      <c r="H49" s="271"/>
      <c r="I49" s="271"/>
      <c r="J49" s="271"/>
      <c r="K49" s="271"/>
      <c r="L49" s="271"/>
      <c r="M49" s="271"/>
      <c r="N49" s="271"/>
      <c r="O49" s="271"/>
      <c r="P49" s="271"/>
      <c r="Q49" s="271"/>
      <c r="R49" s="512"/>
      <c r="S49" s="509">
        <f>SUM(D49,F49,H49,J49,L49,N49,P49)-SUM(E49,G49,I49,K49,M49,O49,Q49)+C49+R49</f>
        <v>0</v>
      </c>
    </row>
    <row r="50" spans="2:19">
      <c r="B50" s="507" t="str">
        <f>N2</f>
        <v>딘향</v>
      </c>
      <c r="C50" s="509">
        <f>S39</f>
        <v>0</v>
      </c>
      <c r="D50" s="272"/>
      <c r="E50" s="272"/>
      <c r="F50" s="272"/>
      <c r="G50" s="272"/>
      <c r="H50" s="272"/>
      <c r="I50" s="272"/>
      <c r="J50" s="272"/>
      <c r="K50" s="272"/>
      <c r="L50" s="272"/>
      <c r="M50" s="272"/>
      <c r="N50" s="272"/>
      <c r="O50" s="272"/>
      <c r="P50" s="272"/>
      <c r="Q50" s="272"/>
      <c r="R50" s="314"/>
      <c r="S50" s="509">
        <f>SUM(D50,F50,H50,J50,L50,N50,P50)-SUM(E50,G50,I50,K50,M50,O50,Q50)+C50+R50</f>
        <v>0</v>
      </c>
    </row>
    <row r="52" spans="2:19" s="9" customFormat="1" ht="20.000000" customHeight="1">
      <c r="B52" s="13"/>
      <c r="C52" s="13"/>
      <c r="D52" s="13"/>
      <c r="E52" s="13"/>
      <c r="F52" s="13"/>
      <c r="G52" s="13"/>
      <c r="H52" s="13"/>
      <c r="I52" s="13"/>
      <c r="J52" s="13"/>
      <c r="K52" s="13"/>
      <c r="L52" s="13"/>
      <c r="M52" s="13"/>
      <c r="N52" s="13"/>
      <c r="O52" s="13"/>
      <c r="P52" s="13"/>
      <c r="Q52" s="13"/>
      <c r="R52" s="13"/>
    </row>
    <row r="53" spans="2:19">
      <c r="B53" s="507" t="s">
        <v>88</v>
      </c>
      <c r="C53" s="507"/>
      <c r="D53" s="508">
        <v>43844</v>
      </c>
      <c r="E53" s="507"/>
      <c r="F53" s="508">
        <v>43845</v>
      </c>
      <c r="G53" s="507"/>
      <c r="H53" s="508">
        <v>43846</v>
      </c>
      <c r="I53" s="507"/>
      <c r="J53" s="508">
        <v>43847</v>
      </c>
      <c r="K53" s="507"/>
      <c r="L53" s="508">
        <v>43848</v>
      </c>
      <c r="M53" s="507"/>
      <c r="N53" s="508">
        <v>43849</v>
      </c>
      <c r="O53" s="507"/>
      <c r="P53" s="508">
        <v>43850</v>
      </c>
      <c r="Q53" s="507"/>
      <c r="R53" s="515" t="s">
        <v>6</v>
      </c>
      <c r="S53" s="483" t="s">
        <v>123</v>
      </c>
    </row>
    <row r="54" spans="2:19">
      <c r="B54" s="507" t="s">
        <v>89</v>
      </c>
      <c r="C54" s="507"/>
      <c r="D54" s="507" t="s">
        <v>92</v>
      </c>
      <c r="E54" s="507"/>
      <c r="F54" s="507" t="s">
        <v>93</v>
      </c>
      <c r="G54" s="507"/>
      <c r="H54" s="507" t="s">
        <v>94</v>
      </c>
      <c r="I54" s="507"/>
      <c r="J54" s="507" t="s">
        <v>95</v>
      </c>
      <c r="K54" s="507"/>
      <c r="L54" s="507" t="s">
        <v>96</v>
      </c>
      <c r="M54" s="507"/>
      <c r="N54" s="507" t="s">
        <v>97</v>
      </c>
      <c r="O54" s="507"/>
      <c r="P54" s="507" t="s">
        <v>98</v>
      </c>
      <c r="Q54" s="507"/>
      <c r="R54" s="514"/>
      <c r="S54" s="484"/>
    </row>
    <row r="55" spans="2:19">
      <c r="B55" s="507" t="s">
        <v>134</v>
      </c>
      <c r="C55" s="509" t="s">
        <v>90</v>
      </c>
      <c r="D55" s="509" t="s">
        <v>353</v>
      </c>
      <c r="E55" s="509" t="s">
        <v>354</v>
      </c>
      <c r="F55" s="509" t="s">
        <v>353</v>
      </c>
      <c r="G55" s="509" t="s">
        <v>354</v>
      </c>
      <c r="H55" s="509" t="s">
        <v>353</v>
      </c>
      <c r="I55" s="509" t="s">
        <v>354</v>
      </c>
      <c r="J55" s="509" t="s">
        <v>353</v>
      </c>
      <c r="K55" s="509" t="s">
        <v>354</v>
      </c>
      <c r="L55" s="509" t="s">
        <v>353</v>
      </c>
      <c r="M55" s="509" t="s">
        <v>354</v>
      </c>
      <c r="N55" s="509" t="s">
        <v>353</v>
      </c>
      <c r="O55" s="509" t="s">
        <v>354</v>
      </c>
      <c r="P55" s="509" t="s">
        <v>353</v>
      </c>
      <c r="Q55" s="509" t="s">
        <v>354</v>
      </c>
      <c r="R55" s="509" t="s">
        <v>353</v>
      </c>
      <c r="S55" s="507" t="s">
        <v>355</v>
      </c>
    </row>
    <row r="56" spans="2:19">
      <c r="B56" s="507" t="str">
        <f>D2</f>
        <v>캐릭터의</v>
      </c>
      <c r="C56" s="509">
        <f>S45</f>
        <v>100</v>
      </c>
      <c r="D56" s="270"/>
      <c r="E56" s="270"/>
      <c r="F56" s="270"/>
      <c r="G56" s="270"/>
      <c r="H56" s="270"/>
      <c r="I56" s="270"/>
      <c r="J56" s="270"/>
      <c r="K56" s="270"/>
      <c r="L56" s="270"/>
      <c r="M56" s="270"/>
      <c r="N56" s="270"/>
      <c r="O56" s="270"/>
      <c r="P56" s="270"/>
      <c r="Q56" s="270"/>
      <c r="R56" s="312"/>
      <c r="S56" s="509">
        <f>SUM(D56,F56,H56,J56,L56,N56,P56)-SUM(E56,G56,I56,K56,M56,O56,Q56)+C56+R56</f>
        <v>100</v>
      </c>
    </row>
    <row r="57" spans="2:19">
      <c r="B57" s="507" t="str">
        <f>F2</f>
        <v>이름을</v>
      </c>
      <c r="C57" s="509">
        <f>S46</f>
        <v>150</v>
      </c>
      <c r="D57" s="271"/>
      <c r="E57" s="271"/>
      <c r="F57" s="271"/>
      <c r="G57" s="271"/>
      <c r="H57" s="271"/>
      <c r="I57" s="271"/>
      <c r="J57" s="271"/>
      <c r="K57" s="271"/>
      <c r="L57" s="271"/>
      <c r="M57" s="271"/>
      <c r="N57" s="271"/>
      <c r="O57" s="271"/>
      <c r="P57" s="271"/>
      <c r="Q57" s="271"/>
      <c r="R57" s="512"/>
      <c r="S57" s="509">
        <f>SUM(D57,F57,H57,J57,L57,N57,P57)-SUM(E57,G57,I57,K57,M57,O57,Q57)+C57+R57</f>
        <v>150</v>
      </c>
    </row>
    <row r="58" spans="2:19">
      <c r="B58" s="507" t="str">
        <f>H2</f>
        <v>기재해</v>
      </c>
      <c r="C58" s="509">
        <f>S47</f>
        <v>0</v>
      </c>
      <c r="D58" s="271"/>
      <c r="E58" s="271"/>
      <c r="F58" s="271"/>
      <c r="G58" s="271"/>
      <c r="H58" s="271"/>
      <c r="I58" s="271"/>
      <c r="J58" s="271"/>
      <c r="K58" s="271"/>
      <c r="L58" s="271"/>
      <c r="M58" s="271"/>
      <c r="N58" s="271"/>
      <c r="O58" s="271"/>
      <c r="P58" s="271"/>
      <c r="Q58" s="271"/>
      <c r="R58" s="512"/>
      <c r="S58" s="509">
        <f>SUM(D58,F58,H58,J58,L58,N58,P58)-SUM(E58,G58,I58,K58,M58,O58,Q58)+C58+R58</f>
        <v>0</v>
      </c>
    </row>
    <row r="59" spans="2:19">
      <c r="B59" s="507" t="str">
        <f>J2</f>
        <v>주세요</v>
      </c>
      <c r="C59" s="509">
        <f>S48</f>
        <v>40</v>
      </c>
      <c r="D59" s="271"/>
      <c r="E59" s="271"/>
      <c r="F59" s="271"/>
      <c r="G59" s="271"/>
      <c r="H59" s="271"/>
      <c r="I59" s="271"/>
      <c r="J59" s="271"/>
      <c r="K59" s="271"/>
      <c r="L59" s="271"/>
      <c r="M59" s="271"/>
      <c r="N59" s="271"/>
      <c r="O59" s="271"/>
      <c r="P59" s="271"/>
      <c r="Q59" s="271"/>
      <c r="R59" s="512"/>
      <c r="S59" s="509">
        <f>SUM(D59,F59,H59,J59,L59,N59,P59)-SUM(E59,G59,I59,K59,M59,O59,Q59)+C59+R59</f>
        <v>40</v>
      </c>
    </row>
    <row r="60" spans="2:19">
      <c r="B60" s="507" t="str">
        <f>L2</f>
        <v>스카니아</v>
      </c>
      <c r="C60" s="509">
        <f>S49</f>
        <v>0</v>
      </c>
      <c r="D60" s="271"/>
      <c r="E60" s="271"/>
      <c r="F60" s="271"/>
      <c r="G60" s="271"/>
      <c r="H60" s="271"/>
      <c r="I60" s="271"/>
      <c r="J60" s="271"/>
      <c r="K60" s="271"/>
      <c r="L60" s="271"/>
      <c r="M60" s="271"/>
      <c r="N60" s="271"/>
      <c r="O60" s="271"/>
      <c r="P60" s="271"/>
      <c r="Q60" s="271"/>
      <c r="R60" s="512"/>
      <c r="S60" s="509">
        <f>SUM(D60,F60,H60,J60,L60,N60,P60)-SUM(E60,G60,I60,K60,M60,O60,Q60)+C60+R60</f>
        <v>0</v>
      </c>
    </row>
    <row r="61" spans="2:19">
      <c r="B61" s="507" t="str">
        <f>N2</f>
        <v>딘향</v>
      </c>
      <c r="C61" s="509">
        <f>S50</f>
        <v>0</v>
      </c>
      <c r="D61" s="272"/>
      <c r="E61" s="272"/>
      <c r="F61" s="272"/>
      <c r="G61" s="272"/>
      <c r="H61" s="272"/>
      <c r="I61" s="272"/>
      <c r="J61" s="272"/>
      <c r="K61" s="272"/>
      <c r="L61" s="272"/>
      <c r="M61" s="272"/>
      <c r="N61" s="272"/>
      <c r="O61" s="272"/>
      <c r="P61" s="272"/>
      <c r="Q61" s="272"/>
      <c r="R61" s="314"/>
      <c r="S61" s="509">
        <f>SUM(D61,F61,H61,J61,L61,N61,P61)-SUM(E61,G61,I61,K61,M61,O61,Q61)+C61+R61</f>
        <v>0</v>
      </c>
    </row>
    <row r="63" spans="2:19" s="9" customFormat="1" ht="20.000000" customHeight="1">
      <c r="B63" s="13"/>
      <c r="C63" s="13"/>
      <c r="D63" s="13"/>
      <c r="E63" s="13"/>
      <c r="F63" s="13"/>
      <c r="G63" s="13"/>
      <c r="H63" s="13"/>
      <c r="I63" s="13"/>
      <c r="J63" s="13"/>
      <c r="K63" s="13"/>
      <c r="L63" s="13"/>
      <c r="M63" s="13"/>
      <c r="N63" s="13"/>
      <c r="O63" s="13"/>
      <c r="P63" s="13"/>
      <c r="Q63" s="13"/>
      <c r="R63" s="13"/>
    </row>
    <row r="64" spans="2:19">
      <c r="B64" s="507" t="s">
        <v>88</v>
      </c>
      <c r="C64" s="507"/>
      <c r="D64" s="508">
        <v>43851</v>
      </c>
      <c r="E64" s="507"/>
      <c r="F64" s="508">
        <v>43852</v>
      </c>
      <c r="G64" s="507"/>
      <c r="H64" s="508">
        <v>43853</v>
      </c>
      <c r="I64" s="507"/>
      <c r="J64" s="508">
        <v>43854</v>
      </c>
      <c r="K64" s="507"/>
      <c r="L64" s="508">
        <v>43855</v>
      </c>
      <c r="M64" s="507"/>
      <c r="N64" s="508">
        <v>43856</v>
      </c>
      <c r="O64" s="507"/>
      <c r="P64" s="508">
        <v>43857</v>
      </c>
      <c r="Q64" s="507"/>
      <c r="R64" s="515" t="s">
        <v>6</v>
      </c>
      <c r="S64" s="483" t="s">
        <v>124</v>
      </c>
    </row>
    <row r="65" spans="2:19">
      <c r="B65" s="507" t="s">
        <v>89</v>
      </c>
      <c r="C65" s="507"/>
      <c r="D65" s="507" t="s">
        <v>92</v>
      </c>
      <c r="E65" s="507"/>
      <c r="F65" s="507" t="s">
        <v>93</v>
      </c>
      <c r="G65" s="507"/>
      <c r="H65" s="507" t="s">
        <v>94</v>
      </c>
      <c r="I65" s="507"/>
      <c r="J65" s="507" t="s">
        <v>95</v>
      </c>
      <c r="K65" s="507"/>
      <c r="L65" s="507" t="s">
        <v>96</v>
      </c>
      <c r="M65" s="507"/>
      <c r="N65" s="507" t="s">
        <v>97</v>
      </c>
      <c r="O65" s="507"/>
      <c r="P65" s="507" t="s">
        <v>98</v>
      </c>
      <c r="Q65" s="507"/>
      <c r="R65" s="514"/>
      <c r="S65" s="484"/>
    </row>
    <row r="66" spans="2:19">
      <c r="B66" s="507" t="s">
        <v>134</v>
      </c>
      <c r="C66" s="509" t="s">
        <v>90</v>
      </c>
      <c r="D66" s="509" t="s">
        <v>353</v>
      </c>
      <c r="E66" s="509" t="s">
        <v>354</v>
      </c>
      <c r="F66" s="509" t="s">
        <v>353</v>
      </c>
      <c r="G66" s="509" t="s">
        <v>354</v>
      </c>
      <c r="H66" s="509" t="s">
        <v>353</v>
      </c>
      <c r="I66" s="509" t="s">
        <v>354</v>
      </c>
      <c r="J66" s="509" t="s">
        <v>353</v>
      </c>
      <c r="K66" s="509" t="s">
        <v>354</v>
      </c>
      <c r="L66" s="509" t="s">
        <v>353</v>
      </c>
      <c r="M66" s="509" t="s">
        <v>354</v>
      </c>
      <c r="N66" s="509" t="s">
        <v>353</v>
      </c>
      <c r="O66" s="509" t="s">
        <v>354</v>
      </c>
      <c r="P66" s="509" t="s">
        <v>353</v>
      </c>
      <c r="Q66" s="509" t="s">
        <v>354</v>
      </c>
      <c r="R66" s="509" t="s">
        <v>353</v>
      </c>
      <c r="S66" s="507" t="s">
        <v>355</v>
      </c>
    </row>
    <row r="67" spans="2:19">
      <c r="B67" s="507" t="str">
        <f>D2</f>
        <v>캐릭터의</v>
      </c>
      <c r="C67" s="509">
        <f>S56</f>
        <v>100</v>
      </c>
      <c r="D67" s="270"/>
      <c r="E67" s="270"/>
      <c r="F67" s="270"/>
      <c r="G67" s="270"/>
      <c r="H67" s="270"/>
      <c r="I67" s="270"/>
      <c r="J67" s="270"/>
      <c r="K67" s="270"/>
      <c r="L67" s="270"/>
      <c r="M67" s="270"/>
      <c r="N67" s="270"/>
      <c r="O67" s="270"/>
      <c r="P67" s="270"/>
      <c r="Q67" s="270"/>
      <c r="R67" s="312"/>
      <c r="S67" s="509">
        <f>SUM(D67,F67,H67,J67,L67,N67,P67)-SUM(E67,G67,I67,K67,M67,O67,Q67)+C67+R67</f>
        <v>100</v>
      </c>
    </row>
    <row r="68" spans="2:19">
      <c r="B68" s="507" t="str">
        <f>F2</f>
        <v>이름을</v>
      </c>
      <c r="C68" s="509">
        <f>S57</f>
        <v>150</v>
      </c>
      <c r="D68" s="271"/>
      <c r="E68" s="271"/>
      <c r="F68" s="271"/>
      <c r="G68" s="271"/>
      <c r="H68" s="271"/>
      <c r="I68" s="271"/>
      <c r="J68" s="271"/>
      <c r="K68" s="271"/>
      <c r="L68" s="271"/>
      <c r="M68" s="271"/>
      <c r="N68" s="271"/>
      <c r="O68" s="271"/>
      <c r="P68" s="271"/>
      <c r="Q68" s="271"/>
      <c r="R68" s="512"/>
      <c r="S68" s="509">
        <f>SUM(D68,F68,H68,J68,L68,N68,P68)-SUM(E68,G68,I68,K68,M68,O68,Q68)+C68+R68</f>
        <v>150</v>
      </c>
    </row>
    <row r="69" spans="2:19">
      <c r="B69" s="507" t="str">
        <f>H2</f>
        <v>기재해</v>
      </c>
      <c r="C69" s="509">
        <f>S58</f>
        <v>0</v>
      </c>
      <c r="D69" s="271"/>
      <c r="E69" s="271"/>
      <c r="F69" s="271"/>
      <c r="G69" s="271"/>
      <c r="H69" s="271"/>
      <c r="I69" s="271"/>
      <c r="J69" s="271"/>
      <c r="K69" s="271"/>
      <c r="L69" s="271"/>
      <c r="M69" s="271"/>
      <c r="N69" s="271"/>
      <c r="O69" s="271"/>
      <c r="P69" s="271"/>
      <c r="Q69" s="271"/>
      <c r="R69" s="512"/>
      <c r="S69" s="509">
        <f>SUM(D69,F69,H69,J69,L69,N69,P69)-SUM(E69,G69,I69,K69,M69,O69,Q69)+C69+R69</f>
        <v>0</v>
      </c>
    </row>
    <row r="70" spans="2:19">
      <c r="B70" s="507" t="str">
        <f>J2</f>
        <v>주세요</v>
      </c>
      <c r="C70" s="509">
        <f>S59</f>
        <v>40</v>
      </c>
      <c r="D70" s="271"/>
      <c r="E70" s="271"/>
      <c r="F70" s="271"/>
      <c r="G70" s="271"/>
      <c r="H70" s="271"/>
      <c r="I70" s="271"/>
      <c r="J70" s="271"/>
      <c r="K70" s="271"/>
      <c r="L70" s="271"/>
      <c r="M70" s="271"/>
      <c r="N70" s="271"/>
      <c r="O70" s="271"/>
      <c r="P70" s="271"/>
      <c r="Q70" s="271"/>
      <c r="R70" s="512"/>
      <c r="S70" s="509">
        <f>SUM(D70,F70,H70,J70,L70,N70,P70)-SUM(E70,G70,I70,K70,M70,O70,Q70)+C70+R70</f>
        <v>40</v>
      </c>
    </row>
    <row r="71" spans="2:19">
      <c r="B71" s="507" t="str">
        <f>L2</f>
        <v>스카니아</v>
      </c>
      <c r="C71" s="509">
        <f>S60</f>
        <v>0</v>
      </c>
      <c r="D71" s="271"/>
      <c r="E71" s="271"/>
      <c r="F71" s="271"/>
      <c r="G71" s="271"/>
      <c r="H71" s="271"/>
      <c r="I71" s="271"/>
      <c r="J71" s="271"/>
      <c r="K71" s="271"/>
      <c r="L71" s="271"/>
      <c r="M71" s="271"/>
      <c r="N71" s="271"/>
      <c r="O71" s="271"/>
      <c r="P71" s="271"/>
      <c r="Q71" s="271"/>
      <c r="R71" s="512"/>
      <c r="S71" s="509">
        <f>SUM(D71,F71,H71,J71,L71,N71,P71)-SUM(E71,G71,I71,K71,M71,O71,Q71)+C71+R71</f>
        <v>0</v>
      </c>
    </row>
    <row r="72" spans="2:19">
      <c r="B72" s="507" t="str">
        <f>N2</f>
        <v>딘향</v>
      </c>
      <c r="C72" s="509">
        <f>S61</f>
        <v>0</v>
      </c>
      <c r="D72" s="272"/>
      <c r="E72" s="272"/>
      <c r="F72" s="272"/>
      <c r="G72" s="272"/>
      <c r="H72" s="272"/>
      <c r="I72" s="272"/>
      <c r="J72" s="272"/>
      <c r="K72" s="272"/>
      <c r="L72" s="272"/>
      <c r="M72" s="272"/>
      <c r="N72" s="272"/>
      <c r="O72" s="272"/>
      <c r="P72" s="272"/>
      <c r="Q72" s="272"/>
      <c r="R72" s="314"/>
      <c r="S72" s="509">
        <f>SUM(D72,F72,H72,J72,L72,N72,P72)-SUM(E72,G72,I72,K72,M72,O72,Q72)+C72+R72</f>
        <v>0</v>
      </c>
    </row>
    <row r="74" spans="2:19" s="9" customFormat="1" ht="20.000000" customHeight="1">
      <c r="B74" s="13"/>
      <c r="C74" s="13"/>
      <c r="D74" s="13"/>
      <c r="E74" s="13"/>
      <c r="F74" s="13"/>
      <c r="G74" s="13"/>
      <c r="H74" s="13"/>
      <c r="I74" s="13"/>
      <c r="J74" s="13"/>
      <c r="K74" s="13"/>
      <c r="L74" s="13"/>
      <c r="M74" s="13"/>
      <c r="N74" s="13"/>
      <c r="O74" s="13"/>
      <c r="P74" s="13"/>
      <c r="Q74" s="13"/>
      <c r="R74" s="13"/>
    </row>
    <row r="75" spans="2:19">
      <c r="B75" s="507" t="s">
        <v>88</v>
      </c>
      <c r="C75" s="507"/>
      <c r="D75" s="508">
        <v>43858</v>
      </c>
      <c r="E75" s="507"/>
      <c r="F75" s="508">
        <v>43859</v>
      </c>
      <c r="G75" s="507"/>
      <c r="H75" s="508">
        <v>43860</v>
      </c>
      <c r="I75" s="507"/>
      <c r="J75" s="508">
        <v>43861</v>
      </c>
      <c r="K75" s="507"/>
      <c r="L75" s="508">
        <v>43862</v>
      </c>
      <c r="M75" s="507"/>
      <c r="N75" s="508">
        <v>43863</v>
      </c>
      <c r="O75" s="507"/>
      <c r="P75" s="508">
        <v>43864</v>
      </c>
      <c r="Q75" s="507"/>
      <c r="R75" s="515" t="s">
        <v>6</v>
      </c>
      <c r="S75" s="483" t="s">
        <v>125</v>
      </c>
    </row>
    <row r="76" spans="2:19">
      <c r="B76" s="507" t="s">
        <v>89</v>
      </c>
      <c r="C76" s="507"/>
      <c r="D76" s="507" t="s">
        <v>92</v>
      </c>
      <c r="E76" s="507"/>
      <c r="F76" s="507" t="s">
        <v>93</v>
      </c>
      <c r="G76" s="507"/>
      <c r="H76" s="507" t="s">
        <v>94</v>
      </c>
      <c r="I76" s="507"/>
      <c r="J76" s="507" t="s">
        <v>95</v>
      </c>
      <c r="K76" s="507"/>
      <c r="L76" s="507" t="s">
        <v>96</v>
      </c>
      <c r="M76" s="507"/>
      <c r="N76" s="507" t="s">
        <v>97</v>
      </c>
      <c r="O76" s="507"/>
      <c r="P76" s="507" t="s">
        <v>98</v>
      </c>
      <c r="Q76" s="507"/>
      <c r="R76" s="514"/>
      <c r="S76" s="484"/>
    </row>
    <row r="77" spans="2:19">
      <c r="B77" s="507" t="s">
        <v>134</v>
      </c>
      <c r="C77" s="509" t="s">
        <v>90</v>
      </c>
      <c r="D77" s="509" t="s">
        <v>353</v>
      </c>
      <c r="E77" s="509" t="s">
        <v>354</v>
      </c>
      <c r="F77" s="509" t="s">
        <v>353</v>
      </c>
      <c r="G77" s="509" t="s">
        <v>354</v>
      </c>
      <c r="H77" s="509" t="s">
        <v>353</v>
      </c>
      <c r="I77" s="509" t="s">
        <v>354</v>
      </c>
      <c r="J77" s="509" t="s">
        <v>353</v>
      </c>
      <c r="K77" s="509" t="s">
        <v>354</v>
      </c>
      <c r="L77" s="509" t="s">
        <v>353</v>
      </c>
      <c r="M77" s="509" t="s">
        <v>354</v>
      </c>
      <c r="N77" s="509" t="s">
        <v>353</v>
      </c>
      <c r="O77" s="509" t="s">
        <v>354</v>
      </c>
      <c r="P77" s="509" t="s">
        <v>353</v>
      </c>
      <c r="Q77" s="509" t="s">
        <v>354</v>
      </c>
      <c r="R77" s="509" t="s">
        <v>353</v>
      </c>
      <c r="S77" s="507" t="s">
        <v>355</v>
      </c>
    </row>
    <row r="78" spans="2:19">
      <c r="B78" s="507" t="str">
        <f>D2</f>
        <v>캐릭터의</v>
      </c>
      <c r="C78" s="509">
        <f>S67</f>
        <v>100</v>
      </c>
      <c r="D78" s="270"/>
      <c r="E78" s="270"/>
      <c r="F78" s="270"/>
      <c r="G78" s="270"/>
      <c r="H78" s="270"/>
      <c r="I78" s="270"/>
      <c r="J78" s="270"/>
      <c r="K78" s="270"/>
      <c r="L78" s="270"/>
      <c r="M78" s="270"/>
      <c r="N78" s="270"/>
      <c r="O78" s="270"/>
      <c r="P78" s="270"/>
      <c r="Q78" s="270"/>
      <c r="R78" s="312"/>
      <c r="S78" s="509">
        <f>SUM(D78,F78,H78,J78,L78,N78,P78)-SUM(E78,G78,I78,K78,M78,O78,Q78)+C78+R78</f>
        <v>100</v>
      </c>
    </row>
    <row r="79" spans="2:19">
      <c r="B79" s="507" t="str">
        <f>F2</f>
        <v>이름을</v>
      </c>
      <c r="C79" s="509">
        <f>S68</f>
        <v>150</v>
      </c>
      <c r="D79" s="271"/>
      <c r="E79" s="271"/>
      <c r="F79" s="271"/>
      <c r="G79" s="271"/>
      <c r="H79" s="271"/>
      <c r="I79" s="271"/>
      <c r="J79" s="271"/>
      <c r="K79" s="271"/>
      <c r="L79" s="271"/>
      <c r="M79" s="271"/>
      <c r="N79" s="271"/>
      <c r="O79" s="271"/>
      <c r="P79" s="271"/>
      <c r="Q79" s="271"/>
      <c r="R79" s="512"/>
      <c r="S79" s="509">
        <f>SUM(D79,F79,H79,J79,L79,N79,P79)-SUM(E79,G79,I79,K79,M79,O79,Q79)+C79+R79</f>
        <v>150</v>
      </c>
    </row>
    <row r="80" spans="2:19">
      <c r="B80" s="507" t="str">
        <f>H2</f>
        <v>기재해</v>
      </c>
      <c r="C80" s="509">
        <f>S69</f>
        <v>0</v>
      </c>
      <c r="D80" s="271"/>
      <c r="E80" s="271"/>
      <c r="F80" s="271"/>
      <c r="G80" s="271"/>
      <c r="H80" s="271"/>
      <c r="I80" s="271"/>
      <c r="J80" s="271"/>
      <c r="K80" s="271"/>
      <c r="L80" s="271"/>
      <c r="M80" s="271"/>
      <c r="N80" s="271"/>
      <c r="O80" s="271"/>
      <c r="P80" s="271"/>
      <c r="Q80" s="271"/>
      <c r="R80" s="512"/>
      <c r="S80" s="509">
        <f>SUM(D80,F80,H80,J80,L80,N80,P80)-SUM(E80,G80,I80,K80,M80,O80,Q80)+C80+R80</f>
        <v>0</v>
      </c>
    </row>
    <row r="81" spans="2:19">
      <c r="B81" s="507" t="str">
        <f>J2</f>
        <v>주세요</v>
      </c>
      <c r="C81" s="509">
        <f>S70</f>
        <v>40</v>
      </c>
      <c r="D81" s="271"/>
      <c r="E81" s="271"/>
      <c r="F81" s="271"/>
      <c r="G81" s="271"/>
      <c r="H81" s="271"/>
      <c r="I81" s="271"/>
      <c r="J81" s="271"/>
      <c r="K81" s="271"/>
      <c r="L81" s="271"/>
      <c r="M81" s="271"/>
      <c r="N81" s="271"/>
      <c r="O81" s="271"/>
      <c r="P81" s="271"/>
      <c r="Q81" s="271"/>
      <c r="R81" s="512"/>
      <c r="S81" s="509">
        <f>SUM(D81,F81,H81,J81,L81,N81,P81)-SUM(E81,G81,I81,K81,M81,O81,Q81)+C81+R81</f>
        <v>40</v>
      </c>
    </row>
    <row r="82" spans="2:19">
      <c r="B82" s="507" t="str">
        <f>L2</f>
        <v>스카니아</v>
      </c>
      <c r="C82" s="509">
        <f>S71</f>
        <v>0</v>
      </c>
      <c r="D82" s="271"/>
      <c r="E82" s="271"/>
      <c r="F82" s="271"/>
      <c r="G82" s="271"/>
      <c r="H82" s="271"/>
      <c r="I82" s="271"/>
      <c r="J82" s="271"/>
      <c r="K82" s="271"/>
      <c r="L82" s="271"/>
      <c r="M82" s="271"/>
      <c r="N82" s="271"/>
      <c r="O82" s="271"/>
      <c r="P82" s="271"/>
      <c r="Q82" s="271"/>
      <c r="R82" s="512"/>
      <c r="S82" s="509">
        <f>SUM(D82,F82,H82,J82,L82,N82,P82)-SUM(E82,G82,I82,K82,M82,O82,Q82)+C82+R82</f>
        <v>0</v>
      </c>
    </row>
    <row r="83" spans="2:19">
      <c r="B83" s="507" t="str">
        <f>N2</f>
        <v>딘향</v>
      </c>
      <c r="C83" s="509">
        <f>S72</f>
        <v>0</v>
      </c>
      <c r="D83" s="272"/>
      <c r="E83" s="272"/>
      <c r="F83" s="272"/>
      <c r="G83" s="272"/>
      <c r="H83" s="272"/>
      <c r="I83" s="272"/>
      <c r="J83" s="272"/>
      <c r="K83" s="272"/>
      <c r="L83" s="272"/>
      <c r="M83" s="272"/>
      <c r="N83" s="272"/>
      <c r="O83" s="272"/>
      <c r="P83" s="272"/>
      <c r="Q83" s="272"/>
      <c r="R83" s="314"/>
      <c r="S83" s="509">
        <f>SUM(D83,F83,H83,J83,L83,N83,P83)-SUM(E83,G83,I83,K83,M83,O83,Q83)+C83+R83</f>
        <v>0</v>
      </c>
    </row>
    <row r="85" spans="2:19" s="9" customFormat="1" ht="20.000000" customHeight="1">
      <c r="B85" s="13"/>
      <c r="C85" s="13"/>
      <c r="D85" s="13"/>
      <c r="E85" s="13"/>
      <c r="F85" s="13"/>
      <c r="G85" s="13"/>
      <c r="H85" s="13"/>
      <c r="I85" s="13"/>
      <c r="J85" s="13"/>
      <c r="K85" s="13"/>
      <c r="L85" s="13"/>
      <c r="M85" s="13"/>
      <c r="N85" s="13"/>
      <c r="O85" s="13"/>
      <c r="P85" s="13"/>
      <c r="Q85" s="13"/>
      <c r="R85" s="13"/>
    </row>
    <row r="86" spans="2:19">
      <c r="B86" s="507" t="s">
        <v>88</v>
      </c>
      <c r="C86" s="507"/>
      <c r="D86" s="508">
        <v>43865</v>
      </c>
      <c r="E86" s="507"/>
      <c r="F86" s="508">
        <v>43866</v>
      </c>
      <c r="G86" s="507"/>
      <c r="H86" s="508">
        <v>43867</v>
      </c>
      <c r="I86" s="507"/>
      <c r="J86" s="508">
        <v>43868</v>
      </c>
      <c r="K86" s="507"/>
      <c r="L86" s="508">
        <v>43869</v>
      </c>
      <c r="M86" s="507"/>
      <c r="N86" s="508">
        <v>43870</v>
      </c>
      <c r="O86" s="507"/>
      <c r="P86" s="508">
        <v>43871</v>
      </c>
      <c r="Q86" s="507"/>
      <c r="R86" s="515" t="s">
        <v>6</v>
      </c>
      <c r="S86" s="483" t="s">
        <v>126</v>
      </c>
    </row>
    <row r="87" spans="2:19">
      <c r="B87" s="507" t="s">
        <v>89</v>
      </c>
      <c r="C87" s="507"/>
      <c r="D87" s="507" t="s">
        <v>92</v>
      </c>
      <c r="E87" s="507"/>
      <c r="F87" s="507" t="s">
        <v>93</v>
      </c>
      <c r="G87" s="507"/>
      <c r="H87" s="507" t="s">
        <v>94</v>
      </c>
      <c r="I87" s="507"/>
      <c r="J87" s="507" t="s">
        <v>95</v>
      </c>
      <c r="K87" s="507"/>
      <c r="L87" s="507" t="s">
        <v>96</v>
      </c>
      <c r="M87" s="507"/>
      <c r="N87" s="507" t="s">
        <v>97</v>
      </c>
      <c r="O87" s="507"/>
      <c r="P87" s="507" t="s">
        <v>98</v>
      </c>
      <c r="Q87" s="507"/>
      <c r="R87" s="514"/>
      <c r="S87" s="484"/>
    </row>
    <row r="88" spans="2:19">
      <c r="B88" s="507" t="s">
        <v>134</v>
      </c>
      <c r="C88" s="509" t="s">
        <v>90</v>
      </c>
      <c r="D88" s="509" t="s">
        <v>353</v>
      </c>
      <c r="E88" s="509" t="s">
        <v>354</v>
      </c>
      <c r="F88" s="509" t="s">
        <v>353</v>
      </c>
      <c r="G88" s="509" t="s">
        <v>354</v>
      </c>
      <c r="H88" s="509" t="s">
        <v>353</v>
      </c>
      <c r="I88" s="509" t="s">
        <v>354</v>
      </c>
      <c r="J88" s="509" t="s">
        <v>353</v>
      </c>
      <c r="K88" s="509" t="s">
        <v>354</v>
      </c>
      <c r="L88" s="509" t="s">
        <v>353</v>
      </c>
      <c r="M88" s="509" t="s">
        <v>354</v>
      </c>
      <c r="N88" s="509" t="s">
        <v>353</v>
      </c>
      <c r="O88" s="509" t="s">
        <v>354</v>
      </c>
      <c r="P88" s="509" t="s">
        <v>353</v>
      </c>
      <c r="Q88" s="509" t="s">
        <v>354</v>
      </c>
      <c r="R88" s="509" t="s">
        <v>353</v>
      </c>
      <c r="S88" s="507" t="s">
        <v>355</v>
      </c>
    </row>
    <row r="89" spans="2:19">
      <c r="B89" s="507" t="str">
        <f>D2</f>
        <v>캐릭터의</v>
      </c>
      <c r="C89" s="509">
        <f>S78</f>
        <v>100</v>
      </c>
      <c r="D89" s="270"/>
      <c r="E89" s="270"/>
      <c r="F89" s="270"/>
      <c r="G89" s="270"/>
      <c r="H89" s="270"/>
      <c r="I89" s="270"/>
      <c r="J89" s="270"/>
      <c r="K89" s="270"/>
      <c r="L89" s="270"/>
      <c r="M89" s="270"/>
      <c r="N89" s="270"/>
      <c r="O89" s="270"/>
      <c r="P89" s="270"/>
      <c r="Q89" s="270"/>
      <c r="R89" s="312"/>
      <c r="S89" s="509">
        <f>SUM(D89,F89,H89,J89,L89,N89,P89)-SUM(E89,G89,I89,K89,M89,O89,Q89)+C89+R89</f>
        <v>100</v>
      </c>
    </row>
    <row r="90" spans="2:19">
      <c r="B90" s="507" t="str">
        <f>F2</f>
        <v>이름을</v>
      </c>
      <c r="C90" s="509">
        <f>S79</f>
        <v>150</v>
      </c>
      <c r="D90" s="271"/>
      <c r="E90" s="271"/>
      <c r="F90" s="271"/>
      <c r="G90" s="271"/>
      <c r="H90" s="271"/>
      <c r="I90" s="271"/>
      <c r="J90" s="271"/>
      <c r="K90" s="271"/>
      <c r="L90" s="271"/>
      <c r="M90" s="271"/>
      <c r="N90" s="271"/>
      <c r="O90" s="271"/>
      <c r="P90" s="271"/>
      <c r="Q90" s="271"/>
      <c r="R90" s="512"/>
      <c r="S90" s="509">
        <f>SUM(D90,F90,H90,J90,L90,N90,P90)-SUM(E90,G90,I90,K90,M90,O90,Q90)+C90+R90</f>
        <v>150</v>
      </c>
    </row>
    <row r="91" spans="2:19">
      <c r="B91" s="507" t="str">
        <f>H2</f>
        <v>기재해</v>
      </c>
      <c r="C91" s="509">
        <f>S80</f>
        <v>0</v>
      </c>
      <c r="D91" s="271"/>
      <c r="E91" s="271"/>
      <c r="F91" s="271"/>
      <c r="G91" s="271"/>
      <c r="H91" s="271"/>
      <c r="I91" s="271"/>
      <c r="J91" s="271"/>
      <c r="K91" s="271"/>
      <c r="L91" s="271"/>
      <c r="M91" s="271"/>
      <c r="N91" s="271"/>
      <c r="O91" s="271"/>
      <c r="P91" s="271"/>
      <c r="Q91" s="271"/>
      <c r="R91" s="512"/>
      <c r="S91" s="509">
        <f>SUM(D91,F91,H91,J91,L91,N91,P91)-SUM(E91,G91,I91,K91,M91,O91,Q91)+C91+R91</f>
        <v>0</v>
      </c>
    </row>
    <row r="92" spans="2:19">
      <c r="B92" s="507" t="str">
        <f>J2</f>
        <v>주세요</v>
      </c>
      <c r="C92" s="509">
        <f>S81</f>
        <v>40</v>
      </c>
      <c r="D92" s="271"/>
      <c r="E92" s="271"/>
      <c r="F92" s="271"/>
      <c r="G92" s="271"/>
      <c r="H92" s="271"/>
      <c r="I92" s="271"/>
      <c r="J92" s="271"/>
      <c r="K92" s="271"/>
      <c r="L92" s="271"/>
      <c r="M92" s="271"/>
      <c r="N92" s="271"/>
      <c r="O92" s="271"/>
      <c r="P92" s="271"/>
      <c r="Q92" s="271"/>
      <c r="R92" s="512"/>
      <c r="S92" s="509">
        <f>SUM(D92,F92,H92,J92,L92,N92,P92)-SUM(E92,G92,I92,K92,M92,O92,Q92)+C92+R92</f>
        <v>40</v>
      </c>
    </row>
    <row r="93" spans="2:19">
      <c r="B93" s="507" t="str">
        <f>L2</f>
        <v>스카니아</v>
      </c>
      <c r="C93" s="509">
        <f>S82</f>
        <v>0</v>
      </c>
      <c r="D93" s="271"/>
      <c r="E93" s="271"/>
      <c r="F93" s="271"/>
      <c r="G93" s="271"/>
      <c r="H93" s="271"/>
      <c r="I93" s="271"/>
      <c r="J93" s="271"/>
      <c r="K93" s="271"/>
      <c r="L93" s="271"/>
      <c r="M93" s="271"/>
      <c r="N93" s="271"/>
      <c r="O93" s="271"/>
      <c r="P93" s="271"/>
      <c r="Q93" s="271"/>
      <c r="R93" s="512"/>
      <c r="S93" s="509">
        <f>SUM(D93,F93,H93,J93,L93,N93,P93)-SUM(E93,G93,I93,K93,M93,O93,Q93)+C93+R93</f>
        <v>0</v>
      </c>
    </row>
    <row r="94" spans="2:19">
      <c r="B94" s="507" t="str">
        <f>N2</f>
        <v>딘향</v>
      </c>
      <c r="C94" s="509">
        <f>S83</f>
        <v>0</v>
      </c>
      <c r="D94" s="272"/>
      <c r="E94" s="272"/>
      <c r="F94" s="272"/>
      <c r="G94" s="272"/>
      <c r="H94" s="272"/>
      <c r="I94" s="272"/>
      <c r="J94" s="272"/>
      <c r="K94" s="272"/>
      <c r="L94" s="272"/>
      <c r="M94" s="272"/>
      <c r="N94" s="272"/>
      <c r="O94" s="272"/>
      <c r="P94" s="272"/>
      <c r="Q94" s="272"/>
      <c r="R94" s="314"/>
      <c r="S94" s="509">
        <f>SUM(D94,F94,H94,J94,L94,N94,P94)-SUM(E94,G94,I94,K94,M94,O94,Q94)+C94+R94</f>
        <v>0</v>
      </c>
    </row>
    <row r="96" spans="2:19" s="9" customFormat="1" ht="20.000000" customHeight="1">
      <c r="B96" s="13"/>
      <c r="C96" s="13"/>
      <c r="D96" s="13"/>
      <c r="E96" s="13"/>
      <c r="F96" s="13"/>
      <c r="G96" s="13"/>
      <c r="H96" s="13"/>
      <c r="I96" s="13"/>
      <c r="J96" s="13"/>
      <c r="K96" s="13"/>
      <c r="L96" s="13"/>
      <c r="M96" s="13"/>
      <c r="N96" s="13"/>
      <c r="O96" s="13"/>
      <c r="P96" s="13"/>
      <c r="Q96" s="13"/>
      <c r="R96" s="13"/>
    </row>
    <row r="97" spans="2:19">
      <c r="B97" s="507" t="s">
        <v>88</v>
      </c>
      <c r="C97" s="507"/>
      <c r="D97" s="508">
        <v>43872</v>
      </c>
      <c r="E97" s="507"/>
      <c r="F97" s="508">
        <v>43873</v>
      </c>
      <c r="G97" s="507"/>
      <c r="H97" s="508">
        <v>43874</v>
      </c>
      <c r="I97" s="507"/>
      <c r="J97" s="508">
        <v>43875</v>
      </c>
      <c r="K97" s="507"/>
      <c r="L97" s="508">
        <v>43876</v>
      </c>
      <c r="M97" s="507"/>
      <c r="N97" s="508">
        <v>43877</v>
      </c>
      <c r="O97" s="507"/>
      <c r="P97" s="508">
        <v>43878</v>
      </c>
      <c r="Q97" s="507"/>
      <c r="R97" s="515" t="s">
        <v>6</v>
      </c>
      <c r="S97" s="483" t="s">
        <v>127</v>
      </c>
    </row>
    <row r="98" spans="2:19">
      <c r="B98" s="507" t="s">
        <v>89</v>
      </c>
      <c r="C98" s="507"/>
      <c r="D98" s="507" t="s">
        <v>92</v>
      </c>
      <c r="E98" s="507"/>
      <c r="F98" s="507" t="s">
        <v>93</v>
      </c>
      <c r="G98" s="507"/>
      <c r="H98" s="507" t="s">
        <v>94</v>
      </c>
      <c r="I98" s="507"/>
      <c r="J98" s="507" t="s">
        <v>95</v>
      </c>
      <c r="K98" s="507"/>
      <c r="L98" s="507" t="s">
        <v>96</v>
      </c>
      <c r="M98" s="507"/>
      <c r="N98" s="507" t="s">
        <v>97</v>
      </c>
      <c r="O98" s="507"/>
      <c r="P98" s="507" t="s">
        <v>98</v>
      </c>
      <c r="Q98" s="507"/>
      <c r="R98" s="514"/>
      <c r="S98" s="484"/>
    </row>
    <row r="99" spans="2:19">
      <c r="B99" s="507" t="s">
        <v>134</v>
      </c>
      <c r="C99" s="509" t="s">
        <v>90</v>
      </c>
      <c r="D99" s="509" t="s">
        <v>353</v>
      </c>
      <c r="E99" s="509" t="s">
        <v>354</v>
      </c>
      <c r="F99" s="509" t="s">
        <v>353</v>
      </c>
      <c r="G99" s="509" t="s">
        <v>354</v>
      </c>
      <c r="H99" s="509" t="s">
        <v>353</v>
      </c>
      <c r="I99" s="509" t="s">
        <v>354</v>
      </c>
      <c r="J99" s="509" t="s">
        <v>353</v>
      </c>
      <c r="K99" s="509" t="s">
        <v>354</v>
      </c>
      <c r="L99" s="509" t="s">
        <v>353</v>
      </c>
      <c r="M99" s="509" t="s">
        <v>354</v>
      </c>
      <c r="N99" s="509" t="s">
        <v>353</v>
      </c>
      <c r="O99" s="509" t="s">
        <v>354</v>
      </c>
      <c r="P99" s="509" t="s">
        <v>353</v>
      </c>
      <c r="Q99" s="509" t="s">
        <v>354</v>
      </c>
      <c r="R99" s="509" t="s">
        <v>353</v>
      </c>
      <c r="S99" s="507" t="s">
        <v>355</v>
      </c>
    </row>
    <row r="100" spans="2:19">
      <c r="B100" s="507" t="str">
        <f>D2</f>
        <v>캐릭터의</v>
      </c>
      <c r="C100" s="509">
        <f>S89</f>
        <v>100</v>
      </c>
      <c r="D100" s="270"/>
      <c r="E100" s="270"/>
      <c r="F100" s="270"/>
      <c r="G100" s="270"/>
      <c r="H100" s="270"/>
      <c r="I100" s="270"/>
      <c r="J100" s="270"/>
      <c r="K100" s="270"/>
      <c r="L100" s="270"/>
      <c r="M100" s="270"/>
      <c r="N100" s="270"/>
      <c r="O100" s="270"/>
      <c r="P100" s="270"/>
      <c r="Q100" s="270"/>
      <c r="R100" s="312"/>
      <c r="S100" s="509">
        <f>SUM(D100,F100,H100,J100,L100,N100,P100)-SUM(E100,G100,I100,K100,M100,O100,Q100)+C100+R100</f>
        <v>100</v>
      </c>
    </row>
    <row r="101" spans="2:19">
      <c r="B101" s="507" t="str">
        <f>F2</f>
        <v>이름을</v>
      </c>
      <c r="C101" s="509">
        <f>S90</f>
        <v>150</v>
      </c>
      <c r="D101" s="271"/>
      <c r="E101" s="271"/>
      <c r="F101" s="271"/>
      <c r="G101" s="271"/>
      <c r="H101" s="271"/>
      <c r="I101" s="271"/>
      <c r="J101" s="271"/>
      <c r="K101" s="271"/>
      <c r="L101" s="271"/>
      <c r="M101" s="271"/>
      <c r="N101" s="271"/>
      <c r="O101" s="271"/>
      <c r="P101" s="271"/>
      <c r="Q101" s="271"/>
      <c r="R101" s="512"/>
      <c r="S101" s="509">
        <f>SUM(D101,F101,H101,J101,L101,N101,P101)-SUM(E101,G101,I101,K101,M101,O101,Q101)+C101+R101</f>
        <v>150</v>
      </c>
    </row>
    <row r="102" spans="2:19">
      <c r="B102" s="507" t="str">
        <f>H2</f>
        <v>기재해</v>
      </c>
      <c r="C102" s="509">
        <f>S91</f>
        <v>0</v>
      </c>
      <c r="D102" s="271"/>
      <c r="E102" s="271"/>
      <c r="F102" s="271"/>
      <c r="G102" s="271"/>
      <c r="H102" s="271"/>
      <c r="I102" s="271"/>
      <c r="J102" s="271"/>
      <c r="K102" s="271"/>
      <c r="L102" s="271"/>
      <c r="M102" s="271"/>
      <c r="N102" s="271"/>
      <c r="O102" s="271"/>
      <c r="P102" s="271"/>
      <c r="Q102" s="271"/>
      <c r="R102" s="512"/>
      <c r="S102" s="509">
        <f>SUM(D102,F102,H102,J102,L102,N102,P102)-SUM(E102,G102,I102,K102,M102,O102,Q102)+C102+R102</f>
        <v>0</v>
      </c>
    </row>
    <row r="103" spans="2:19">
      <c r="B103" s="507" t="str">
        <f>J2</f>
        <v>주세요</v>
      </c>
      <c r="C103" s="509">
        <f>S92</f>
        <v>40</v>
      </c>
      <c r="D103" s="271"/>
      <c r="E103" s="271"/>
      <c r="F103" s="271"/>
      <c r="G103" s="271"/>
      <c r="H103" s="271"/>
      <c r="I103" s="271"/>
      <c r="J103" s="271"/>
      <c r="K103" s="271"/>
      <c r="L103" s="271"/>
      <c r="M103" s="271"/>
      <c r="N103" s="271"/>
      <c r="O103" s="271"/>
      <c r="P103" s="271"/>
      <c r="Q103" s="271"/>
      <c r="R103" s="512"/>
      <c r="S103" s="509">
        <f>SUM(D103,F103,H103,J103,L103,N103,P103)-SUM(E103,G103,I103,K103,M103,O103,Q103)+C103+R103</f>
        <v>40</v>
      </c>
    </row>
    <row r="104" spans="2:19">
      <c r="B104" s="507" t="str">
        <f>L2</f>
        <v>스카니아</v>
      </c>
      <c r="C104" s="509">
        <f>S93</f>
        <v>0</v>
      </c>
      <c r="D104" s="271"/>
      <c r="E104" s="271"/>
      <c r="F104" s="271"/>
      <c r="G104" s="271"/>
      <c r="H104" s="271"/>
      <c r="I104" s="271"/>
      <c r="J104" s="271"/>
      <c r="K104" s="271"/>
      <c r="L104" s="271"/>
      <c r="M104" s="271"/>
      <c r="N104" s="271"/>
      <c r="O104" s="271"/>
      <c r="P104" s="271"/>
      <c r="Q104" s="271"/>
      <c r="R104" s="512"/>
      <c r="S104" s="509">
        <f>SUM(D104,F104,H104,J104,L104,N104,P104)-SUM(E104,G104,I104,K104,M104,O104,Q104)+C104+R104</f>
        <v>0</v>
      </c>
    </row>
    <row r="105" spans="2:19">
      <c r="B105" s="507" t="str">
        <f>N2</f>
        <v>딘향</v>
      </c>
      <c r="C105" s="509">
        <f>S94</f>
        <v>0</v>
      </c>
      <c r="D105" s="272"/>
      <c r="E105" s="272"/>
      <c r="F105" s="272"/>
      <c r="G105" s="272"/>
      <c r="H105" s="272"/>
      <c r="I105" s="272"/>
      <c r="J105" s="272"/>
      <c r="K105" s="272"/>
      <c r="L105" s="272"/>
      <c r="M105" s="272"/>
      <c r="N105" s="272"/>
      <c r="O105" s="272"/>
      <c r="P105" s="272"/>
      <c r="Q105" s="272"/>
      <c r="R105" s="314"/>
      <c r="S105" s="509">
        <f>SUM(D105,F105,H105,J105,L105,N105,P105)-SUM(E105,G105,I105,K105,M105,O105,Q105)+C105+R105</f>
        <v>0</v>
      </c>
    </row>
    <row r="107" spans="2:19" s="9" customFormat="1" ht="20.000000" customHeight="1">
      <c r="B107" s="13"/>
      <c r="C107" s="13"/>
      <c r="D107" s="13"/>
      <c r="E107" s="13"/>
      <c r="F107" s="13"/>
      <c r="G107" s="13"/>
      <c r="H107" s="13"/>
      <c r="I107" s="13"/>
      <c r="J107" s="13"/>
      <c r="K107" s="13"/>
      <c r="L107" s="13"/>
      <c r="M107" s="13"/>
      <c r="N107" s="13"/>
      <c r="O107" s="13"/>
      <c r="P107" s="13"/>
      <c r="Q107" s="13"/>
      <c r="R107" s="13"/>
    </row>
    <row r="108" spans="2:19">
      <c r="B108" s="507" t="s">
        <v>88</v>
      </c>
      <c r="C108" s="507"/>
      <c r="D108" s="508">
        <v>43879</v>
      </c>
      <c r="E108" s="507"/>
      <c r="F108" s="508">
        <v>43880</v>
      </c>
      <c r="G108" s="507"/>
      <c r="H108" s="508">
        <v>43881</v>
      </c>
      <c r="I108" s="507"/>
      <c r="J108" s="508">
        <v>43882</v>
      </c>
      <c r="K108" s="507"/>
      <c r="L108" s="508">
        <v>43883</v>
      </c>
      <c r="M108" s="507"/>
      <c r="N108" s="508">
        <v>43884</v>
      </c>
      <c r="O108" s="507"/>
      <c r="P108" s="508">
        <v>43885</v>
      </c>
      <c r="Q108" s="507"/>
      <c r="R108" s="515" t="s">
        <v>6</v>
      </c>
      <c r="S108" s="483" t="s">
        <v>128</v>
      </c>
    </row>
    <row r="109" spans="2:19">
      <c r="B109" s="507" t="s">
        <v>89</v>
      </c>
      <c r="C109" s="507"/>
      <c r="D109" s="507" t="s">
        <v>92</v>
      </c>
      <c r="E109" s="507"/>
      <c r="F109" s="507" t="s">
        <v>93</v>
      </c>
      <c r="G109" s="507"/>
      <c r="H109" s="507" t="s">
        <v>94</v>
      </c>
      <c r="I109" s="507"/>
      <c r="J109" s="507" t="s">
        <v>95</v>
      </c>
      <c r="K109" s="507"/>
      <c r="L109" s="507" t="s">
        <v>96</v>
      </c>
      <c r="M109" s="507"/>
      <c r="N109" s="507" t="s">
        <v>97</v>
      </c>
      <c r="O109" s="507"/>
      <c r="P109" s="507" t="s">
        <v>98</v>
      </c>
      <c r="Q109" s="507"/>
      <c r="R109" s="514"/>
      <c r="S109" s="484"/>
    </row>
    <row r="110" spans="2:19">
      <c r="B110" s="507" t="s">
        <v>134</v>
      </c>
      <c r="C110" s="509" t="s">
        <v>90</v>
      </c>
      <c r="D110" s="509" t="s">
        <v>353</v>
      </c>
      <c r="E110" s="509" t="s">
        <v>354</v>
      </c>
      <c r="F110" s="509" t="s">
        <v>353</v>
      </c>
      <c r="G110" s="509" t="s">
        <v>354</v>
      </c>
      <c r="H110" s="509" t="s">
        <v>353</v>
      </c>
      <c r="I110" s="509" t="s">
        <v>354</v>
      </c>
      <c r="J110" s="509" t="s">
        <v>353</v>
      </c>
      <c r="K110" s="509" t="s">
        <v>354</v>
      </c>
      <c r="L110" s="509" t="s">
        <v>353</v>
      </c>
      <c r="M110" s="509" t="s">
        <v>354</v>
      </c>
      <c r="N110" s="509" t="s">
        <v>353</v>
      </c>
      <c r="O110" s="509" t="s">
        <v>354</v>
      </c>
      <c r="P110" s="509" t="s">
        <v>353</v>
      </c>
      <c r="Q110" s="509" t="s">
        <v>354</v>
      </c>
      <c r="R110" s="509" t="s">
        <v>353</v>
      </c>
      <c r="S110" s="507" t="s">
        <v>355</v>
      </c>
    </row>
    <row r="111" spans="2:19">
      <c r="B111" s="507" t="str">
        <f>D2</f>
        <v>캐릭터의</v>
      </c>
      <c r="C111" s="509">
        <f>S100</f>
        <v>100</v>
      </c>
      <c r="D111" s="270"/>
      <c r="E111" s="270"/>
      <c r="F111" s="270"/>
      <c r="G111" s="270"/>
      <c r="H111" s="270"/>
      <c r="I111" s="270"/>
      <c r="J111" s="270"/>
      <c r="K111" s="270"/>
      <c r="L111" s="270"/>
      <c r="M111" s="270"/>
      <c r="N111" s="270"/>
      <c r="O111" s="270"/>
      <c r="P111" s="270"/>
      <c r="Q111" s="270"/>
      <c r="R111" s="312"/>
      <c r="S111" s="509">
        <f>SUM(D111,F111,H111,J111,L111,N111,P111)-SUM(E111,G111,I111,K111,M111,O111,Q111)+C111+R111</f>
        <v>100</v>
      </c>
    </row>
    <row r="112" spans="2:19">
      <c r="B112" s="507" t="str">
        <f>F2</f>
        <v>이름을</v>
      </c>
      <c r="C112" s="509">
        <f>S101</f>
        <v>150</v>
      </c>
      <c r="D112" s="271"/>
      <c r="E112" s="271"/>
      <c r="F112" s="271"/>
      <c r="G112" s="271"/>
      <c r="H112" s="271"/>
      <c r="I112" s="271"/>
      <c r="J112" s="271"/>
      <c r="K112" s="271"/>
      <c r="L112" s="271"/>
      <c r="M112" s="271"/>
      <c r="N112" s="271"/>
      <c r="O112" s="271"/>
      <c r="P112" s="271"/>
      <c r="Q112" s="271"/>
      <c r="R112" s="512"/>
      <c r="S112" s="509">
        <f>SUM(D112,F112,H112,J112,L112,N112,P112)-SUM(E112,G112,I112,K112,M112,O112,Q112)+C112+R112</f>
        <v>150</v>
      </c>
    </row>
    <row r="113" spans="2:19">
      <c r="B113" s="507" t="str">
        <f>H2</f>
        <v>기재해</v>
      </c>
      <c r="C113" s="509">
        <f>S102</f>
        <v>0</v>
      </c>
      <c r="D113" s="271"/>
      <c r="E113" s="271"/>
      <c r="F113" s="271"/>
      <c r="G113" s="271"/>
      <c r="H113" s="271"/>
      <c r="I113" s="271"/>
      <c r="J113" s="271"/>
      <c r="K113" s="271"/>
      <c r="L113" s="271"/>
      <c r="M113" s="271"/>
      <c r="N113" s="271"/>
      <c r="O113" s="271"/>
      <c r="P113" s="271"/>
      <c r="Q113" s="271"/>
      <c r="R113" s="512"/>
      <c r="S113" s="509">
        <f>SUM(D113,F113,H113,J113,L113,N113,P113)-SUM(E113,G113,I113,K113,M113,O113,Q113)+C113+R113</f>
        <v>0</v>
      </c>
    </row>
    <row r="114" spans="2:19">
      <c r="B114" s="507" t="str">
        <f>J2</f>
        <v>주세요</v>
      </c>
      <c r="C114" s="509">
        <f>S103</f>
        <v>40</v>
      </c>
      <c r="D114" s="271"/>
      <c r="E114" s="271"/>
      <c r="F114" s="271"/>
      <c r="G114" s="271"/>
      <c r="H114" s="271"/>
      <c r="I114" s="271"/>
      <c r="J114" s="271"/>
      <c r="K114" s="271"/>
      <c r="L114" s="271"/>
      <c r="M114" s="271"/>
      <c r="N114" s="271"/>
      <c r="O114" s="271"/>
      <c r="P114" s="271"/>
      <c r="Q114" s="271"/>
      <c r="R114" s="512"/>
      <c r="S114" s="509">
        <f>SUM(D114,F114,H114,J114,L114,N114,P114)-SUM(E114,G114,I114,K114,M114,O114,Q114)+C114+R114</f>
        <v>40</v>
      </c>
    </row>
    <row r="115" spans="2:19">
      <c r="B115" s="507" t="str">
        <f>L2</f>
        <v>스카니아</v>
      </c>
      <c r="C115" s="509">
        <f>S104</f>
        <v>0</v>
      </c>
      <c r="D115" s="271"/>
      <c r="E115" s="271"/>
      <c r="F115" s="271"/>
      <c r="G115" s="271"/>
      <c r="H115" s="271"/>
      <c r="I115" s="271"/>
      <c r="J115" s="271"/>
      <c r="K115" s="271"/>
      <c r="L115" s="271"/>
      <c r="M115" s="271"/>
      <c r="N115" s="271"/>
      <c r="O115" s="271"/>
      <c r="P115" s="271"/>
      <c r="Q115" s="271"/>
      <c r="R115" s="512"/>
      <c r="S115" s="509">
        <f>SUM(D115,F115,H115,J115,L115,N115,P115)-SUM(E115,G115,I115,K115,M115,O115,Q115)+C115+R115</f>
        <v>0</v>
      </c>
    </row>
    <row r="116" spans="2:19">
      <c r="B116" s="507" t="str">
        <f>N2</f>
        <v>딘향</v>
      </c>
      <c r="C116" s="509">
        <f>S105</f>
        <v>0</v>
      </c>
      <c r="D116" s="272"/>
      <c r="E116" s="272"/>
      <c r="F116" s="272"/>
      <c r="G116" s="272"/>
      <c r="H116" s="272"/>
      <c r="I116" s="272"/>
      <c r="J116" s="272"/>
      <c r="K116" s="272"/>
      <c r="L116" s="272"/>
      <c r="M116" s="272"/>
      <c r="N116" s="272"/>
      <c r="O116" s="272"/>
      <c r="P116" s="272"/>
      <c r="Q116" s="272"/>
      <c r="R116" s="314"/>
      <c r="S116" s="509">
        <f>SUM(D116,F116,H116,J116,L116,N116,P116)-SUM(E116,G116,I116,K116,M116,O116,Q116)+C116+R116</f>
        <v>0</v>
      </c>
    </row>
  </sheetData>
  <mergeCells count="208">
    <mergeCell ref="B2:C2"/>
    <mergeCell ref="D2:E2"/>
    <mergeCell ref="F2:G2"/>
    <mergeCell ref="H2:I2"/>
    <mergeCell ref="J2:K2"/>
    <mergeCell ref="L2:M2"/>
    <mergeCell ref="N2:O2"/>
    <mergeCell ref="B3:C3"/>
    <mergeCell ref="D3:E3"/>
    <mergeCell ref="F3:G3"/>
    <mergeCell ref="H3:I3"/>
    <mergeCell ref="J3:K3"/>
    <mergeCell ref="L3:M3"/>
    <mergeCell ref="N3:O3"/>
    <mergeCell ref="B4:C4"/>
    <mergeCell ref="D4:E4"/>
    <mergeCell ref="F4:G4"/>
    <mergeCell ref="H4:I4"/>
    <mergeCell ref="J4:K4"/>
    <mergeCell ref="L4:M4"/>
    <mergeCell ref="N4:O4"/>
    <mergeCell ref="B5:C5"/>
    <mergeCell ref="D5:E5"/>
    <mergeCell ref="F5:G5"/>
    <mergeCell ref="H5:I5"/>
    <mergeCell ref="J5:K5"/>
    <mergeCell ref="L5:M5"/>
    <mergeCell ref="N5:O5"/>
    <mergeCell ref="B9:C9"/>
    <mergeCell ref="D9:E9"/>
    <mergeCell ref="F9:G9"/>
    <mergeCell ref="H9:I9"/>
    <mergeCell ref="J9:K9"/>
    <mergeCell ref="L9:M9"/>
    <mergeCell ref="N9:O9"/>
    <mergeCell ref="P9:Q9"/>
    <mergeCell ref="R9:R10"/>
    <mergeCell ref="S9:S10"/>
    <mergeCell ref="B10:C10"/>
    <mergeCell ref="D10:E10"/>
    <mergeCell ref="F10:G10"/>
    <mergeCell ref="H10:I10"/>
    <mergeCell ref="J10:K10"/>
    <mergeCell ref="L10:M10"/>
    <mergeCell ref="N10:O10"/>
    <mergeCell ref="P10:Q10"/>
    <mergeCell ref="B20:C20"/>
    <mergeCell ref="D20:E20"/>
    <mergeCell ref="F20:G20"/>
    <mergeCell ref="H20:I20"/>
    <mergeCell ref="J20:K20"/>
    <mergeCell ref="L20:M20"/>
    <mergeCell ref="N20:O20"/>
    <mergeCell ref="P20:Q20"/>
    <mergeCell ref="R20:R21"/>
    <mergeCell ref="S20:S21"/>
    <mergeCell ref="B21:C21"/>
    <mergeCell ref="D21:E21"/>
    <mergeCell ref="F21:G21"/>
    <mergeCell ref="H21:I21"/>
    <mergeCell ref="J21:K21"/>
    <mergeCell ref="L21:M21"/>
    <mergeCell ref="N21:O21"/>
    <mergeCell ref="P21:Q21"/>
    <mergeCell ref="B31:C31"/>
    <mergeCell ref="D31:E31"/>
    <mergeCell ref="F31:G31"/>
    <mergeCell ref="H31:I31"/>
    <mergeCell ref="J31:K31"/>
    <mergeCell ref="L31:M31"/>
    <mergeCell ref="N31:O31"/>
    <mergeCell ref="P31:Q31"/>
    <mergeCell ref="R31:R32"/>
    <mergeCell ref="S31:S32"/>
    <mergeCell ref="B32:C32"/>
    <mergeCell ref="D32:E32"/>
    <mergeCell ref="F32:G32"/>
    <mergeCell ref="H32:I32"/>
    <mergeCell ref="J32:K32"/>
    <mergeCell ref="L32:M32"/>
    <mergeCell ref="N32:O32"/>
    <mergeCell ref="P32:Q32"/>
    <mergeCell ref="B42:C42"/>
    <mergeCell ref="D42:E42"/>
    <mergeCell ref="F42:G42"/>
    <mergeCell ref="H42:I42"/>
    <mergeCell ref="J42:K42"/>
    <mergeCell ref="L42:M42"/>
    <mergeCell ref="N42:O42"/>
    <mergeCell ref="P42:Q42"/>
    <mergeCell ref="R42:R43"/>
    <mergeCell ref="S42:S43"/>
    <mergeCell ref="B43:C43"/>
    <mergeCell ref="D43:E43"/>
    <mergeCell ref="F43:G43"/>
    <mergeCell ref="H43:I43"/>
    <mergeCell ref="J43:K43"/>
    <mergeCell ref="L43:M43"/>
    <mergeCell ref="N43:O43"/>
    <mergeCell ref="P43:Q43"/>
    <mergeCell ref="B53:C53"/>
    <mergeCell ref="D53:E53"/>
    <mergeCell ref="F53:G53"/>
    <mergeCell ref="H53:I53"/>
    <mergeCell ref="J53:K53"/>
    <mergeCell ref="L53:M53"/>
    <mergeCell ref="N53:O53"/>
    <mergeCell ref="P53:Q53"/>
    <mergeCell ref="R53:R54"/>
    <mergeCell ref="S53:S54"/>
    <mergeCell ref="B54:C54"/>
    <mergeCell ref="D54:E54"/>
    <mergeCell ref="F54:G54"/>
    <mergeCell ref="H54:I54"/>
    <mergeCell ref="J54:K54"/>
    <mergeCell ref="L54:M54"/>
    <mergeCell ref="N54:O54"/>
    <mergeCell ref="P54:Q54"/>
    <mergeCell ref="B64:C64"/>
    <mergeCell ref="D64:E64"/>
    <mergeCell ref="F64:G64"/>
    <mergeCell ref="H64:I64"/>
    <mergeCell ref="J64:K64"/>
    <mergeCell ref="L64:M64"/>
    <mergeCell ref="N64:O64"/>
    <mergeCell ref="P64:Q64"/>
    <mergeCell ref="R64:R65"/>
    <mergeCell ref="S64:S65"/>
    <mergeCell ref="B65:C65"/>
    <mergeCell ref="D65:E65"/>
    <mergeCell ref="F65:G65"/>
    <mergeCell ref="H65:I65"/>
    <mergeCell ref="J65:K65"/>
    <mergeCell ref="L65:M65"/>
    <mergeCell ref="N65:O65"/>
    <mergeCell ref="P65:Q65"/>
    <mergeCell ref="B75:C75"/>
    <mergeCell ref="D75:E75"/>
    <mergeCell ref="F75:G75"/>
    <mergeCell ref="H75:I75"/>
    <mergeCell ref="J75:K75"/>
    <mergeCell ref="L75:M75"/>
    <mergeCell ref="N75:O75"/>
    <mergeCell ref="P75:Q75"/>
    <mergeCell ref="R75:R76"/>
    <mergeCell ref="S75:S76"/>
    <mergeCell ref="B76:C76"/>
    <mergeCell ref="D76:E76"/>
    <mergeCell ref="F76:G76"/>
    <mergeCell ref="H76:I76"/>
    <mergeCell ref="J76:K76"/>
    <mergeCell ref="L76:M76"/>
    <mergeCell ref="N76:O76"/>
    <mergeCell ref="P76:Q76"/>
    <mergeCell ref="B86:C86"/>
    <mergeCell ref="D86:E86"/>
    <mergeCell ref="F86:G86"/>
    <mergeCell ref="H86:I86"/>
    <mergeCell ref="J86:K86"/>
    <mergeCell ref="L86:M86"/>
    <mergeCell ref="N86:O86"/>
    <mergeCell ref="P86:Q86"/>
    <mergeCell ref="R86:R87"/>
    <mergeCell ref="S86:S87"/>
    <mergeCell ref="B87:C87"/>
    <mergeCell ref="D87:E87"/>
    <mergeCell ref="F87:G87"/>
    <mergeCell ref="H87:I87"/>
    <mergeCell ref="J87:K87"/>
    <mergeCell ref="L87:M87"/>
    <mergeCell ref="N87:O87"/>
    <mergeCell ref="P87:Q87"/>
    <mergeCell ref="B97:C97"/>
    <mergeCell ref="D97:E97"/>
    <mergeCell ref="F97:G97"/>
    <mergeCell ref="H97:I97"/>
    <mergeCell ref="J97:K97"/>
    <mergeCell ref="L97:M97"/>
    <mergeCell ref="N97:O97"/>
    <mergeCell ref="P97:Q97"/>
    <mergeCell ref="R97:R98"/>
    <mergeCell ref="S97:S98"/>
    <mergeCell ref="B98:C98"/>
    <mergeCell ref="D98:E98"/>
    <mergeCell ref="F98:G98"/>
    <mergeCell ref="H98:I98"/>
    <mergeCell ref="J98:K98"/>
    <mergeCell ref="L98:M98"/>
    <mergeCell ref="N98:O98"/>
    <mergeCell ref="P98:Q98"/>
    <mergeCell ref="B108:C108"/>
    <mergeCell ref="D108:E108"/>
    <mergeCell ref="F108:G108"/>
    <mergeCell ref="H108:I108"/>
    <mergeCell ref="J108:K108"/>
    <mergeCell ref="L108:M108"/>
    <mergeCell ref="N108:O108"/>
    <mergeCell ref="P108:Q108"/>
    <mergeCell ref="R108:R109"/>
    <mergeCell ref="S108:S109"/>
    <mergeCell ref="B109:C109"/>
    <mergeCell ref="D109:E109"/>
    <mergeCell ref="F109:G109"/>
    <mergeCell ref="H109:I109"/>
    <mergeCell ref="J109:K109"/>
    <mergeCell ref="L109:M109"/>
    <mergeCell ref="N109:O109"/>
    <mergeCell ref="P109:Q109"/>
  </mergeCells>
  <phoneticPr fontId="1" type="noConversion"/>
  <pageMargins left="0.70" right="0.70" top="0.75" bottom="0.75" header="0.30" footer="0.30"/>
  <pageSetup paperSize="9" orientation="portrait"/>
</worksheet>
</file>

<file path=xl/worksheets/sheet5.xml><?xml version="1.0" encoding="utf-8"?>
<worksheet xmlns="http://schemas.openxmlformats.org/spreadsheetml/2006/main" xmlns:r="http://schemas.openxmlformats.org/officeDocument/2006/relationships">
  <dimension ref="A2:S114"/>
  <sheetViews>
    <sheetView zoomScale="80" workbookViewId="0">
      <pane ySplit="5" topLeftCell="A6" activePane="bottomLeft" state="frozen"/>
      <selection pane="bottomLeft" activeCell="A1" sqref="A1"/>
    </sheetView>
  </sheetViews>
  <sheetFormatPr defaultColWidth="15.62500000" defaultRowHeight="16.500000"/>
  <cols>
    <col min="1" max="1" style="9" width="2.63000011" customWidth="1" outlineLevel="0"/>
    <col min="2" max="2" style="9" width="20.62999916" customWidth="1" outlineLevel="0"/>
    <col min="3" max="3" style="9" width="12.63000011" customWidth="1" outlineLevel="0"/>
    <col min="4" max="17" style="9" width="8.63000011" customWidth="1" outlineLevel="0"/>
    <col min="18" max="18" style="9" width="20.62999916" customWidth="1" outlineLevel="0"/>
    <col min="19" max="16384" style="9" width="15.63000011" customWidth="1" outlineLevel="0"/>
  </cols>
  <sheetData>
    <row r="1" ht="15.000000" customHeight="1"/>
    <row r="2" spans="1:19" ht="35.000000" customHeight="1">
      <c r="A2" s="14"/>
      <c r="B2" s="497" t="s">
        <v>3</v>
      </c>
      <c r="C2" s="497"/>
      <c r="D2" s="497" t="str">
        <f>B10</f>
        <v>캐릭터의</v>
      </c>
      <c r="E2" s="497"/>
      <c r="F2" s="497" t="str">
        <f>B11</f>
        <v>이름을</v>
      </c>
      <c r="G2" s="497"/>
      <c r="H2" s="497" t="str">
        <f>B12</f>
        <v>기재해</v>
      </c>
      <c r="I2" s="497"/>
      <c r="J2" s="497" t="str">
        <f>B13</f>
        <v>주세요</v>
      </c>
      <c r="K2" s="497"/>
      <c r="L2" s="497" t="str">
        <f>B14</f>
        <v>스카니아</v>
      </c>
      <c r="M2" s="497"/>
      <c r="N2" s="497" t="str">
        <f>B15</f>
        <v>딘향</v>
      </c>
      <c r="O2" s="497"/>
      <c r="P2" s="16"/>
    </row>
    <row r="3" spans="1:19" ht="35.000000" customHeight="1">
      <c r="A3" s="14"/>
      <c r="B3" s="497" t="s">
        <v>358</v>
      </c>
      <c r="C3" s="497"/>
      <c r="D3" s="70">
        <f>R109</f>
        <v>80</v>
      </c>
      <c r="E3" s="70"/>
      <c r="F3" s="70">
        <f>R110</f>
        <v>150</v>
      </c>
      <c r="G3" s="70"/>
      <c r="H3" s="70">
        <f>R111</f>
        <v>0</v>
      </c>
      <c r="I3" s="70"/>
      <c r="J3" s="70">
        <f>R112</f>
        <v>0</v>
      </c>
      <c r="K3" s="70"/>
      <c r="L3" s="70">
        <f>R113</f>
        <v>0</v>
      </c>
      <c r="M3" s="70"/>
      <c r="N3" s="70">
        <f>R114</f>
        <v>0</v>
      </c>
      <c r="O3" s="70"/>
      <c r="P3" s="16"/>
    </row>
    <row r="4" spans="1:19" s="27" customFormat="1" ht="20.000000" customHeight="1">
      <c r="A4" s="28"/>
      <c r="B4" s="129"/>
      <c r="C4" s="129"/>
      <c r="D4" s="129"/>
      <c r="E4" s="129"/>
      <c r="F4" s="129"/>
      <c r="G4" s="129"/>
      <c r="H4" s="129"/>
      <c r="I4" s="129"/>
      <c r="J4" s="129"/>
      <c r="K4" s="129"/>
      <c r="L4" s="129"/>
      <c r="M4" s="129"/>
      <c r="N4" s="129"/>
      <c r="O4" s="129"/>
      <c r="P4" s="42"/>
    </row>
    <row r="5" spans="1:19">
      <c r="B5" s="15"/>
      <c r="C5" s="15"/>
      <c r="D5" s="15"/>
      <c r="E5" s="15"/>
      <c r="F5" s="15"/>
      <c r="G5" s="15"/>
      <c r="H5" s="15"/>
      <c r="I5" s="15"/>
      <c r="J5" s="15"/>
      <c r="K5" s="15"/>
      <c r="L5" s="15"/>
      <c r="M5" s="15"/>
      <c r="N5" s="15"/>
      <c r="O5" s="15"/>
    </row>
    <row r="6" spans="1:19">
      <c r="B6" s="13"/>
      <c r="C6" s="13"/>
      <c r="D6" s="13"/>
      <c r="E6" s="13"/>
      <c r="F6" s="13"/>
      <c r="G6" s="13"/>
      <c r="H6" s="13"/>
      <c r="I6" s="13"/>
      <c r="J6" s="13"/>
      <c r="K6" s="13"/>
      <c r="L6" s="13"/>
      <c r="M6" s="13"/>
      <c r="N6" s="13"/>
      <c r="O6" s="13"/>
      <c r="P6" s="13"/>
      <c r="Q6" s="13"/>
    </row>
    <row r="7" spans="1:19">
      <c r="A7" s="14"/>
      <c r="B7" s="54" t="s">
        <v>88</v>
      </c>
      <c r="C7" s="54"/>
      <c r="D7" s="472">
        <v>44182</v>
      </c>
      <c r="E7" s="54"/>
      <c r="F7" s="472">
        <v>44183</v>
      </c>
      <c r="G7" s="54"/>
      <c r="H7" s="472">
        <v>44184</v>
      </c>
      <c r="I7" s="54"/>
      <c r="J7" s="472">
        <v>44185</v>
      </c>
      <c r="K7" s="54"/>
      <c r="L7" s="472">
        <v>44186</v>
      </c>
      <c r="M7" s="54"/>
      <c r="N7" s="472">
        <v>44187</v>
      </c>
      <c r="O7" s="54"/>
      <c r="P7" s="472">
        <v>44188</v>
      </c>
      <c r="Q7" s="54"/>
      <c r="R7" s="483" t="s">
        <v>119</v>
      </c>
    </row>
    <row r="8" spans="1:19">
      <c r="A8" s="14"/>
      <c r="B8" s="54" t="s">
        <v>89</v>
      </c>
      <c r="C8" s="54"/>
      <c r="D8" s="54" t="s">
        <v>92</v>
      </c>
      <c r="E8" s="54"/>
      <c r="F8" s="54" t="s">
        <v>93</v>
      </c>
      <c r="G8" s="54"/>
      <c r="H8" s="54" t="s">
        <v>94</v>
      </c>
      <c r="I8" s="54"/>
      <c r="J8" s="54" t="s">
        <v>95</v>
      </c>
      <c r="K8" s="54"/>
      <c r="L8" s="54" t="s">
        <v>96</v>
      </c>
      <c r="M8" s="54"/>
      <c r="N8" s="54" t="s">
        <v>97</v>
      </c>
      <c r="O8" s="54"/>
      <c r="P8" s="54" t="s">
        <v>98</v>
      </c>
      <c r="Q8" s="54"/>
      <c r="R8" s="484"/>
    </row>
    <row r="9" spans="1:19">
      <c r="A9" s="14"/>
      <c r="B9" s="54" t="s">
        <v>134</v>
      </c>
      <c r="C9" s="55" t="s">
        <v>90</v>
      </c>
      <c r="D9" s="55" t="s">
        <v>353</v>
      </c>
      <c r="E9" s="55" t="s">
        <v>354</v>
      </c>
      <c r="F9" s="55" t="s">
        <v>353</v>
      </c>
      <c r="G9" s="55" t="s">
        <v>354</v>
      </c>
      <c r="H9" s="55" t="s">
        <v>353</v>
      </c>
      <c r="I9" s="55" t="s">
        <v>354</v>
      </c>
      <c r="J9" s="55" t="s">
        <v>353</v>
      </c>
      <c r="K9" s="55" t="s">
        <v>354</v>
      </c>
      <c r="L9" s="55" t="s">
        <v>353</v>
      </c>
      <c r="M9" s="55" t="s">
        <v>354</v>
      </c>
      <c r="N9" s="55" t="s">
        <v>353</v>
      </c>
      <c r="O9" s="55" t="s">
        <v>354</v>
      </c>
      <c r="P9" s="55" t="s">
        <v>353</v>
      </c>
      <c r="Q9" s="55" t="s">
        <v>354</v>
      </c>
      <c r="R9" s="54" t="s">
        <v>355</v>
      </c>
      <c r="S9" s="16"/>
    </row>
    <row r="10" spans="1:19">
      <c r="A10" s="14"/>
      <c r="B10" s="54" t="str">
        <f>MAIN!B4</f>
        <v>캐릭터의</v>
      </c>
      <c r="C10" s="465" t="s">
        <v>33</v>
      </c>
      <c r="D10" s="270">
        <v>100</v>
      </c>
      <c r="E10" s="270">
        <v>20</v>
      </c>
      <c r="F10" s="270"/>
      <c r="G10" s="270"/>
      <c r="H10" s="270"/>
      <c r="I10" s="270"/>
      <c r="J10" s="270"/>
      <c r="K10" s="270"/>
      <c r="L10" s="270"/>
      <c r="M10" s="270"/>
      <c r="N10" s="270"/>
      <c r="O10" s="270"/>
      <c r="P10" s="270"/>
      <c r="Q10" s="270"/>
      <c r="R10" s="55">
        <f>SUM(D10,F10,H10,J10,L10,N10,P10)-SUM(E10,G10,I10,K10,M10,O10,Q10)</f>
        <v>80</v>
      </c>
      <c r="S10" s="16"/>
    </row>
    <row r="11" spans="1:19">
      <c r="A11" s="14"/>
      <c r="B11" s="54" t="str">
        <f>MAIN!B5</f>
        <v>이름을</v>
      </c>
      <c r="C11" s="465" t="s">
        <v>33</v>
      </c>
      <c r="D11" s="271">
        <v>200</v>
      </c>
      <c r="E11" s="271">
        <v>50</v>
      </c>
      <c r="F11" s="271"/>
      <c r="G11" s="271"/>
      <c r="H11" s="271"/>
      <c r="I11" s="271"/>
      <c r="J11" s="271"/>
      <c r="K11" s="271"/>
      <c r="L11" s="271"/>
      <c r="M11" s="271"/>
      <c r="N11" s="271"/>
      <c r="O11" s="271"/>
      <c r="P11" s="271"/>
      <c r="Q11" s="271"/>
      <c r="R11" s="55">
        <f>SUM(D11,F11,H11,J11,L11,N11,P11)-SUM(E11,G11,I11,K11,M11,O11,Q11)</f>
        <v>150</v>
      </c>
      <c r="S11" s="16"/>
    </row>
    <row r="12" spans="1:19">
      <c r="A12" s="14"/>
      <c r="B12" s="54" t="str">
        <f>MAIN!B6</f>
        <v>기재해</v>
      </c>
      <c r="C12" s="465" t="s">
        <v>33</v>
      </c>
      <c r="D12" s="271"/>
      <c r="E12" s="271"/>
      <c r="F12" s="271"/>
      <c r="G12" s="271"/>
      <c r="H12" s="271"/>
      <c r="I12" s="271"/>
      <c r="J12" s="271"/>
      <c r="K12" s="271"/>
      <c r="L12" s="271"/>
      <c r="M12" s="271"/>
      <c r="N12" s="271"/>
      <c r="O12" s="271"/>
      <c r="P12" s="271"/>
      <c r="Q12" s="271"/>
      <c r="R12" s="55">
        <f>SUM(D12,F12,H12,J12,L12,N12,P12)-SUM(E12,G12,I12,K12,M12,O12,Q12)</f>
        <v>0</v>
      </c>
      <c r="S12" s="16"/>
    </row>
    <row r="13" spans="1:19">
      <c r="A13" s="14"/>
      <c r="B13" s="54" t="str">
        <f>MAIN!B7</f>
        <v>주세요</v>
      </c>
      <c r="C13" s="465" t="s">
        <v>33</v>
      </c>
      <c r="D13" s="271"/>
      <c r="E13" s="271"/>
      <c r="F13" s="271"/>
      <c r="G13" s="271"/>
      <c r="H13" s="271"/>
      <c r="I13" s="271"/>
      <c r="J13" s="271"/>
      <c r="K13" s="271"/>
      <c r="L13" s="271"/>
      <c r="M13" s="271"/>
      <c r="N13" s="271"/>
      <c r="O13" s="271"/>
      <c r="P13" s="271"/>
      <c r="Q13" s="271"/>
      <c r="R13" s="55">
        <f>SUM(D13,F13,H13,J13,L13,N13,P13)-SUM(E13,G13,I13,K13,M13,O13,Q13)</f>
        <v>0</v>
      </c>
      <c r="S13" s="16"/>
    </row>
    <row r="14" spans="1:19">
      <c r="A14" s="14"/>
      <c r="B14" s="54" t="str">
        <f>MAIN!B8</f>
        <v>스카니아</v>
      </c>
      <c r="C14" s="465" t="s">
        <v>33</v>
      </c>
      <c r="D14" s="271"/>
      <c r="E14" s="271"/>
      <c r="F14" s="271"/>
      <c r="G14" s="271"/>
      <c r="H14" s="271"/>
      <c r="I14" s="271"/>
      <c r="J14" s="271"/>
      <c r="K14" s="271"/>
      <c r="L14" s="271"/>
      <c r="M14" s="271"/>
      <c r="N14" s="271"/>
      <c r="O14" s="271"/>
      <c r="P14" s="271"/>
      <c r="Q14" s="271"/>
      <c r="R14" s="55">
        <f>SUM(D14,F14,H14,J14,L14,N14,P14)-SUM(E14,G14,I14,K14,M14,O14,Q14)</f>
        <v>0</v>
      </c>
      <c r="S14" s="16"/>
    </row>
    <row r="15" spans="1:19">
      <c r="A15" s="14"/>
      <c r="B15" s="54" t="str">
        <f>MAIN!B9</f>
        <v>딘향</v>
      </c>
      <c r="C15" s="465" t="s">
        <v>33</v>
      </c>
      <c r="D15" s="272"/>
      <c r="E15" s="272"/>
      <c r="F15" s="272"/>
      <c r="G15" s="272"/>
      <c r="H15" s="272"/>
      <c r="I15" s="272"/>
      <c r="J15" s="272"/>
      <c r="K15" s="272"/>
      <c r="L15" s="272"/>
      <c r="M15" s="272"/>
      <c r="N15" s="272"/>
      <c r="O15" s="272"/>
      <c r="P15" s="272"/>
      <c r="Q15" s="272"/>
      <c r="R15" s="55">
        <f>SUM(D15,F15,H15,J15,L15,N15,P15)-SUM(E15,G15,I15,K15,M15,O15,Q15)</f>
        <v>0</v>
      </c>
      <c r="S15" s="16"/>
    </row>
    <row r="16" spans="1:19" s="9" customFormat="1" ht="20.000000" customHeight="1">
      <c r="B16" s="15"/>
      <c r="C16" s="15"/>
      <c r="D16" s="15"/>
      <c r="E16" s="15"/>
      <c r="F16" s="15"/>
      <c r="G16" s="15"/>
      <c r="H16" s="15"/>
      <c r="I16" s="15"/>
      <c r="J16" s="15"/>
      <c r="K16" s="15"/>
      <c r="L16" s="15"/>
      <c r="M16" s="15"/>
      <c r="N16" s="15"/>
      <c r="O16" s="15"/>
      <c r="P16" s="15"/>
      <c r="Q16" s="15"/>
      <c r="R16" s="15"/>
    </row>
    <row r="17" spans="1:18" s="9" customFormat="1" ht="20.000000" customHeight="1">
      <c r="B17" s="13"/>
      <c r="C17" s="13"/>
      <c r="D17" s="13"/>
      <c r="E17" s="13"/>
      <c r="F17" s="13"/>
      <c r="G17" s="13"/>
      <c r="H17" s="13"/>
      <c r="I17" s="13"/>
      <c r="J17" s="13"/>
      <c r="K17" s="13"/>
      <c r="L17" s="13"/>
      <c r="M17" s="13"/>
      <c r="N17" s="13"/>
      <c r="O17" s="13"/>
      <c r="P17" s="13"/>
      <c r="Q17" s="13"/>
    </row>
    <row r="18" spans="1:18" s="9" customFormat="1" ht="20.000000" customHeight="1">
      <c r="A18" s="14"/>
      <c r="B18" s="54" t="s">
        <v>88</v>
      </c>
      <c r="C18" s="54"/>
      <c r="D18" s="472">
        <v>44189</v>
      </c>
      <c r="E18" s="54"/>
      <c r="F18" s="472">
        <v>44190</v>
      </c>
      <c r="G18" s="54"/>
      <c r="H18" s="472">
        <v>44191</v>
      </c>
      <c r="I18" s="54"/>
      <c r="J18" s="472">
        <v>44192</v>
      </c>
      <c r="K18" s="54"/>
      <c r="L18" s="472">
        <v>44193</v>
      </c>
      <c r="M18" s="54"/>
      <c r="N18" s="472">
        <v>44194</v>
      </c>
      <c r="O18" s="54"/>
      <c r="P18" s="472">
        <v>44195</v>
      </c>
      <c r="Q18" s="54"/>
      <c r="R18" s="483" t="s">
        <v>120</v>
      </c>
    </row>
    <row r="19" spans="1:18">
      <c r="B19" s="54" t="s">
        <v>89</v>
      </c>
      <c r="C19" s="54"/>
      <c r="D19" s="54" t="s">
        <v>92</v>
      </c>
      <c r="E19" s="54"/>
      <c r="F19" s="54" t="s">
        <v>93</v>
      </c>
      <c r="G19" s="54"/>
      <c r="H19" s="54" t="s">
        <v>94</v>
      </c>
      <c r="I19" s="54"/>
      <c r="J19" s="54" t="s">
        <v>95</v>
      </c>
      <c r="K19" s="54"/>
      <c r="L19" s="54" t="s">
        <v>96</v>
      </c>
      <c r="M19" s="54"/>
      <c r="N19" s="54" t="s">
        <v>97</v>
      </c>
      <c r="O19" s="54"/>
      <c r="P19" s="54" t="s">
        <v>98</v>
      </c>
      <c r="Q19" s="54"/>
      <c r="R19" s="484"/>
    </row>
    <row r="20" spans="1:18">
      <c r="B20" s="54" t="s">
        <v>134</v>
      </c>
      <c r="C20" s="55" t="s">
        <v>90</v>
      </c>
      <c r="D20" s="55" t="s">
        <v>353</v>
      </c>
      <c r="E20" s="55" t="s">
        <v>354</v>
      </c>
      <c r="F20" s="55" t="s">
        <v>353</v>
      </c>
      <c r="G20" s="55" t="s">
        <v>354</v>
      </c>
      <c r="H20" s="55" t="s">
        <v>353</v>
      </c>
      <c r="I20" s="55" t="s">
        <v>354</v>
      </c>
      <c r="J20" s="55" t="s">
        <v>353</v>
      </c>
      <c r="K20" s="55" t="s">
        <v>354</v>
      </c>
      <c r="L20" s="55" t="s">
        <v>353</v>
      </c>
      <c r="M20" s="55" t="s">
        <v>354</v>
      </c>
      <c r="N20" s="55" t="s">
        <v>353</v>
      </c>
      <c r="O20" s="55" t="s">
        <v>354</v>
      </c>
      <c r="P20" s="55" t="s">
        <v>353</v>
      </c>
      <c r="Q20" s="55" t="s">
        <v>354</v>
      </c>
      <c r="R20" s="54" t="s">
        <v>355</v>
      </c>
    </row>
    <row r="21" spans="1:18">
      <c r="B21" s="54" t="str">
        <f>D2</f>
        <v>캐릭터의</v>
      </c>
      <c r="C21" s="465">
        <f>R10</f>
        <v>80</v>
      </c>
      <c r="D21" s="270"/>
      <c r="E21" s="270"/>
      <c r="F21" s="270"/>
      <c r="G21" s="270"/>
      <c r="H21" s="270"/>
      <c r="I21" s="270"/>
      <c r="J21" s="270"/>
      <c r="K21" s="270"/>
      <c r="L21" s="270"/>
      <c r="M21" s="270"/>
      <c r="N21" s="270"/>
      <c r="O21" s="270"/>
      <c r="P21" s="270"/>
      <c r="Q21" s="270"/>
      <c r="R21" s="55">
        <f>SUM(D21,F21,H21,J21,L21,N21,P21)-SUM(E21,G21,I21,K21,M21,O21,Q21)+C21</f>
        <v>80</v>
      </c>
    </row>
    <row r="22" spans="1:18">
      <c r="B22" s="54" t="str">
        <f>F2</f>
        <v>이름을</v>
      </c>
      <c r="C22" s="465">
        <f>R11</f>
        <v>150</v>
      </c>
      <c r="D22" s="271"/>
      <c r="E22" s="271"/>
      <c r="F22" s="271"/>
      <c r="G22" s="271"/>
      <c r="H22" s="271"/>
      <c r="I22" s="271"/>
      <c r="J22" s="271"/>
      <c r="K22" s="271"/>
      <c r="L22" s="271"/>
      <c r="M22" s="271"/>
      <c r="N22" s="271"/>
      <c r="O22" s="271"/>
      <c r="P22" s="271"/>
      <c r="Q22" s="271"/>
      <c r="R22" s="55">
        <f>SUM(D22,F22,H22,J22,L22,N22,P22)-SUM(E22,G22,I22,K22,M22,O22,Q22)+C22</f>
        <v>150</v>
      </c>
    </row>
    <row r="23" spans="1:18">
      <c r="B23" s="54" t="str">
        <f>H2</f>
        <v>기재해</v>
      </c>
      <c r="C23" s="465">
        <f>R12</f>
        <v>0</v>
      </c>
      <c r="D23" s="271"/>
      <c r="E23" s="271"/>
      <c r="F23" s="271"/>
      <c r="G23" s="271"/>
      <c r="H23" s="271"/>
      <c r="I23" s="271"/>
      <c r="J23" s="271"/>
      <c r="K23" s="271"/>
      <c r="L23" s="271"/>
      <c r="M23" s="271"/>
      <c r="N23" s="271"/>
      <c r="O23" s="271"/>
      <c r="P23" s="271"/>
      <c r="Q23" s="271"/>
      <c r="R23" s="55">
        <f>SUM(D23,F23,H23,J23,L23,N23,P23)-SUM(E23,G23,I23,K23,M23,O23,Q23)+C23</f>
        <v>0</v>
      </c>
    </row>
    <row r="24" spans="1:18">
      <c r="B24" s="54" t="str">
        <f>J2</f>
        <v>주세요</v>
      </c>
      <c r="C24" s="465">
        <f>R13</f>
        <v>0</v>
      </c>
      <c r="D24" s="271"/>
      <c r="E24" s="271"/>
      <c r="F24" s="271"/>
      <c r="G24" s="271"/>
      <c r="H24" s="271"/>
      <c r="I24" s="271"/>
      <c r="J24" s="271"/>
      <c r="K24" s="271"/>
      <c r="L24" s="271"/>
      <c r="M24" s="271"/>
      <c r="N24" s="271"/>
      <c r="O24" s="271"/>
      <c r="P24" s="271"/>
      <c r="Q24" s="271"/>
      <c r="R24" s="55">
        <f>SUM(D24,F24,H24,J24,L24,N24,P24)-SUM(E24,G24,I24,K24,M24,O24,Q24)+C24</f>
        <v>0</v>
      </c>
    </row>
    <row r="25" spans="1:18">
      <c r="B25" s="54" t="str">
        <f>L2</f>
        <v>스카니아</v>
      </c>
      <c r="C25" s="465">
        <f>R14</f>
        <v>0</v>
      </c>
      <c r="D25" s="271"/>
      <c r="E25" s="271"/>
      <c r="F25" s="271"/>
      <c r="G25" s="271"/>
      <c r="H25" s="271"/>
      <c r="I25" s="271"/>
      <c r="J25" s="271"/>
      <c r="K25" s="271"/>
      <c r="L25" s="271"/>
      <c r="M25" s="271"/>
      <c r="N25" s="271"/>
      <c r="O25" s="271"/>
      <c r="P25" s="271"/>
      <c r="Q25" s="271"/>
      <c r="R25" s="55">
        <f>SUM(D25,F25,H25,J25,L25,N25,P25)-SUM(E25,G25,I25,K25,M25,O25,Q25)+C25</f>
        <v>0</v>
      </c>
    </row>
    <row r="26" spans="1:18">
      <c r="B26" s="54" t="str">
        <f>N2</f>
        <v>딘향</v>
      </c>
      <c r="C26" s="465">
        <f>R15</f>
        <v>0</v>
      </c>
      <c r="D26" s="272"/>
      <c r="E26" s="272"/>
      <c r="F26" s="272"/>
      <c r="G26" s="272"/>
      <c r="H26" s="272"/>
      <c r="I26" s="272"/>
      <c r="J26" s="272"/>
      <c r="K26" s="272"/>
      <c r="L26" s="272"/>
      <c r="M26" s="272"/>
      <c r="N26" s="272"/>
      <c r="O26" s="272"/>
      <c r="P26" s="272"/>
      <c r="Q26" s="272"/>
      <c r="R26" s="55">
        <f>SUM(D26,F26,H26,J26,L26,N26,P26)-SUM(E26,G26,I26,K26,M26,O26,Q26)+C26</f>
        <v>0</v>
      </c>
    </row>
    <row r="28" spans="1:18" s="9" customFormat="1" ht="20.000000" customHeight="1">
      <c r="B28" s="13"/>
      <c r="C28" s="13"/>
      <c r="D28" s="13"/>
      <c r="E28" s="13"/>
      <c r="F28" s="13"/>
      <c r="G28" s="13"/>
      <c r="H28" s="13"/>
      <c r="I28" s="13"/>
      <c r="J28" s="13"/>
      <c r="K28" s="13"/>
      <c r="L28" s="13"/>
      <c r="M28" s="13"/>
      <c r="N28" s="13"/>
      <c r="O28" s="13"/>
      <c r="P28" s="13"/>
      <c r="Q28" s="13"/>
    </row>
    <row r="29" spans="1:18">
      <c r="B29" s="54" t="s">
        <v>88</v>
      </c>
      <c r="C29" s="54"/>
      <c r="D29" s="472">
        <v>44196</v>
      </c>
      <c r="E29" s="54"/>
      <c r="F29" s="472">
        <v>43831</v>
      </c>
      <c r="G29" s="54"/>
      <c r="H29" s="472">
        <v>43832</v>
      </c>
      <c r="I29" s="54"/>
      <c r="J29" s="472">
        <v>43833</v>
      </c>
      <c r="K29" s="54"/>
      <c r="L29" s="472">
        <v>43834</v>
      </c>
      <c r="M29" s="54"/>
      <c r="N29" s="472">
        <v>43835</v>
      </c>
      <c r="O29" s="54"/>
      <c r="P29" s="472">
        <v>43836</v>
      </c>
      <c r="Q29" s="54"/>
      <c r="R29" s="483" t="s">
        <v>121</v>
      </c>
    </row>
    <row r="30" spans="1:18">
      <c r="B30" s="54" t="s">
        <v>89</v>
      </c>
      <c r="C30" s="54"/>
      <c r="D30" s="54" t="s">
        <v>92</v>
      </c>
      <c r="E30" s="54"/>
      <c r="F30" s="54" t="s">
        <v>93</v>
      </c>
      <c r="G30" s="54"/>
      <c r="H30" s="54" t="s">
        <v>94</v>
      </c>
      <c r="I30" s="54"/>
      <c r="J30" s="54" t="s">
        <v>95</v>
      </c>
      <c r="K30" s="54"/>
      <c r="L30" s="54" t="s">
        <v>96</v>
      </c>
      <c r="M30" s="54"/>
      <c r="N30" s="54" t="s">
        <v>97</v>
      </c>
      <c r="O30" s="54"/>
      <c r="P30" s="54" t="s">
        <v>98</v>
      </c>
      <c r="Q30" s="54"/>
      <c r="R30" s="484"/>
    </row>
    <row r="31" spans="1:18">
      <c r="B31" s="54" t="s">
        <v>134</v>
      </c>
      <c r="C31" s="55" t="s">
        <v>90</v>
      </c>
      <c r="D31" s="55" t="s">
        <v>353</v>
      </c>
      <c r="E31" s="55" t="s">
        <v>354</v>
      </c>
      <c r="F31" s="55" t="s">
        <v>353</v>
      </c>
      <c r="G31" s="55" t="s">
        <v>354</v>
      </c>
      <c r="H31" s="55" t="s">
        <v>353</v>
      </c>
      <c r="I31" s="55" t="s">
        <v>354</v>
      </c>
      <c r="J31" s="55" t="s">
        <v>353</v>
      </c>
      <c r="K31" s="55" t="s">
        <v>354</v>
      </c>
      <c r="L31" s="55" t="s">
        <v>353</v>
      </c>
      <c r="M31" s="55" t="s">
        <v>354</v>
      </c>
      <c r="N31" s="55" t="s">
        <v>353</v>
      </c>
      <c r="O31" s="55" t="s">
        <v>354</v>
      </c>
      <c r="P31" s="55" t="s">
        <v>353</v>
      </c>
      <c r="Q31" s="55" t="s">
        <v>354</v>
      </c>
      <c r="R31" s="54" t="s">
        <v>355</v>
      </c>
    </row>
    <row r="32" spans="1:18">
      <c r="B32" s="54" t="str">
        <f>D2</f>
        <v>캐릭터의</v>
      </c>
      <c r="C32" s="465">
        <f>R21</f>
        <v>80</v>
      </c>
      <c r="D32" s="270"/>
      <c r="E32" s="270"/>
      <c r="F32" s="270"/>
      <c r="G32" s="270"/>
      <c r="H32" s="270"/>
      <c r="I32" s="270"/>
      <c r="J32" s="270"/>
      <c r="K32" s="270"/>
      <c r="L32" s="270"/>
      <c r="M32" s="270"/>
      <c r="N32" s="270"/>
      <c r="O32" s="270"/>
      <c r="P32" s="270"/>
      <c r="Q32" s="270"/>
      <c r="R32" s="55">
        <f>SUM(D32,F32,H32,J32,L32,N32,P32)-SUM(E32,G32,I32,K32,M32,O32,Q32)+C32</f>
        <v>80</v>
      </c>
    </row>
    <row r="33" spans="2:18">
      <c r="B33" s="54" t="str">
        <f>F2</f>
        <v>이름을</v>
      </c>
      <c r="C33" s="465">
        <f>R22</f>
        <v>150</v>
      </c>
      <c r="D33" s="271"/>
      <c r="E33" s="271"/>
      <c r="F33" s="271"/>
      <c r="G33" s="271"/>
      <c r="H33" s="271"/>
      <c r="I33" s="271"/>
      <c r="J33" s="271"/>
      <c r="K33" s="271"/>
      <c r="L33" s="271"/>
      <c r="M33" s="271"/>
      <c r="N33" s="271"/>
      <c r="O33" s="271"/>
      <c r="P33" s="271"/>
      <c r="Q33" s="271"/>
      <c r="R33" s="55">
        <f>SUM(D33,F33,H33,J33,L33,N33,P33)-SUM(E33,G33,I33,K33,M33,O33,Q33)+C33</f>
        <v>150</v>
      </c>
    </row>
    <row r="34" spans="2:18">
      <c r="B34" s="54" t="str">
        <f>H2</f>
        <v>기재해</v>
      </c>
      <c r="C34" s="465">
        <f>R23</f>
        <v>0</v>
      </c>
      <c r="D34" s="271"/>
      <c r="E34" s="271"/>
      <c r="F34" s="271"/>
      <c r="G34" s="271"/>
      <c r="H34" s="271"/>
      <c r="I34" s="271"/>
      <c r="J34" s="271"/>
      <c r="K34" s="271"/>
      <c r="L34" s="271"/>
      <c r="M34" s="271"/>
      <c r="N34" s="271"/>
      <c r="O34" s="271"/>
      <c r="P34" s="271"/>
      <c r="Q34" s="271"/>
      <c r="R34" s="55">
        <f>SUM(D34,F34,H34,J34,L34,N34,P34)-SUM(E34,G34,I34,K34,M34,O34,Q34)+C34</f>
        <v>0</v>
      </c>
    </row>
    <row r="35" spans="2:18">
      <c r="B35" s="54" t="str">
        <f>J2</f>
        <v>주세요</v>
      </c>
      <c r="C35" s="465">
        <f>R24</f>
        <v>0</v>
      </c>
      <c r="D35" s="271"/>
      <c r="E35" s="271"/>
      <c r="F35" s="271"/>
      <c r="G35" s="271"/>
      <c r="H35" s="271"/>
      <c r="I35" s="271"/>
      <c r="J35" s="271"/>
      <c r="K35" s="271"/>
      <c r="L35" s="271"/>
      <c r="M35" s="271"/>
      <c r="N35" s="271"/>
      <c r="O35" s="271"/>
      <c r="P35" s="271"/>
      <c r="Q35" s="271"/>
      <c r="R35" s="55">
        <f>SUM(D35,F35,H35,J35,L35,N35,P35)-SUM(E35,G35,I35,K35,M35,O35,Q35)+C35</f>
        <v>0</v>
      </c>
    </row>
    <row r="36" spans="2:18">
      <c r="B36" s="54" t="str">
        <f>L2</f>
        <v>스카니아</v>
      </c>
      <c r="C36" s="465">
        <f>R25</f>
        <v>0</v>
      </c>
      <c r="D36" s="271"/>
      <c r="E36" s="271"/>
      <c r="F36" s="271"/>
      <c r="G36" s="271"/>
      <c r="H36" s="271"/>
      <c r="I36" s="271"/>
      <c r="J36" s="271"/>
      <c r="K36" s="271"/>
      <c r="L36" s="271"/>
      <c r="M36" s="271"/>
      <c r="N36" s="271"/>
      <c r="O36" s="271"/>
      <c r="P36" s="271"/>
      <c r="Q36" s="271"/>
      <c r="R36" s="55">
        <f>SUM(D36,F36,H36,J36,L36,N36,P36)-SUM(E36,G36,I36,K36,M36,O36,Q36)+C36</f>
        <v>0</v>
      </c>
    </row>
    <row r="37" spans="2:18">
      <c r="B37" s="54" t="str">
        <f>N2</f>
        <v>딘향</v>
      </c>
      <c r="C37" s="465">
        <f>R26</f>
        <v>0</v>
      </c>
      <c r="D37" s="272"/>
      <c r="E37" s="272"/>
      <c r="F37" s="272"/>
      <c r="G37" s="272"/>
      <c r="H37" s="272"/>
      <c r="I37" s="272"/>
      <c r="J37" s="272"/>
      <c r="K37" s="272"/>
      <c r="L37" s="272"/>
      <c r="M37" s="272"/>
      <c r="N37" s="272"/>
      <c r="O37" s="272"/>
      <c r="P37" s="272"/>
      <c r="Q37" s="272"/>
      <c r="R37" s="55">
        <f>SUM(D37,F37,H37,J37,L37,N37,P37)-SUM(E37,G37,I37,K37,M37,O37,Q37)+C37</f>
        <v>0</v>
      </c>
    </row>
    <row r="39" spans="2:18" s="9" customFormat="1" ht="20.000000" customHeight="1">
      <c r="B39" s="13"/>
      <c r="C39" s="13"/>
      <c r="D39" s="13"/>
      <c r="E39" s="13"/>
      <c r="F39" s="13"/>
      <c r="G39" s="13"/>
      <c r="H39" s="13"/>
      <c r="I39" s="13"/>
      <c r="J39" s="13"/>
      <c r="K39" s="13"/>
      <c r="L39" s="13"/>
      <c r="M39" s="13"/>
      <c r="N39" s="13"/>
      <c r="O39" s="13"/>
      <c r="P39" s="13"/>
      <c r="Q39" s="13"/>
    </row>
    <row r="40" spans="2:18">
      <c r="B40" s="54" t="s">
        <v>88</v>
      </c>
      <c r="C40" s="54"/>
      <c r="D40" s="472">
        <v>43837</v>
      </c>
      <c r="E40" s="54"/>
      <c r="F40" s="472">
        <v>43838</v>
      </c>
      <c r="G40" s="54"/>
      <c r="H40" s="472">
        <v>43839</v>
      </c>
      <c r="I40" s="54"/>
      <c r="J40" s="472">
        <v>43840</v>
      </c>
      <c r="K40" s="54"/>
      <c r="L40" s="472">
        <v>43841</v>
      </c>
      <c r="M40" s="54"/>
      <c r="N40" s="472">
        <v>43842</v>
      </c>
      <c r="O40" s="54"/>
      <c r="P40" s="472">
        <v>43843</v>
      </c>
      <c r="Q40" s="54"/>
      <c r="R40" s="483" t="s">
        <v>122</v>
      </c>
    </row>
    <row r="41" spans="2:18">
      <c r="B41" s="54" t="s">
        <v>89</v>
      </c>
      <c r="C41" s="54"/>
      <c r="D41" s="54" t="s">
        <v>92</v>
      </c>
      <c r="E41" s="54"/>
      <c r="F41" s="54" t="s">
        <v>93</v>
      </c>
      <c r="G41" s="54"/>
      <c r="H41" s="54" t="s">
        <v>94</v>
      </c>
      <c r="I41" s="54"/>
      <c r="J41" s="54" t="s">
        <v>95</v>
      </c>
      <c r="K41" s="54"/>
      <c r="L41" s="54" t="s">
        <v>96</v>
      </c>
      <c r="M41" s="54"/>
      <c r="N41" s="54" t="s">
        <v>97</v>
      </c>
      <c r="O41" s="54"/>
      <c r="P41" s="54" t="s">
        <v>98</v>
      </c>
      <c r="Q41" s="54"/>
      <c r="R41" s="484"/>
    </row>
    <row r="42" spans="2:18">
      <c r="B42" s="54" t="s">
        <v>134</v>
      </c>
      <c r="C42" s="55" t="s">
        <v>90</v>
      </c>
      <c r="D42" s="55" t="s">
        <v>353</v>
      </c>
      <c r="E42" s="55" t="s">
        <v>354</v>
      </c>
      <c r="F42" s="55" t="s">
        <v>353</v>
      </c>
      <c r="G42" s="55" t="s">
        <v>354</v>
      </c>
      <c r="H42" s="55" t="s">
        <v>353</v>
      </c>
      <c r="I42" s="55" t="s">
        <v>354</v>
      </c>
      <c r="J42" s="55" t="s">
        <v>353</v>
      </c>
      <c r="K42" s="55" t="s">
        <v>354</v>
      </c>
      <c r="L42" s="55" t="s">
        <v>353</v>
      </c>
      <c r="M42" s="55" t="s">
        <v>354</v>
      </c>
      <c r="N42" s="55" t="s">
        <v>353</v>
      </c>
      <c r="O42" s="55" t="s">
        <v>354</v>
      </c>
      <c r="P42" s="55" t="s">
        <v>353</v>
      </c>
      <c r="Q42" s="55" t="s">
        <v>354</v>
      </c>
      <c r="R42" s="54" t="s">
        <v>355</v>
      </c>
    </row>
    <row r="43" spans="2:18">
      <c r="B43" s="54" t="str">
        <f>D2</f>
        <v>캐릭터의</v>
      </c>
      <c r="C43" s="465">
        <f>R32</f>
        <v>80</v>
      </c>
      <c r="D43" s="270"/>
      <c r="E43" s="270"/>
      <c r="F43" s="270"/>
      <c r="G43" s="270"/>
      <c r="H43" s="270"/>
      <c r="I43" s="270"/>
      <c r="J43" s="270"/>
      <c r="K43" s="270"/>
      <c r="L43" s="270"/>
      <c r="M43" s="270"/>
      <c r="N43" s="270"/>
      <c r="O43" s="270"/>
      <c r="P43" s="270"/>
      <c r="Q43" s="270"/>
      <c r="R43" s="55">
        <f>SUM(D43,F43,H43,J43,L43,N43,P43)-SUM(E43,G43,I43,K43,M43,O43,Q43)+C43</f>
        <v>80</v>
      </c>
    </row>
    <row r="44" spans="2:18">
      <c r="B44" s="54" t="str">
        <f>F2</f>
        <v>이름을</v>
      </c>
      <c r="C44" s="465">
        <f>R33</f>
        <v>150</v>
      </c>
      <c r="D44" s="271"/>
      <c r="E44" s="271"/>
      <c r="F44" s="271"/>
      <c r="G44" s="271"/>
      <c r="H44" s="271"/>
      <c r="I44" s="271"/>
      <c r="J44" s="271"/>
      <c r="K44" s="271"/>
      <c r="L44" s="271"/>
      <c r="M44" s="271"/>
      <c r="N44" s="271"/>
      <c r="O44" s="271"/>
      <c r="P44" s="271"/>
      <c r="Q44" s="271"/>
      <c r="R44" s="55">
        <f>SUM(D44,F44,H44,J44,L44,N44,P44)-SUM(E44,G44,I44,K44,M44,O44,Q44)+C44</f>
        <v>150</v>
      </c>
    </row>
    <row r="45" spans="2:18">
      <c r="B45" s="54" t="str">
        <f>H2</f>
        <v>기재해</v>
      </c>
      <c r="C45" s="465">
        <f>R34</f>
        <v>0</v>
      </c>
      <c r="D45" s="271"/>
      <c r="E45" s="271"/>
      <c r="F45" s="271"/>
      <c r="G45" s="271"/>
      <c r="H45" s="271"/>
      <c r="I45" s="271"/>
      <c r="J45" s="271"/>
      <c r="K45" s="271"/>
      <c r="L45" s="271"/>
      <c r="M45" s="271"/>
      <c r="N45" s="271"/>
      <c r="O45" s="271"/>
      <c r="P45" s="271"/>
      <c r="Q45" s="271"/>
      <c r="R45" s="55">
        <f>SUM(D45,F45,H45,J45,L45,N45,P45)-SUM(E45,G45,I45,K45,M45,O45,Q45)+C45</f>
        <v>0</v>
      </c>
    </row>
    <row r="46" spans="2:18">
      <c r="B46" s="54" t="str">
        <f>J2</f>
        <v>주세요</v>
      </c>
      <c r="C46" s="465">
        <f>R35</f>
        <v>0</v>
      </c>
      <c r="D46" s="271"/>
      <c r="E46" s="271"/>
      <c r="F46" s="271"/>
      <c r="G46" s="271"/>
      <c r="H46" s="271"/>
      <c r="I46" s="271"/>
      <c r="J46" s="271"/>
      <c r="K46" s="271"/>
      <c r="L46" s="271"/>
      <c r="M46" s="271"/>
      <c r="N46" s="271"/>
      <c r="O46" s="271"/>
      <c r="P46" s="271"/>
      <c r="Q46" s="271"/>
      <c r="R46" s="55">
        <f>SUM(D46,F46,H46,J46,L46,N46,P46)-SUM(E46,G46,I46,K46,M46,O46,Q46)+C46</f>
        <v>0</v>
      </c>
    </row>
    <row r="47" spans="2:18">
      <c r="B47" s="54" t="str">
        <f>L2</f>
        <v>스카니아</v>
      </c>
      <c r="C47" s="465">
        <f>R36</f>
        <v>0</v>
      </c>
      <c r="D47" s="271"/>
      <c r="E47" s="271"/>
      <c r="F47" s="271"/>
      <c r="G47" s="271"/>
      <c r="H47" s="271"/>
      <c r="I47" s="271"/>
      <c r="J47" s="271"/>
      <c r="K47" s="271"/>
      <c r="L47" s="271"/>
      <c r="M47" s="271"/>
      <c r="N47" s="271"/>
      <c r="O47" s="271"/>
      <c r="P47" s="271"/>
      <c r="Q47" s="271"/>
      <c r="R47" s="55">
        <f>SUM(D47,F47,H47,J47,L47,N47,P47)-SUM(E47,G47,I47,K47,M47,O47,Q47)+C47</f>
        <v>0</v>
      </c>
    </row>
    <row r="48" spans="2:18">
      <c r="B48" s="54" t="str">
        <f>N2</f>
        <v>딘향</v>
      </c>
      <c r="C48" s="465">
        <f>R37</f>
        <v>0</v>
      </c>
      <c r="D48" s="272"/>
      <c r="E48" s="272"/>
      <c r="F48" s="272"/>
      <c r="G48" s="272"/>
      <c r="H48" s="272"/>
      <c r="I48" s="272"/>
      <c r="J48" s="272"/>
      <c r="K48" s="272"/>
      <c r="L48" s="272"/>
      <c r="M48" s="272"/>
      <c r="N48" s="272"/>
      <c r="O48" s="272"/>
      <c r="P48" s="272"/>
      <c r="Q48" s="272"/>
      <c r="R48" s="55">
        <f>SUM(D48,F48,H48,J48,L48,N48,P48)-SUM(E48,G48,I48,K48,M48,O48,Q48)+C48</f>
        <v>0</v>
      </c>
    </row>
    <row r="50" spans="2:18" s="9" customFormat="1" ht="20.000000" customHeight="1">
      <c r="B50" s="13"/>
      <c r="C50" s="13"/>
      <c r="D50" s="13"/>
      <c r="E50" s="13"/>
      <c r="F50" s="13"/>
      <c r="G50" s="13"/>
      <c r="H50" s="13"/>
      <c r="I50" s="13"/>
      <c r="J50" s="13"/>
      <c r="K50" s="13"/>
      <c r="L50" s="13"/>
      <c r="M50" s="13"/>
      <c r="N50" s="13"/>
      <c r="O50" s="13"/>
      <c r="P50" s="13"/>
      <c r="Q50" s="13"/>
    </row>
    <row r="51" spans="2:18">
      <c r="B51" s="54" t="s">
        <v>88</v>
      </c>
      <c r="C51" s="54"/>
      <c r="D51" s="472">
        <v>43844</v>
      </c>
      <c r="E51" s="54"/>
      <c r="F51" s="472">
        <v>43845</v>
      </c>
      <c r="G51" s="54"/>
      <c r="H51" s="472">
        <v>43846</v>
      </c>
      <c r="I51" s="54"/>
      <c r="J51" s="472">
        <v>43847</v>
      </c>
      <c r="K51" s="54"/>
      <c r="L51" s="472">
        <v>43848</v>
      </c>
      <c r="M51" s="54"/>
      <c r="N51" s="472">
        <v>43849</v>
      </c>
      <c r="O51" s="54"/>
      <c r="P51" s="472">
        <v>43850</v>
      </c>
      <c r="Q51" s="54"/>
      <c r="R51" s="483" t="s">
        <v>123</v>
      </c>
    </row>
    <row r="52" spans="2:18">
      <c r="B52" s="54" t="s">
        <v>89</v>
      </c>
      <c r="C52" s="54"/>
      <c r="D52" s="54" t="s">
        <v>92</v>
      </c>
      <c r="E52" s="54"/>
      <c r="F52" s="54" t="s">
        <v>93</v>
      </c>
      <c r="G52" s="54"/>
      <c r="H52" s="54" t="s">
        <v>94</v>
      </c>
      <c r="I52" s="54"/>
      <c r="J52" s="54" t="s">
        <v>95</v>
      </c>
      <c r="K52" s="54"/>
      <c r="L52" s="54" t="s">
        <v>96</v>
      </c>
      <c r="M52" s="54"/>
      <c r="N52" s="54" t="s">
        <v>97</v>
      </c>
      <c r="O52" s="54"/>
      <c r="P52" s="54" t="s">
        <v>98</v>
      </c>
      <c r="Q52" s="54"/>
      <c r="R52" s="484"/>
    </row>
    <row r="53" spans="2:18">
      <c r="B53" s="54" t="s">
        <v>134</v>
      </c>
      <c r="C53" s="55" t="s">
        <v>90</v>
      </c>
      <c r="D53" s="55" t="s">
        <v>353</v>
      </c>
      <c r="E53" s="55" t="s">
        <v>354</v>
      </c>
      <c r="F53" s="55" t="s">
        <v>353</v>
      </c>
      <c r="G53" s="55" t="s">
        <v>354</v>
      </c>
      <c r="H53" s="55" t="s">
        <v>353</v>
      </c>
      <c r="I53" s="55" t="s">
        <v>354</v>
      </c>
      <c r="J53" s="55" t="s">
        <v>353</v>
      </c>
      <c r="K53" s="55" t="s">
        <v>354</v>
      </c>
      <c r="L53" s="55" t="s">
        <v>353</v>
      </c>
      <c r="M53" s="55" t="s">
        <v>354</v>
      </c>
      <c r="N53" s="55" t="s">
        <v>353</v>
      </c>
      <c r="O53" s="55" t="s">
        <v>354</v>
      </c>
      <c r="P53" s="55" t="s">
        <v>353</v>
      </c>
      <c r="Q53" s="55" t="s">
        <v>354</v>
      </c>
      <c r="R53" s="54" t="s">
        <v>355</v>
      </c>
    </row>
    <row r="54" spans="2:18">
      <c r="B54" s="54" t="str">
        <f>D2</f>
        <v>캐릭터의</v>
      </c>
      <c r="C54" s="465">
        <f>R43</f>
        <v>80</v>
      </c>
      <c r="D54" s="270"/>
      <c r="E54" s="270"/>
      <c r="F54" s="270"/>
      <c r="G54" s="270"/>
      <c r="H54" s="270"/>
      <c r="I54" s="270"/>
      <c r="J54" s="270"/>
      <c r="K54" s="270"/>
      <c r="L54" s="270"/>
      <c r="M54" s="270"/>
      <c r="N54" s="270"/>
      <c r="O54" s="270"/>
      <c r="P54" s="270"/>
      <c r="Q54" s="270"/>
      <c r="R54" s="55">
        <f>SUM(D54,F54,H54,J54,L54,N54,P54)-SUM(E54,G54,I54,K54,M54,O54,Q54)+C54</f>
        <v>80</v>
      </c>
    </row>
    <row r="55" spans="2:18">
      <c r="B55" s="54" t="str">
        <f>F2</f>
        <v>이름을</v>
      </c>
      <c r="C55" s="465">
        <f>R44</f>
        <v>150</v>
      </c>
      <c r="D55" s="271"/>
      <c r="E55" s="271"/>
      <c r="F55" s="271"/>
      <c r="G55" s="271"/>
      <c r="H55" s="271"/>
      <c r="I55" s="271"/>
      <c r="J55" s="271"/>
      <c r="K55" s="271"/>
      <c r="L55" s="271"/>
      <c r="M55" s="271"/>
      <c r="N55" s="271"/>
      <c r="O55" s="271"/>
      <c r="P55" s="271"/>
      <c r="Q55" s="271"/>
      <c r="R55" s="55">
        <f>SUM(D55,F55,H55,J55,L55,N55,P55)-SUM(E55,G55,I55,K55,M55,O55,Q55)+C55</f>
        <v>150</v>
      </c>
    </row>
    <row r="56" spans="2:18">
      <c r="B56" s="54" t="str">
        <f>H2</f>
        <v>기재해</v>
      </c>
      <c r="C56" s="465">
        <f>R45</f>
        <v>0</v>
      </c>
      <c r="D56" s="271"/>
      <c r="E56" s="271"/>
      <c r="F56" s="271"/>
      <c r="G56" s="271"/>
      <c r="H56" s="271"/>
      <c r="I56" s="271"/>
      <c r="J56" s="271"/>
      <c r="K56" s="271"/>
      <c r="L56" s="271"/>
      <c r="M56" s="271"/>
      <c r="N56" s="271"/>
      <c r="O56" s="271"/>
      <c r="P56" s="271"/>
      <c r="Q56" s="271"/>
      <c r="R56" s="55">
        <f>SUM(D56,F56,H56,J56,L56,N56,P56)-SUM(E56,G56,I56,K56,M56,O56,Q56)+C56</f>
        <v>0</v>
      </c>
    </row>
    <row r="57" spans="2:18">
      <c r="B57" s="54" t="str">
        <f>J2</f>
        <v>주세요</v>
      </c>
      <c r="C57" s="465">
        <f>R46</f>
        <v>0</v>
      </c>
      <c r="D57" s="271"/>
      <c r="E57" s="271"/>
      <c r="F57" s="271"/>
      <c r="G57" s="271"/>
      <c r="H57" s="271"/>
      <c r="I57" s="271"/>
      <c r="J57" s="271"/>
      <c r="K57" s="271"/>
      <c r="L57" s="271"/>
      <c r="M57" s="271"/>
      <c r="N57" s="271"/>
      <c r="O57" s="271"/>
      <c r="P57" s="271"/>
      <c r="Q57" s="271"/>
      <c r="R57" s="55">
        <f>SUM(D57,F57,H57,J57,L57,N57,P57)-SUM(E57,G57,I57,K57,M57,O57,Q57)+C57</f>
        <v>0</v>
      </c>
    </row>
    <row r="58" spans="2:18">
      <c r="B58" s="54" t="str">
        <f>L2</f>
        <v>스카니아</v>
      </c>
      <c r="C58" s="465">
        <f>R47</f>
        <v>0</v>
      </c>
      <c r="D58" s="271"/>
      <c r="E58" s="271"/>
      <c r="F58" s="271"/>
      <c r="G58" s="271"/>
      <c r="H58" s="271"/>
      <c r="I58" s="271"/>
      <c r="J58" s="271"/>
      <c r="K58" s="271"/>
      <c r="L58" s="271"/>
      <c r="M58" s="271"/>
      <c r="N58" s="271"/>
      <c r="O58" s="271"/>
      <c r="P58" s="271"/>
      <c r="Q58" s="271"/>
      <c r="R58" s="55">
        <f>SUM(D58,F58,H58,J58,L58,N58,P58)-SUM(E58,G58,I58,K58,M58,O58,Q58)+C58</f>
        <v>0</v>
      </c>
    </row>
    <row r="59" spans="2:18">
      <c r="B59" s="54" t="str">
        <f>N2</f>
        <v>딘향</v>
      </c>
      <c r="C59" s="465">
        <f>R48</f>
        <v>0</v>
      </c>
      <c r="D59" s="272"/>
      <c r="E59" s="272"/>
      <c r="F59" s="272"/>
      <c r="G59" s="272"/>
      <c r="H59" s="272"/>
      <c r="I59" s="272"/>
      <c r="J59" s="272"/>
      <c r="K59" s="272"/>
      <c r="L59" s="272"/>
      <c r="M59" s="272"/>
      <c r="N59" s="272"/>
      <c r="O59" s="272"/>
      <c r="P59" s="272"/>
      <c r="Q59" s="272"/>
      <c r="R59" s="55">
        <f>SUM(D59,F59,H59,J59,L59,N59,P59)-SUM(E59,G59,I59,K59,M59,O59,Q59)+C59</f>
        <v>0</v>
      </c>
    </row>
    <row r="61" spans="2:18" s="9" customFormat="1" ht="20.000000" customHeight="1">
      <c r="B61" s="13"/>
      <c r="C61" s="13"/>
      <c r="D61" s="13"/>
      <c r="E61" s="13"/>
      <c r="F61" s="13"/>
      <c r="G61" s="13"/>
      <c r="H61" s="13"/>
      <c r="I61" s="13"/>
      <c r="J61" s="13"/>
      <c r="K61" s="13"/>
      <c r="L61" s="13"/>
      <c r="M61" s="13"/>
      <c r="N61" s="13"/>
      <c r="O61" s="13"/>
      <c r="P61" s="13"/>
      <c r="Q61" s="13"/>
    </row>
    <row r="62" spans="2:18">
      <c r="B62" s="54" t="s">
        <v>88</v>
      </c>
      <c r="C62" s="54"/>
      <c r="D62" s="472">
        <v>43851</v>
      </c>
      <c r="E62" s="54"/>
      <c r="F62" s="472">
        <v>43852</v>
      </c>
      <c r="G62" s="54"/>
      <c r="H62" s="472">
        <v>43853</v>
      </c>
      <c r="I62" s="54"/>
      <c r="J62" s="472">
        <v>43854</v>
      </c>
      <c r="K62" s="54"/>
      <c r="L62" s="472">
        <v>43855</v>
      </c>
      <c r="M62" s="54"/>
      <c r="N62" s="472">
        <v>43856</v>
      </c>
      <c r="O62" s="54"/>
      <c r="P62" s="472">
        <v>43857</v>
      </c>
      <c r="Q62" s="54"/>
      <c r="R62" s="483" t="s">
        <v>124</v>
      </c>
    </row>
    <row r="63" spans="2:18">
      <c r="B63" s="54" t="s">
        <v>89</v>
      </c>
      <c r="C63" s="54"/>
      <c r="D63" s="54" t="s">
        <v>92</v>
      </c>
      <c r="E63" s="54"/>
      <c r="F63" s="54" t="s">
        <v>93</v>
      </c>
      <c r="G63" s="54"/>
      <c r="H63" s="54" t="s">
        <v>94</v>
      </c>
      <c r="I63" s="54"/>
      <c r="J63" s="54" t="s">
        <v>95</v>
      </c>
      <c r="K63" s="54"/>
      <c r="L63" s="54" t="s">
        <v>96</v>
      </c>
      <c r="M63" s="54"/>
      <c r="N63" s="54" t="s">
        <v>97</v>
      </c>
      <c r="O63" s="54"/>
      <c r="P63" s="54" t="s">
        <v>98</v>
      </c>
      <c r="Q63" s="54"/>
      <c r="R63" s="484"/>
    </row>
    <row r="64" spans="2:18">
      <c r="B64" s="54" t="s">
        <v>134</v>
      </c>
      <c r="C64" s="55" t="s">
        <v>90</v>
      </c>
      <c r="D64" s="55" t="s">
        <v>353</v>
      </c>
      <c r="E64" s="55" t="s">
        <v>354</v>
      </c>
      <c r="F64" s="55" t="s">
        <v>353</v>
      </c>
      <c r="G64" s="55" t="s">
        <v>354</v>
      </c>
      <c r="H64" s="55" t="s">
        <v>353</v>
      </c>
      <c r="I64" s="55" t="s">
        <v>354</v>
      </c>
      <c r="J64" s="55" t="s">
        <v>353</v>
      </c>
      <c r="K64" s="55" t="s">
        <v>354</v>
      </c>
      <c r="L64" s="55" t="s">
        <v>353</v>
      </c>
      <c r="M64" s="55" t="s">
        <v>354</v>
      </c>
      <c r="N64" s="55" t="s">
        <v>353</v>
      </c>
      <c r="O64" s="55" t="s">
        <v>354</v>
      </c>
      <c r="P64" s="55" t="s">
        <v>353</v>
      </c>
      <c r="Q64" s="55" t="s">
        <v>354</v>
      </c>
      <c r="R64" s="54" t="s">
        <v>355</v>
      </c>
    </row>
    <row r="65" spans="2:18">
      <c r="B65" s="54" t="str">
        <f>D2</f>
        <v>캐릭터의</v>
      </c>
      <c r="C65" s="465">
        <f>R54</f>
        <v>80</v>
      </c>
      <c r="D65" s="270"/>
      <c r="E65" s="270"/>
      <c r="F65" s="270"/>
      <c r="G65" s="270"/>
      <c r="H65" s="270"/>
      <c r="I65" s="270"/>
      <c r="J65" s="270"/>
      <c r="K65" s="270"/>
      <c r="L65" s="270"/>
      <c r="M65" s="270"/>
      <c r="N65" s="270"/>
      <c r="O65" s="270"/>
      <c r="P65" s="270"/>
      <c r="Q65" s="270"/>
      <c r="R65" s="55">
        <f>SUM(D65,F65,H65,J65,L65,N65,P65)-SUM(E65,G65,I65,K65,M65,O65,Q65)+C65</f>
        <v>80</v>
      </c>
    </row>
    <row r="66" spans="2:18">
      <c r="B66" s="54" t="str">
        <f>F2</f>
        <v>이름을</v>
      </c>
      <c r="C66" s="465">
        <f>R55</f>
        <v>150</v>
      </c>
      <c r="D66" s="271"/>
      <c r="E66" s="271"/>
      <c r="F66" s="271"/>
      <c r="G66" s="271"/>
      <c r="H66" s="271"/>
      <c r="I66" s="271"/>
      <c r="J66" s="271"/>
      <c r="K66" s="271"/>
      <c r="L66" s="271"/>
      <c r="M66" s="271"/>
      <c r="N66" s="271"/>
      <c r="O66" s="271"/>
      <c r="P66" s="271"/>
      <c r="Q66" s="271"/>
      <c r="R66" s="55">
        <f>SUM(D66,F66,H66,J66,L66,N66,P66)-SUM(E66,G66,I66,K66,M66,O66,Q66)+C66</f>
        <v>150</v>
      </c>
    </row>
    <row r="67" spans="2:18">
      <c r="B67" s="54" t="str">
        <f>H2</f>
        <v>기재해</v>
      </c>
      <c r="C67" s="465">
        <f>R56</f>
        <v>0</v>
      </c>
      <c r="D67" s="271"/>
      <c r="E67" s="271"/>
      <c r="F67" s="271"/>
      <c r="G67" s="271"/>
      <c r="H67" s="271"/>
      <c r="I67" s="271"/>
      <c r="J67" s="271"/>
      <c r="K67" s="271"/>
      <c r="L67" s="271"/>
      <c r="M67" s="271"/>
      <c r="N67" s="271"/>
      <c r="O67" s="271"/>
      <c r="P67" s="271"/>
      <c r="Q67" s="271"/>
      <c r="R67" s="55">
        <f>SUM(D67,F67,H67,J67,L67,N67,P67)-SUM(E67,G67,I67,K67,M67,O67,Q67)+C67</f>
        <v>0</v>
      </c>
    </row>
    <row r="68" spans="2:18">
      <c r="B68" s="54" t="str">
        <f>J2</f>
        <v>주세요</v>
      </c>
      <c r="C68" s="465">
        <f>R57</f>
        <v>0</v>
      </c>
      <c r="D68" s="271"/>
      <c r="E68" s="271"/>
      <c r="F68" s="271"/>
      <c r="G68" s="271"/>
      <c r="H68" s="271"/>
      <c r="I68" s="271"/>
      <c r="J68" s="271"/>
      <c r="K68" s="271"/>
      <c r="L68" s="271"/>
      <c r="M68" s="271"/>
      <c r="N68" s="271"/>
      <c r="O68" s="271"/>
      <c r="P68" s="271"/>
      <c r="Q68" s="271"/>
      <c r="R68" s="55">
        <f>SUM(D68,F68,H68,J68,L68,N68,P68)-SUM(E68,G68,I68,K68,M68,O68,Q68)+C68</f>
        <v>0</v>
      </c>
    </row>
    <row r="69" spans="2:18">
      <c r="B69" s="54" t="str">
        <f>L2</f>
        <v>스카니아</v>
      </c>
      <c r="C69" s="465">
        <f>R58</f>
        <v>0</v>
      </c>
      <c r="D69" s="271"/>
      <c r="E69" s="271"/>
      <c r="F69" s="271"/>
      <c r="G69" s="271"/>
      <c r="H69" s="271"/>
      <c r="I69" s="271"/>
      <c r="J69" s="271"/>
      <c r="K69" s="271"/>
      <c r="L69" s="271"/>
      <c r="M69" s="271"/>
      <c r="N69" s="271"/>
      <c r="O69" s="271"/>
      <c r="P69" s="271"/>
      <c r="Q69" s="271"/>
      <c r="R69" s="55">
        <f>SUM(D69,F69,H69,J69,L69,N69,P69)-SUM(E69,G69,I69,K69,M69,O69,Q69)+C69</f>
        <v>0</v>
      </c>
    </row>
    <row r="70" spans="2:18">
      <c r="B70" s="54" t="str">
        <f>N2</f>
        <v>딘향</v>
      </c>
      <c r="C70" s="465">
        <f>R59</f>
        <v>0</v>
      </c>
      <c r="D70" s="272"/>
      <c r="E70" s="272"/>
      <c r="F70" s="272"/>
      <c r="G70" s="272"/>
      <c r="H70" s="272"/>
      <c r="I70" s="272"/>
      <c r="J70" s="272"/>
      <c r="K70" s="272"/>
      <c r="L70" s="272"/>
      <c r="M70" s="272"/>
      <c r="N70" s="272"/>
      <c r="O70" s="272"/>
      <c r="P70" s="272"/>
      <c r="Q70" s="272"/>
      <c r="R70" s="55">
        <f>SUM(D70,F70,H70,J70,L70,N70,P70)-SUM(E70,G70,I70,K70,M70,O70,Q70)+C70</f>
        <v>0</v>
      </c>
    </row>
    <row r="72" spans="2:18" s="9" customFormat="1" ht="20.000000" customHeight="1">
      <c r="B72" s="13"/>
      <c r="C72" s="13"/>
      <c r="D72" s="13"/>
      <c r="E72" s="13"/>
      <c r="F72" s="13"/>
      <c r="G72" s="13"/>
      <c r="H72" s="13"/>
      <c r="I72" s="13"/>
      <c r="J72" s="13"/>
      <c r="K72" s="13"/>
      <c r="L72" s="13"/>
      <c r="M72" s="13"/>
      <c r="N72" s="13"/>
      <c r="O72" s="13"/>
      <c r="P72" s="13"/>
      <c r="Q72" s="13"/>
    </row>
    <row r="73" spans="2:18">
      <c r="B73" s="54" t="s">
        <v>88</v>
      </c>
      <c r="C73" s="54"/>
      <c r="D73" s="472">
        <v>43858</v>
      </c>
      <c r="E73" s="54"/>
      <c r="F73" s="472">
        <v>43859</v>
      </c>
      <c r="G73" s="54"/>
      <c r="H73" s="472">
        <v>43860</v>
      </c>
      <c r="I73" s="54"/>
      <c r="J73" s="472">
        <v>43861</v>
      </c>
      <c r="K73" s="54"/>
      <c r="L73" s="472">
        <v>43862</v>
      </c>
      <c r="M73" s="54"/>
      <c r="N73" s="472">
        <v>43863</v>
      </c>
      <c r="O73" s="54"/>
      <c r="P73" s="472">
        <v>43864</v>
      </c>
      <c r="Q73" s="54"/>
      <c r="R73" s="483" t="s">
        <v>125</v>
      </c>
    </row>
    <row r="74" spans="2:18">
      <c r="B74" s="54" t="s">
        <v>89</v>
      </c>
      <c r="C74" s="54"/>
      <c r="D74" s="54" t="s">
        <v>92</v>
      </c>
      <c r="E74" s="54"/>
      <c r="F74" s="54" t="s">
        <v>93</v>
      </c>
      <c r="G74" s="54"/>
      <c r="H74" s="54" t="s">
        <v>94</v>
      </c>
      <c r="I74" s="54"/>
      <c r="J74" s="54" t="s">
        <v>95</v>
      </c>
      <c r="K74" s="54"/>
      <c r="L74" s="54" t="s">
        <v>96</v>
      </c>
      <c r="M74" s="54"/>
      <c r="N74" s="54" t="s">
        <v>97</v>
      </c>
      <c r="O74" s="54"/>
      <c r="P74" s="54" t="s">
        <v>98</v>
      </c>
      <c r="Q74" s="54"/>
      <c r="R74" s="484"/>
    </row>
    <row r="75" spans="2:18">
      <c r="B75" s="54" t="s">
        <v>134</v>
      </c>
      <c r="C75" s="55" t="s">
        <v>90</v>
      </c>
      <c r="D75" s="55" t="s">
        <v>353</v>
      </c>
      <c r="E75" s="55" t="s">
        <v>354</v>
      </c>
      <c r="F75" s="55" t="s">
        <v>353</v>
      </c>
      <c r="G75" s="55" t="s">
        <v>354</v>
      </c>
      <c r="H75" s="55" t="s">
        <v>353</v>
      </c>
      <c r="I75" s="55" t="s">
        <v>354</v>
      </c>
      <c r="J75" s="55" t="s">
        <v>353</v>
      </c>
      <c r="K75" s="55" t="s">
        <v>354</v>
      </c>
      <c r="L75" s="55" t="s">
        <v>353</v>
      </c>
      <c r="M75" s="55" t="s">
        <v>354</v>
      </c>
      <c r="N75" s="55" t="s">
        <v>353</v>
      </c>
      <c r="O75" s="55" t="s">
        <v>354</v>
      </c>
      <c r="P75" s="55" t="s">
        <v>353</v>
      </c>
      <c r="Q75" s="55" t="s">
        <v>354</v>
      </c>
      <c r="R75" s="54" t="s">
        <v>355</v>
      </c>
    </row>
    <row r="76" spans="2:18">
      <c r="B76" s="54" t="str">
        <f>D2</f>
        <v>캐릭터의</v>
      </c>
      <c r="C76" s="465">
        <f>R65</f>
        <v>80</v>
      </c>
      <c r="D76" s="270"/>
      <c r="E76" s="270"/>
      <c r="F76" s="270"/>
      <c r="G76" s="270"/>
      <c r="H76" s="270"/>
      <c r="I76" s="270"/>
      <c r="J76" s="270"/>
      <c r="K76" s="270"/>
      <c r="L76" s="270"/>
      <c r="M76" s="270"/>
      <c r="N76" s="270"/>
      <c r="O76" s="270"/>
      <c r="P76" s="270"/>
      <c r="Q76" s="270"/>
      <c r="R76" s="55">
        <f>SUM(D76,F76,H76,J76,L76,N76,P76)-SUM(E76,G76,I76,K76,M76,O76,Q76)+C76</f>
        <v>80</v>
      </c>
    </row>
    <row r="77" spans="2:18">
      <c r="B77" s="54" t="str">
        <f>F2</f>
        <v>이름을</v>
      </c>
      <c r="C77" s="465">
        <f>R66</f>
        <v>150</v>
      </c>
      <c r="D77" s="271"/>
      <c r="E77" s="271"/>
      <c r="F77" s="271"/>
      <c r="G77" s="271"/>
      <c r="H77" s="271"/>
      <c r="I77" s="271"/>
      <c r="J77" s="271"/>
      <c r="K77" s="271"/>
      <c r="L77" s="271"/>
      <c r="M77" s="271"/>
      <c r="N77" s="271"/>
      <c r="O77" s="271"/>
      <c r="P77" s="271"/>
      <c r="Q77" s="271"/>
      <c r="R77" s="55">
        <f>SUM(D77,F77,H77,J77,L77,N77,P77)-SUM(E77,G77,I77,K77,M77,O77,Q77)+C77</f>
        <v>150</v>
      </c>
    </row>
    <row r="78" spans="2:18">
      <c r="B78" s="54" t="str">
        <f>H2</f>
        <v>기재해</v>
      </c>
      <c r="C78" s="465">
        <f>R67</f>
        <v>0</v>
      </c>
      <c r="D78" s="271"/>
      <c r="E78" s="271"/>
      <c r="F78" s="271"/>
      <c r="G78" s="271"/>
      <c r="H78" s="271"/>
      <c r="I78" s="271"/>
      <c r="J78" s="271"/>
      <c r="K78" s="271"/>
      <c r="L78" s="271"/>
      <c r="M78" s="271"/>
      <c r="N78" s="271"/>
      <c r="O78" s="271"/>
      <c r="P78" s="271"/>
      <c r="Q78" s="271"/>
      <c r="R78" s="55">
        <f>SUM(D78,F78,H78,J78,L78,N78,P78)-SUM(E78,G78,I78,K78,M78,O78,Q78)+C78</f>
        <v>0</v>
      </c>
    </row>
    <row r="79" spans="2:18">
      <c r="B79" s="54" t="str">
        <f>J2</f>
        <v>주세요</v>
      </c>
      <c r="C79" s="465">
        <f>R68</f>
        <v>0</v>
      </c>
      <c r="D79" s="271"/>
      <c r="E79" s="271"/>
      <c r="F79" s="271"/>
      <c r="G79" s="271"/>
      <c r="H79" s="271"/>
      <c r="I79" s="271"/>
      <c r="J79" s="271"/>
      <c r="K79" s="271"/>
      <c r="L79" s="271"/>
      <c r="M79" s="271"/>
      <c r="N79" s="271"/>
      <c r="O79" s="271"/>
      <c r="P79" s="271"/>
      <c r="Q79" s="271"/>
      <c r="R79" s="55">
        <f>SUM(D79,F79,H79,J79,L79,N79,P79)-SUM(E79,G79,I79,K79,M79,O79,Q79)+C79</f>
        <v>0</v>
      </c>
    </row>
    <row r="80" spans="2:18">
      <c r="B80" s="54" t="str">
        <f>L2</f>
        <v>스카니아</v>
      </c>
      <c r="C80" s="465">
        <f>R69</f>
        <v>0</v>
      </c>
      <c r="D80" s="271"/>
      <c r="E80" s="271"/>
      <c r="F80" s="271"/>
      <c r="G80" s="271"/>
      <c r="H80" s="271"/>
      <c r="I80" s="271"/>
      <c r="J80" s="271"/>
      <c r="K80" s="271"/>
      <c r="L80" s="271"/>
      <c r="M80" s="271"/>
      <c r="N80" s="271"/>
      <c r="O80" s="271"/>
      <c r="P80" s="271"/>
      <c r="Q80" s="271"/>
      <c r="R80" s="55">
        <f>SUM(D80,F80,H80,J80,L80,N80,P80)-SUM(E80,G80,I80,K80,M80,O80,Q80)+C80</f>
        <v>0</v>
      </c>
    </row>
    <row r="81" spans="2:18">
      <c r="B81" s="54" t="str">
        <f>N2</f>
        <v>딘향</v>
      </c>
      <c r="C81" s="465">
        <f>R70</f>
        <v>0</v>
      </c>
      <c r="D81" s="272"/>
      <c r="E81" s="272"/>
      <c r="F81" s="272"/>
      <c r="G81" s="272"/>
      <c r="H81" s="272"/>
      <c r="I81" s="272"/>
      <c r="J81" s="272"/>
      <c r="K81" s="272"/>
      <c r="L81" s="272"/>
      <c r="M81" s="272"/>
      <c r="N81" s="272"/>
      <c r="O81" s="272"/>
      <c r="P81" s="272"/>
      <c r="Q81" s="272"/>
      <c r="R81" s="55">
        <f>SUM(D81,F81,H81,J81,L81,N81,P81)-SUM(E81,G81,I81,K81,M81,O81,Q81)+C81</f>
        <v>0</v>
      </c>
    </row>
    <row r="83" spans="2:18" s="9" customFormat="1" ht="20.000000" customHeight="1">
      <c r="B83" s="13"/>
      <c r="C83" s="13"/>
      <c r="D83" s="13"/>
      <c r="E83" s="13"/>
      <c r="F83" s="13"/>
      <c r="G83" s="13"/>
      <c r="H83" s="13"/>
      <c r="I83" s="13"/>
      <c r="J83" s="13"/>
      <c r="K83" s="13"/>
      <c r="L83" s="13"/>
      <c r="M83" s="13"/>
      <c r="N83" s="13"/>
      <c r="O83" s="13"/>
      <c r="P83" s="13"/>
      <c r="Q83" s="13"/>
    </row>
    <row r="84" spans="2:18">
      <c r="B84" s="54" t="s">
        <v>88</v>
      </c>
      <c r="C84" s="54"/>
      <c r="D84" s="472">
        <v>43865</v>
      </c>
      <c r="E84" s="54"/>
      <c r="F84" s="472">
        <v>43866</v>
      </c>
      <c r="G84" s="54"/>
      <c r="H84" s="472">
        <v>43867</v>
      </c>
      <c r="I84" s="54"/>
      <c r="J84" s="472">
        <v>43868</v>
      </c>
      <c r="K84" s="54"/>
      <c r="L84" s="472">
        <v>43869</v>
      </c>
      <c r="M84" s="54"/>
      <c r="N84" s="472">
        <v>43870</v>
      </c>
      <c r="O84" s="54"/>
      <c r="P84" s="472">
        <v>43871</v>
      </c>
      <c r="Q84" s="54"/>
      <c r="R84" s="483" t="s">
        <v>126</v>
      </c>
    </row>
    <row r="85" spans="2:18">
      <c r="B85" s="54" t="s">
        <v>89</v>
      </c>
      <c r="C85" s="54"/>
      <c r="D85" s="54" t="s">
        <v>92</v>
      </c>
      <c r="E85" s="54"/>
      <c r="F85" s="54" t="s">
        <v>93</v>
      </c>
      <c r="G85" s="54"/>
      <c r="H85" s="54" t="s">
        <v>94</v>
      </c>
      <c r="I85" s="54"/>
      <c r="J85" s="54" t="s">
        <v>95</v>
      </c>
      <c r="K85" s="54"/>
      <c r="L85" s="54" t="s">
        <v>96</v>
      </c>
      <c r="M85" s="54"/>
      <c r="N85" s="54" t="s">
        <v>97</v>
      </c>
      <c r="O85" s="54"/>
      <c r="P85" s="54" t="s">
        <v>98</v>
      </c>
      <c r="Q85" s="54"/>
      <c r="R85" s="484"/>
    </row>
    <row r="86" spans="2:18">
      <c r="B86" s="54" t="s">
        <v>134</v>
      </c>
      <c r="C86" s="55" t="s">
        <v>90</v>
      </c>
      <c r="D86" s="55" t="s">
        <v>353</v>
      </c>
      <c r="E86" s="55" t="s">
        <v>354</v>
      </c>
      <c r="F86" s="55" t="s">
        <v>353</v>
      </c>
      <c r="G86" s="55" t="s">
        <v>354</v>
      </c>
      <c r="H86" s="55" t="s">
        <v>353</v>
      </c>
      <c r="I86" s="55" t="s">
        <v>354</v>
      </c>
      <c r="J86" s="55" t="s">
        <v>353</v>
      </c>
      <c r="K86" s="55" t="s">
        <v>354</v>
      </c>
      <c r="L86" s="55" t="s">
        <v>353</v>
      </c>
      <c r="M86" s="55" t="s">
        <v>354</v>
      </c>
      <c r="N86" s="55" t="s">
        <v>353</v>
      </c>
      <c r="O86" s="55" t="s">
        <v>354</v>
      </c>
      <c r="P86" s="55" t="s">
        <v>353</v>
      </c>
      <c r="Q86" s="55" t="s">
        <v>354</v>
      </c>
      <c r="R86" s="54" t="s">
        <v>355</v>
      </c>
    </row>
    <row r="87" spans="2:18">
      <c r="B87" s="54" t="str">
        <f>D2</f>
        <v>캐릭터의</v>
      </c>
      <c r="C87" s="465">
        <f>R76</f>
        <v>80</v>
      </c>
      <c r="D87" s="270"/>
      <c r="E87" s="270"/>
      <c r="F87" s="270"/>
      <c r="G87" s="270"/>
      <c r="H87" s="270"/>
      <c r="I87" s="270"/>
      <c r="J87" s="270"/>
      <c r="K87" s="270"/>
      <c r="L87" s="270"/>
      <c r="M87" s="270"/>
      <c r="N87" s="270"/>
      <c r="O87" s="270"/>
      <c r="P87" s="270"/>
      <c r="Q87" s="270"/>
      <c r="R87" s="55">
        <f>SUM(D87,F87,H87,J87,L87,N87,P87)-SUM(E87,G87,I87,K87,M87,O87,Q87)+C87</f>
        <v>80</v>
      </c>
    </row>
    <row r="88" spans="2:18">
      <c r="B88" s="54" t="str">
        <f>F2</f>
        <v>이름을</v>
      </c>
      <c r="C88" s="465">
        <f>R77</f>
        <v>150</v>
      </c>
      <c r="D88" s="271"/>
      <c r="E88" s="271"/>
      <c r="F88" s="271"/>
      <c r="G88" s="271"/>
      <c r="H88" s="271"/>
      <c r="I88" s="271"/>
      <c r="J88" s="271"/>
      <c r="K88" s="271"/>
      <c r="L88" s="271"/>
      <c r="M88" s="271"/>
      <c r="N88" s="271"/>
      <c r="O88" s="271"/>
      <c r="P88" s="271"/>
      <c r="Q88" s="271"/>
      <c r="R88" s="55">
        <f>SUM(D88,F88,H88,J88,L88,N88,P88)-SUM(E88,G88,I88,K88,M88,O88,Q88)+C88</f>
        <v>150</v>
      </c>
    </row>
    <row r="89" spans="2:18">
      <c r="B89" s="54" t="str">
        <f>H2</f>
        <v>기재해</v>
      </c>
      <c r="C89" s="465">
        <f>R78</f>
        <v>0</v>
      </c>
      <c r="D89" s="271"/>
      <c r="E89" s="271"/>
      <c r="F89" s="271"/>
      <c r="G89" s="271"/>
      <c r="H89" s="271"/>
      <c r="I89" s="271"/>
      <c r="J89" s="271"/>
      <c r="K89" s="271"/>
      <c r="L89" s="271"/>
      <c r="M89" s="271"/>
      <c r="N89" s="271"/>
      <c r="O89" s="271"/>
      <c r="P89" s="271"/>
      <c r="Q89" s="271"/>
      <c r="R89" s="55">
        <f>SUM(D89,F89,H89,J89,L89,N89,P89)-SUM(E89,G89,I89,K89,M89,O89,Q89)+C89</f>
        <v>0</v>
      </c>
    </row>
    <row r="90" spans="2:18">
      <c r="B90" s="54" t="str">
        <f>J2</f>
        <v>주세요</v>
      </c>
      <c r="C90" s="465">
        <f>R79</f>
        <v>0</v>
      </c>
      <c r="D90" s="271"/>
      <c r="E90" s="271"/>
      <c r="F90" s="271"/>
      <c r="G90" s="271"/>
      <c r="H90" s="271"/>
      <c r="I90" s="271"/>
      <c r="J90" s="271"/>
      <c r="K90" s="271"/>
      <c r="L90" s="271"/>
      <c r="M90" s="271"/>
      <c r="N90" s="271"/>
      <c r="O90" s="271"/>
      <c r="P90" s="271"/>
      <c r="Q90" s="271"/>
      <c r="R90" s="55">
        <f>SUM(D90,F90,H90,J90,L90,N90,P90)-SUM(E90,G90,I90,K90,M90,O90,Q90)+C90</f>
        <v>0</v>
      </c>
    </row>
    <row r="91" spans="2:18">
      <c r="B91" s="54" t="str">
        <f>L2</f>
        <v>스카니아</v>
      </c>
      <c r="C91" s="465">
        <f>R80</f>
        <v>0</v>
      </c>
      <c r="D91" s="271"/>
      <c r="E91" s="271"/>
      <c r="F91" s="271"/>
      <c r="G91" s="271"/>
      <c r="H91" s="271"/>
      <c r="I91" s="271"/>
      <c r="J91" s="271"/>
      <c r="K91" s="271"/>
      <c r="L91" s="271"/>
      <c r="M91" s="271"/>
      <c r="N91" s="271"/>
      <c r="O91" s="271"/>
      <c r="P91" s="271"/>
      <c r="Q91" s="271"/>
      <c r="R91" s="55">
        <f>SUM(D91,F91,H91,J91,L91,N91,P91)-SUM(E91,G91,I91,K91,M91,O91,Q91)+C91</f>
        <v>0</v>
      </c>
    </row>
    <row r="92" spans="2:18">
      <c r="B92" s="54" t="str">
        <f>N2</f>
        <v>딘향</v>
      </c>
      <c r="C92" s="465">
        <f>R81</f>
        <v>0</v>
      </c>
      <c r="D92" s="272"/>
      <c r="E92" s="272"/>
      <c r="F92" s="272"/>
      <c r="G92" s="272"/>
      <c r="H92" s="272"/>
      <c r="I92" s="272"/>
      <c r="J92" s="272"/>
      <c r="K92" s="272"/>
      <c r="L92" s="272"/>
      <c r="M92" s="272"/>
      <c r="N92" s="272"/>
      <c r="O92" s="272"/>
      <c r="P92" s="272"/>
      <c r="Q92" s="272"/>
      <c r="R92" s="55">
        <f>SUM(D92,F92,H92,J92,L92,N92,P92)-SUM(E92,G92,I92,K92,M92,O92,Q92)+C92</f>
        <v>0</v>
      </c>
    </row>
    <row r="94" spans="2:18" s="9" customFormat="1" ht="20.000000" customHeight="1">
      <c r="B94" s="13"/>
      <c r="C94" s="13"/>
      <c r="D94" s="13"/>
      <c r="E94" s="13"/>
      <c r="F94" s="13"/>
      <c r="G94" s="13"/>
      <c r="H94" s="13"/>
      <c r="I94" s="13"/>
      <c r="J94" s="13"/>
      <c r="K94" s="13"/>
      <c r="L94" s="13"/>
      <c r="M94" s="13"/>
      <c r="N94" s="13"/>
      <c r="O94" s="13"/>
      <c r="P94" s="13"/>
      <c r="Q94" s="13"/>
    </row>
    <row r="95" spans="2:18">
      <c r="B95" s="54" t="s">
        <v>88</v>
      </c>
      <c r="C95" s="54"/>
      <c r="D95" s="472">
        <v>43872</v>
      </c>
      <c r="E95" s="54"/>
      <c r="F95" s="472">
        <v>43873</v>
      </c>
      <c r="G95" s="54"/>
      <c r="H95" s="472">
        <v>43874</v>
      </c>
      <c r="I95" s="54"/>
      <c r="J95" s="472">
        <v>43875</v>
      </c>
      <c r="K95" s="54"/>
      <c r="L95" s="472">
        <v>43876</v>
      </c>
      <c r="M95" s="54"/>
      <c r="N95" s="472">
        <v>43877</v>
      </c>
      <c r="O95" s="54"/>
      <c r="P95" s="472">
        <v>43878</v>
      </c>
      <c r="Q95" s="54"/>
      <c r="R95" s="483" t="s">
        <v>127</v>
      </c>
    </row>
    <row r="96" spans="2:18">
      <c r="B96" s="54" t="s">
        <v>89</v>
      </c>
      <c r="C96" s="54"/>
      <c r="D96" s="54" t="s">
        <v>92</v>
      </c>
      <c r="E96" s="54"/>
      <c r="F96" s="54" t="s">
        <v>93</v>
      </c>
      <c r="G96" s="54"/>
      <c r="H96" s="54" t="s">
        <v>94</v>
      </c>
      <c r="I96" s="54"/>
      <c r="J96" s="54" t="s">
        <v>95</v>
      </c>
      <c r="K96" s="54"/>
      <c r="L96" s="54" t="s">
        <v>96</v>
      </c>
      <c r="M96" s="54"/>
      <c r="N96" s="54" t="s">
        <v>97</v>
      </c>
      <c r="O96" s="54"/>
      <c r="P96" s="54" t="s">
        <v>98</v>
      </c>
      <c r="Q96" s="54"/>
      <c r="R96" s="484"/>
    </row>
    <row r="97" spans="2:18">
      <c r="B97" s="54" t="s">
        <v>134</v>
      </c>
      <c r="C97" s="55" t="s">
        <v>90</v>
      </c>
      <c r="D97" s="55" t="s">
        <v>353</v>
      </c>
      <c r="E97" s="55" t="s">
        <v>354</v>
      </c>
      <c r="F97" s="55" t="s">
        <v>353</v>
      </c>
      <c r="G97" s="55" t="s">
        <v>354</v>
      </c>
      <c r="H97" s="55" t="s">
        <v>353</v>
      </c>
      <c r="I97" s="55" t="s">
        <v>354</v>
      </c>
      <c r="J97" s="55" t="s">
        <v>353</v>
      </c>
      <c r="K97" s="55" t="s">
        <v>354</v>
      </c>
      <c r="L97" s="55" t="s">
        <v>353</v>
      </c>
      <c r="M97" s="55" t="s">
        <v>354</v>
      </c>
      <c r="N97" s="55" t="s">
        <v>353</v>
      </c>
      <c r="O97" s="55" t="s">
        <v>354</v>
      </c>
      <c r="P97" s="55" t="s">
        <v>353</v>
      </c>
      <c r="Q97" s="55" t="s">
        <v>354</v>
      </c>
      <c r="R97" s="54" t="s">
        <v>355</v>
      </c>
    </row>
    <row r="98" spans="2:18">
      <c r="B98" s="54" t="str">
        <f>D2</f>
        <v>캐릭터의</v>
      </c>
      <c r="C98" s="465">
        <f>R87</f>
        <v>80</v>
      </c>
      <c r="D98" s="270"/>
      <c r="E98" s="270"/>
      <c r="F98" s="270"/>
      <c r="G98" s="270"/>
      <c r="H98" s="270"/>
      <c r="I98" s="270"/>
      <c r="J98" s="270"/>
      <c r="K98" s="270"/>
      <c r="L98" s="270"/>
      <c r="M98" s="270"/>
      <c r="N98" s="270"/>
      <c r="O98" s="270"/>
      <c r="P98" s="270"/>
      <c r="Q98" s="270"/>
      <c r="R98" s="55">
        <f>SUM(D98,F98,H98,J98,L98,N98,P98)-SUM(E98,G98,I98,K98,M98,O98,Q98)+C98</f>
        <v>80</v>
      </c>
    </row>
    <row r="99" spans="2:18">
      <c r="B99" s="54" t="str">
        <f>F2</f>
        <v>이름을</v>
      </c>
      <c r="C99" s="465">
        <f>R88</f>
        <v>150</v>
      </c>
      <c r="D99" s="271"/>
      <c r="E99" s="271"/>
      <c r="F99" s="271"/>
      <c r="G99" s="271"/>
      <c r="H99" s="271"/>
      <c r="I99" s="271"/>
      <c r="J99" s="271"/>
      <c r="K99" s="271"/>
      <c r="L99" s="271"/>
      <c r="M99" s="271"/>
      <c r="N99" s="271"/>
      <c r="O99" s="271"/>
      <c r="P99" s="271"/>
      <c r="Q99" s="271"/>
      <c r="R99" s="55">
        <f>SUM(D99,F99,H99,J99,L99,N99,P99)-SUM(E99,G99,I99,K99,M99,O99,Q99)+C99</f>
        <v>150</v>
      </c>
    </row>
    <row r="100" spans="2:18">
      <c r="B100" s="54" t="str">
        <f>H2</f>
        <v>기재해</v>
      </c>
      <c r="C100" s="465">
        <f>R89</f>
        <v>0</v>
      </c>
      <c r="D100" s="271"/>
      <c r="E100" s="271"/>
      <c r="F100" s="271"/>
      <c r="G100" s="271"/>
      <c r="H100" s="271"/>
      <c r="I100" s="271"/>
      <c r="J100" s="271"/>
      <c r="K100" s="271"/>
      <c r="L100" s="271"/>
      <c r="M100" s="271"/>
      <c r="N100" s="271"/>
      <c r="O100" s="271"/>
      <c r="P100" s="271"/>
      <c r="Q100" s="271"/>
      <c r="R100" s="55">
        <f>SUM(D100,F100,H100,J100,L100,N100,P100)-SUM(E100,G100,I100,K100,M100,O100,Q100)+C100</f>
        <v>0</v>
      </c>
    </row>
    <row r="101" spans="2:18">
      <c r="B101" s="54" t="str">
        <f>J2</f>
        <v>주세요</v>
      </c>
      <c r="C101" s="465">
        <f>R90</f>
        <v>0</v>
      </c>
      <c r="D101" s="271"/>
      <c r="E101" s="271"/>
      <c r="F101" s="271"/>
      <c r="G101" s="271"/>
      <c r="H101" s="271"/>
      <c r="I101" s="271"/>
      <c r="J101" s="271"/>
      <c r="K101" s="271"/>
      <c r="L101" s="271"/>
      <c r="M101" s="271"/>
      <c r="N101" s="271"/>
      <c r="O101" s="271"/>
      <c r="P101" s="271"/>
      <c r="Q101" s="271"/>
      <c r="R101" s="55">
        <f>SUM(D101,F101,H101,J101,L101,N101,P101)-SUM(E101,G101,I101,K101,M101,O101,Q101)+C101</f>
        <v>0</v>
      </c>
    </row>
    <row r="102" spans="2:18">
      <c r="B102" s="54" t="str">
        <f>L2</f>
        <v>스카니아</v>
      </c>
      <c r="C102" s="465">
        <f>R91</f>
        <v>0</v>
      </c>
      <c r="D102" s="271"/>
      <c r="E102" s="271"/>
      <c r="F102" s="271"/>
      <c r="G102" s="271"/>
      <c r="H102" s="271"/>
      <c r="I102" s="271"/>
      <c r="J102" s="271"/>
      <c r="K102" s="271"/>
      <c r="L102" s="271"/>
      <c r="M102" s="271"/>
      <c r="N102" s="271"/>
      <c r="O102" s="271"/>
      <c r="P102" s="271"/>
      <c r="Q102" s="271"/>
      <c r="R102" s="55">
        <f>SUM(D102,F102,H102,J102,L102,N102,P102)-SUM(E102,G102,I102,K102,M102,O102,Q102)+C102</f>
        <v>0</v>
      </c>
    </row>
    <row r="103" spans="2:18">
      <c r="B103" s="54" t="str">
        <f>N2</f>
        <v>딘향</v>
      </c>
      <c r="C103" s="465">
        <f>R92</f>
        <v>0</v>
      </c>
      <c r="D103" s="272"/>
      <c r="E103" s="272"/>
      <c r="F103" s="272"/>
      <c r="G103" s="272"/>
      <c r="H103" s="272"/>
      <c r="I103" s="272"/>
      <c r="J103" s="272"/>
      <c r="K103" s="272"/>
      <c r="L103" s="272"/>
      <c r="M103" s="272"/>
      <c r="N103" s="272"/>
      <c r="O103" s="272"/>
      <c r="P103" s="272"/>
      <c r="Q103" s="272"/>
      <c r="R103" s="55">
        <f>SUM(D103,F103,H103,J103,L103,N103,P103)-SUM(E103,G103,I103,K103,M103,O103,Q103)+C103</f>
        <v>0</v>
      </c>
    </row>
    <row r="105" spans="2:18" s="9" customFormat="1" ht="20.000000" customHeight="1">
      <c r="B105" s="13"/>
      <c r="C105" s="13"/>
      <c r="D105" s="13"/>
      <c r="E105" s="13"/>
      <c r="F105" s="13"/>
      <c r="G105" s="13"/>
      <c r="H105" s="13"/>
      <c r="I105" s="13"/>
      <c r="J105" s="13"/>
      <c r="K105" s="13"/>
      <c r="L105" s="13"/>
      <c r="M105" s="13"/>
      <c r="N105" s="13"/>
      <c r="O105" s="13"/>
      <c r="P105" s="13"/>
      <c r="Q105" s="13"/>
    </row>
    <row r="106" spans="2:18">
      <c r="B106" s="54" t="s">
        <v>88</v>
      </c>
      <c r="C106" s="54"/>
      <c r="D106" s="472">
        <v>43879</v>
      </c>
      <c r="E106" s="54"/>
      <c r="F106" s="472">
        <v>43880</v>
      </c>
      <c r="G106" s="54"/>
      <c r="H106" s="472">
        <v>43881</v>
      </c>
      <c r="I106" s="54"/>
      <c r="J106" s="472">
        <v>43882</v>
      </c>
      <c r="K106" s="54"/>
      <c r="L106" s="472">
        <v>43883</v>
      </c>
      <c r="M106" s="54"/>
      <c r="N106" s="472">
        <v>43884</v>
      </c>
      <c r="O106" s="54"/>
      <c r="P106" s="472">
        <v>43885</v>
      </c>
      <c r="Q106" s="54"/>
      <c r="R106" s="483" t="s">
        <v>128</v>
      </c>
    </row>
    <row r="107" spans="2:18">
      <c r="B107" s="54" t="s">
        <v>89</v>
      </c>
      <c r="C107" s="54"/>
      <c r="D107" s="54" t="s">
        <v>92</v>
      </c>
      <c r="E107" s="54"/>
      <c r="F107" s="54" t="s">
        <v>93</v>
      </c>
      <c r="G107" s="54"/>
      <c r="H107" s="54" t="s">
        <v>94</v>
      </c>
      <c r="I107" s="54"/>
      <c r="J107" s="54" t="s">
        <v>95</v>
      </c>
      <c r="K107" s="54"/>
      <c r="L107" s="54" t="s">
        <v>96</v>
      </c>
      <c r="M107" s="54"/>
      <c r="N107" s="54" t="s">
        <v>97</v>
      </c>
      <c r="O107" s="54"/>
      <c r="P107" s="54" t="s">
        <v>98</v>
      </c>
      <c r="Q107" s="54"/>
      <c r="R107" s="484"/>
    </row>
    <row r="108" spans="2:18">
      <c r="B108" s="54" t="s">
        <v>134</v>
      </c>
      <c r="C108" s="55" t="s">
        <v>90</v>
      </c>
      <c r="D108" s="55" t="s">
        <v>353</v>
      </c>
      <c r="E108" s="55" t="s">
        <v>354</v>
      </c>
      <c r="F108" s="55" t="s">
        <v>353</v>
      </c>
      <c r="G108" s="55" t="s">
        <v>354</v>
      </c>
      <c r="H108" s="55" t="s">
        <v>353</v>
      </c>
      <c r="I108" s="55" t="s">
        <v>354</v>
      </c>
      <c r="J108" s="55" t="s">
        <v>353</v>
      </c>
      <c r="K108" s="55" t="s">
        <v>354</v>
      </c>
      <c r="L108" s="55" t="s">
        <v>353</v>
      </c>
      <c r="M108" s="55" t="s">
        <v>354</v>
      </c>
      <c r="N108" s="55" t="s">
        <v>353</v>
      </c>
      <c r="O108" s="55" t="s">
        <v>354</v>
      </c>
      <c r="P108" s="55" t="s">
        <v>353</v>
      </c>
      <c r="Q108" s="55" t="s">
        <v>354</v>
      </c>
      <c r="R108" s="54" t="s">
        <v>355</v>
      </c>
    </row>
    <row r="109" spans="2:18">
      <c r="B109" s="54" t="str">
        <f>D2</f>
        <v>캐릭터의</v>
      </c>
      <c r="C109" s="465">
        <f>R98</f>
        <v>80</v>
      </c>
      <c r="D109" s="270"/>
      <c r="E109" s="270"/>
      <c r="F109" s="270"/>
      <c r="G109" s="270"/>
      <c r="H109" s="270"/>
      <c r="I109" s="270"/>
      <c r="J109" s="270"/>
      <c r="K109" s="270"/>
      <c r="L109" s="270"/>
      <c r="M109" s="270"/>
      <c r="N109" s="270"/>
      <c r="O109" s="270"/>
      <c r="P109" s="270"/>
      <c r="Q109" s="270"/>
      <c r="R109" s="55">
        <f>SUM(D109,F109,H109,J109,L109,N109,P109)-SUM(E109,G109,I109,K109,M109,O109,Q109)+C109</f>
        <v>80</v>
      </c>
    </row>
    <row r="110" spans="2:18">
      <c r="B110" s="54" t="str">
        <f>F2</f>
        <v>이름을</v>
      </c>
      <c r="C110" s="465">
        <f>R99</f>
        <v>150</v>
      </c>
      <c r="D110" s="271"/>
      <c r="E110" s="271"/>
      <c r="F110" s="271"/>
      <c r="G110" s="271"/>
      <c r="H110" s="271"/>
      <c r="I110" s="271"/>
      <c r="J110" s="271"/>
      <c r="K110" s="271"/>
      <c r="L110" s="271"/>
      <c r="M110" s="271"/>
      <c r="N110" s="271"/>
      <c r="O110" s="271"/>
      <c r="P110" s="271"/>
      <c r="Q110" s="271"/>
      <c r="R110" s="55">
        <f>SUM(D110,F110,H110,J110,L110,N110,P110)-SUM(E110,G110,I110,K110,M110,O110,Q110)+C110</f>
        <v>150</v>
      </c>
    </row>
    <row r="111" spans="2:18">
      <c r="B111" s="54" t="str">
        <f>H2</f>
        <v>기재해</v>
      </c>
      <c r="C111" s="465">
        <f>R100</f>
        <v>0</v>
      </c>
      <c r="D111" s="271"/>
      <c r="E111" s="271"/>
      <c r="F111" s="271"/>
      <c r="G111" s="271"/>
      <c r="H111" s="271"/>
      <c r="I111" s="271"/>
      <c r="J111" s="271"/>
      <c r="K111" s="271"/>
      <c r="L111" s="271"/>
      <c r="M111" s="271"/>
      <c r="N111" s="271"/>
      <c r="O111" s="271"/>
      <c r="P111" s="271"/>
      <c r="Q111" s="271"/>
      <c r="R111" s="55">
        <f>SUM(D111,F111,H111,J111,L111,N111,P111)-SUM(E111,G111,I111,K111,M111,O111,Q111)+C111</f>
        <v>0</v>
      </c>
    </row>
    <row r="112" spans="2:18">
      <c r="B112" s="54" t="str">
        <f>J2</f>
        <v>주세요</v>
      </c>
      <c r="C112" s="465">
        <f>R101</f>
        <v>0</v>
      </c>
      <c r="D112" s="271"/>
      <c r="E112" s="271"/>
      <c r="F112" s="271"/>
      <c r="G112" s="271"/>
      <c r="H112" s="271"/>
      <c r="I112" s="271"/>
      <c r="J112" s="271"/>
      <c r="K112" s="271"/>
      <c r="L112" s="271"/>
      <c r="M112" s="271"/>
      <c r="N112" s="271"/>
      <c r="O112" s="271"/>
      <c r="P112" s="271"/>
      <c r="Q112" s="271"/>
      <c r="R112" s="55">
        <f>SUM(D112,F112,H112,J112,L112,N112,P112)-SUM(E112,G112,I112,K112,M112,O112,Q112)+C112</f>
        <v>0</v>
      </c>
    </row>
    <row r="113" spans="2:18">
      <c r="B113" s="54" t="str">
        <f>L2</f>
        <v>스카니아</v>
      </c>
      <c r="C113" s="465">
        <f>R102</f>
        <v>0</v>
      </c>
      <c r="D113" s="271"/>
      <c r="E113" s="271"/>
      <c r="F113" s="271"/>
      <c r="G113" s="271"/>
      <c r="H113" s="271"/>
      <c r="I113" s="271"/>
      <c r="J113" s="271"/>
      <c r="K113" s="271"/>
      <c r="L113" s="271"/>
      <c r="M113" s="271"/>
      <c r="N113" s="271"/>
      <c r="O113" s="271"/>
      <c r="P113" s="271"/>
      <c r="Q113" s="271"/>
      <c r="R113" s="55">
        <f>SUM(D113,F113,H113,J113,L113,N113,P113)-SUM(E113,G113,I113,K113,M113,O113,Q113)+C113</f>
        <v>0</v>
      </c>
    </row>
    <row r="114" spans="2:18">
      <c r="B114" s="54" t="str">
        <f>N2</f>
        <v>딘향</v>
      </c>
      <c r="C114" s="465">
        <f>R103</f>
        <v>0</v>
      </c>
      <c r="D114" s="272"/>
      <c r="E114" s="272"/>
      <c r="F114" s="272"/>
      <c r="G114" s="272"/>
      <c r="H114" s="272"/>
      <c r="I114" s="272"/>
      <c r="J114" s="272"/>
      <c r="K114" s="272"/>
      <c r="L114" s="272"/>
      <c r="M114" s="272"/>
      <c r="N114" s="272"/>
      <c r="O114" s="272"/>
      <c r="P114" s="272"/>
      <c r="Q114" s="272"/>
      <c r="R114" s="55">
        <f>SUM(D114,F114,H114,J114,L114,N114,P114)-SUM(E114,G114,I114,K114,M114,O114,Q114)+C114</f>
        <v>0</v>
      </c>
    </row>
  </sheetData>
  <mergeCells count="184">
    <mergeCell ref="B2:C2"/>
    <mergeCell ref="D2:E2"/>
    <mergeCell ref="F2:G2"/>
    <mergeCell ref="H2:I2"/>
    <mergeCell ref="J2:K2"/>
    <mergeCell ref="L2:M2"/>
    <mergeCell ref="N2:O2"/>
    <mergeCell ref="B3:C3"/>
    <mergeCell ref="D3:E3"/>
    <mergeCell ref="F3:G3"/>
    <mergeCell ref="H3:I3"/>
    <mergeCell ref="J3:K3"/>
    <mergeCell ref="L3:M3"/>
    <mergeCell ref="N3:O3"/>
    <mergeCell ref="B7:C7"/>
    <mergeCell ref="D7:E7"/>
    <mergeCell ref="F7:G7"/>
    <mergeCell ref="H7:I7"/>
    <mergeCell ref="J7:K7"/>
    <mergeCell ref="L7:M7"/>
    <mergeCell ref="N7:O7"/>
    <mergeCell ref="P7:Q7"/>
    <mergeCell ref="R7:R8"/>
    <mergeCell ref="B8:C8"/>
    <mergeCell ref="D8:E8"/>
    <mergeCell ref="F8:G8"/>
    <mergeCell ref="H8:I8"/>
    <mergeCell ref="J8:K8"/>
    <mergeCell ref="L8:M8"/>
    <mergeCell ref="N8:O8"/>
    <mergeCell ref="P8:Q8"/>
    <mergeCell ref="B18:C18"/>
    <mergeCell ref="D18:E18"/>
    <mergeCell ref="F18:G18"/>
    <mergeCell ref="H18:I18"/>
    <mergeCell ref="J18:K18"/>
    <mergeCell ref="L18:M18"/>
    <mergeCell ref="N18:O18"/>
    <mergeCell ref="P18:Q18"/>
    <mergeCell ref="R18:R19"/>
    <mergeCell ref="B19:C19"/>
    <mergeCell ref="D19:E19"/>
    <mergeCell ref="F19:G19"/>
    <mergeCell ref="H19:I19"/>
    <mergeCell ref="J19:K19"/>
    <mergeCell ref="L19:M19"/>
    <mergeCell ref="N19:O19"/>
    <mergeCell ref="P19:Q19"/>
    <mergeCell ref="B29:C29"/>
    <mergeCell ref="D29:E29"/>
    <mergeCell ref="F29:G29"/>
    <mergeCell ref="H29:I29"/>
    <mergeCell ref="J29:K29"/>
    <mergeCell ref="L29:M29"/>
    <mergeCell ref="N29:O29"/>
    <mergeCell ref="P29:Q29"/>
    <mergeCell ref="R29:R30"/>
    <mergeCell ref="B30:C30"/>
    <mergeCell ref="D30:E30"/>
    <mergeCell ref="F30:G30"/>
    <mergeCell ref="H30:I30"/>
    <mergeCell ref="J30:K30"/>
    <mergeCell ref="L30:M30"/>
    <mergeCell ref="N30:O30"/>
    <mergeCell ref="P30:Q30"/>
    <mergeCell ref="B40:C40"/>
    <mergeCell ref="D40:E40"/>
    <mergeCell ref="F40:G40"/>
    <mergeCell ref="H40:I40"/>
    <mergeCell ref="J40:K40"/>
    <mergeCell ref="L40:M40"/>
    <mergeCell ref="N40:O40"/>
    <mergeCell ref="P40:Q40"/>
    <mergeCell ref="R40:R41"/>
    <mergeCell ref="B41:C41"/>
    <mergeCell ref="D41:E41"/>
    <mergeCell ref="F41:G41"/>
    <mergeCell ref="H41:I41"/>
    <mergeCell ref="J41:K41"/>
    <mergeCell ref="L41:M41"/>
    <mergeCell ref="N41:O41"/>
    <mergeCell ref="P41:Q41"/>
    <mergeCell ref="B51:C51"/>
    <mergeCell ref="D51:E51"/>
    <mergeCell ref="F51:G51"/>
    <mergeCell ref="H51:I51"/>
    <mergeCell ref="J51:K51"/>
    <mergeCell ref="L51:M51"/>
    <mergeCell ref="N51:O51"/>
    <mergeCell ref="P51:Q51"/>
    <mergeCell ref="R51:R52"/>
    <mergeCell ref="B52:C52"/>
    <mergeCell ref="D52:E52"/>
    <mergeCell ref="F52:G52"/>
    <mergeCell ref="H52:I52"/>
    <mergeCell ref="J52:K52"/>
    <mergeCell ref="L52:M52"/>
    <mergeCell ref="N52:O52"/>
    <mergeCell ref="P52:Q52"/>
    <mergeCell ref="B62:C62"/>
    <mergeCell ref="D62:E62"/>
    <mergeCell ref="F62:G62"/>
    <mergeCell ref="H62:I62"/>
    <mergeCell ref="J62:K62"/>
    <mergeCell ref="L62:M62"/>
    <mergeCell ref="N62:O62"/>
    <mergeCell ref="P62:Q62"/>
    <mergeCell ref="R62:R63"/>
    <mergeCell ref="B63:C63"/>
    <mergeCell ref="D63:E63"/>
    <mergeCell ref="F63:G63"/>
    <mergeCell ref="H63:I63"/>
    <mergeCell ref="J63:K63"/>
    <mergeCell ref="L63:M63"/>
    <mergeCell ref="N63:O63"/>
    <mergeCell ref="P63:Q63"/>
    <mergeCell ref="B73:C73"/>
    <mergeCell ref="D73:E73"/>
    <mergeCell ref="F73:G73"/>
    <mergeCell ref="H73:I73"/>
    <mergeCell ref="J73:K73"/>
    <mergeCell ref="L73:M73"/>
    <mergeCell ref="N73:O73"/>
    <mergeCell ref="P73:Q73"/>
    <mergeCell ref="R73:R74"/>
    <mergeCell ref="B74:C74"/>
    <mergeCell ref="D74:E74"/>
    <mergeCell ref="F74:G74"/>
    <mergeCell ref="H74:I74"/>
    <mergeCell ref="J74:K74"/>
    <mergeCell ref="L74:M74"/>
    <mergeCell ref="N74:O74"/>
    <mergeCell ref="P74:Q74"/>
    <mergeCell ref="B84:C84"/>
    <mergeCell ref="D84:E84"/>
    <mergeCell ref="F84:G84"/>
    <mergeCell ref="H84:I84"/>
    <mergeCell ref="J84:K84"/>
    <mergeCell ref="L84:M84"/>
    <mergeCell ref="N84:O84"/>
    <mergeCell ref="P84:Q84"/>
    <mergeCell ref="R84:R85"/>
    <mergeCell ref="B85:C85"/>
    <mergeCell ref="D85:E85"/>
    <mergeCell ref="F85:G85"/>
    <mergeCell ref="H85:I85"/>
    <mergeCell ref="J85:K85"/>
    <mergeCell ref="L85:M85"/>
    <mergeCell ref="N85:O85"/>
    <mergeCell ref="P85:Q85"/>
    <mergeCell ref="B95:C95"/>
    <mergeCell ref="D95:E95"/>
    <mergeCell ref="F95:G95"/>
    <mergeCell ref="H95:I95"/>
    <mergeCell ref="J95:K95"/>
    <mergeCell ref="L95:M95"/>
    <mergeCell ref="N95:O95"/>
    <mergeCell ref="P95:Q95"/>
    <mergeCell ref="R95:R96"/>
    <mergeCell ref="B96:C96"/>
    <mergeCell ref="D96:E96"/>
    <mergeCell ref="F96:G96"/>
    <mergeCell ref="H96:I96"/>
    <mergeCell ref="J96:K96"/>
    <mergeCell ref="L96:M96"/>
    <mergeCell ref="N96:O96"/>
    <mergeCell ref="P96:Q96"/>
    <mergeCell ref="B106:C106"/>
    <mergeCell ref="D106:E106"/>
    <mergeCell ref="F106:G106"/>
    <mergeCell ref="H106:I106"/>
    <mergeCell ref="J106:K106"/>
    <mergeCell ref="L106:M106"/>
    <mergeCell ref="N106:O106"/>
    <mergeCell ref="P106:Q106"/>
    <mergeCell ref="R106:R107"/>
    <mergeCell ref="B107:C107"/>
    <mergeCell ref="D107:E107"/>
    <mergeCell ref="F107:G107"/>
    <mergeCell ref="H107:I107"/>
    <mergeCell ref="J107:K107"/>
    <mergeCell ref="L107:M107"/>
    <mergeCell ref="N107:O107"/>
    <mergeCell ref="P107:Q107"/>
  </mergeCells>
  <phoneticPr fontId="1" type="noConversion"/>
  <pageMargins left="0.70" right="0.70" top="0.75" bottom="0.75" header="0.30" footer="0.30"/>
  <pageSetup paperSize="9" orientation="portrait"/>
</worksheet>
</file>

<file path=xl/worksheets/sheet6.xml><?xml version="1.0" encoding="utf-8"?>
<worksheet xmlns="http://schemas.openxmlformats.org/spreadsheetml/2006/main" xmlns:r="http://schemas.openxmlformats.org/officeDocument/2006/relationships">
  <dimension ref="A1:M46"/>
  <sheetViews>
    <sheetView zoomScale="80" workbookViewId="0">
      <pane ySplit="9" topLeftCell="A10" activePane="bottomLeft" state="frozen"/>
      <selection pane="bottomLeft" activeCell="A1" sqref="A1"/>
    </sheetView>
  </sheetViews>
  <sheetFormatPr defaultColWidth="12.62500000" defaultRowHeight="22.000000" customHeight="1"/>
  <cols>
    <col min="1" max="1" style="9" width="2.63000011" customWidth="1" outlineLevel="0"/>
    <col min="2" max="10" style="9" width="12.63000011" customWidth="1" outlineLevel="0"/>
    <col min="11" max="11" style="9" width="15.63000011" customWidth="1" outlineLevel="0"/>
    <col min="12" max="12" style="9" width="22.62999916" customWidth="1" outlineLevel="0"/>
    <col min="13" max="16384" style="9" width="12.63000011" customWidth="1" outlineLevel="0"/>
  </cols>
  <sheetData>
    <row r="1" spans="1:13" ht="15.000000" customHeight="1">
      <c r="B1" s="13"/>
      <c r="C1" s="13"/>
      <c r="D1" s="13"/>
      <c r="E1" s="13"/>
      <c r="G1" s="13"/>
      <c r="H1" s="13"/>
      <c r="I1" s="13"/>
    </row>
    <row r="2" spans="1:13" ht="22.000000" customHeight="1">
      <c r="A2" s="14"/>
      <c r="B2" s="54" t="s">
        <v>68</v>
      </c>
      <c r="C2" s="54"/>
      <c r="D2" s="54"/>
      <c r="E2" s="54"/>
      <c r="F2" s="26"/>
      <c r="G2" s="147"/>
      <c r="H2" s="129"/>
      <c r="I2" s="129"/>
      <c r="J2" s="16"/>
    </row>
    <row r="3" spans="1:13" ht="22.000000" customHeight="1">
      <c r="A3" s="14"/>
      <c r="B3" s="54" t="s">
        <v>65</v>
      </c>
      <c r="C3" s="54"/>
      <c r="D3" s="54" t="s">
        <v>66</v>
      </c>
      <c r="E3" s="54" t="s">
        <v>67</v>
      </c>
      <c r="F3" s="26"/>
      <c r="G3" s="129"/>
      <c r="H3" s="147"/>
      <c r="I3" s="129"/>
      <c r="J3" s="16"/>
    </row>
    <row r="4" spans="1:13" ht="22.000000" customHeight="1">
      <c r="A4" s="14"/>
      <c r="B4" s="54" t="s">
        <v>105</v>
      </c>
      <c r="C4" s="54"/>
      <c r="D4" s="55" t="s">
        <v>74</v>
      </c>
      <c r="E4" s="71" t="s">
        <v>79</v>
      </c>
      <c r="F4" s="26"/>
      <c r="G4" s="129"/>
      <c r="H4" s="147" t="s">
        <v>221</v>
      </c>
      <c r="I4" s="129"/>
      <c r="J4" s="16"/>
    </row>
    <row r="5" spans="1:13" ht="22.000000" customHeight="1">
      <c r="A5" s="14"/>
      <c r="B5" s="54" t="s">
        <v>106</v>
      </c>
      <c r="C5" s="54"/>
      <c r="D5" s="55" t="s">
        <v>75</v>
      </c>
      <c r="E5" s="71" t="s">
        <v>81</v>
      </c>
      <c r="F5" s="26"/>
      <c r="G5" s="129"/>
      <c r="H5" s="145" t="s">
        <v>223</v>
      </c>
      <c r="I5" s="129"/>
      <c r="J5" s="73"/>
      <c r="K5" s="13"/>
    </row>
    <row r="6" spans="1:13" ht="22.000000" customHeight="1">
      <c r="A6" s="14"/>
      <c r="B6" s="54" t="s">
        <v>107</v>
      </c>
      <c r="C6" s="54"/>
      <c r="D6" s="55" t="s">
        <v>76</v>
      </c>
      <c r="E6" s="71" t="s">
        <v>83</v>
      </c>
      <c r="F6" s="26"/>
      <c r="G6" s="54" t="s">
        <v>33</v>
      </c>
      <c r="H6" s="54" t="s">
        <v>209</v>
      </c>
      <c r="I6" s="99" t="s">
        <v>210</v>
      </c>
      <c r="J6" s="101"/>
      <c r="K6" s="16"/>
      <c r="L6" s="16"/>
    </row>
    <row r="7" spans="1:13" ht="22.000000" customHeight="1">
      <c r="A7" s="14"/>
      <c r="B7" s="54" t="s">
        <v>108</v>
      </c>
      <c r="C7" s="54"/>
      <c r="D7" s="55" t="s">
        <v>77</v>
      </c>
      <c r="E7" s="71" t="s">
        <v>84</v>
      </c>
      <c r="F7" s="26"/>
      <c r="G7" s="54" t="s">
        <v>27</v>
      </c>
      <c r="H7" s="211">
        <v>40000</v>
      </c>
      <c r="I7" s="150">
        <f>K44</f>
        <v>30</v>
      </c>
      <c r="J7" s="96"/>
      <c r="K7" s="16"/>
      <c r="L7" s="16"/>
    </row>
    <row r="8" spans="1:13" ht="22.000000" customHeight="1">
      <c r="A8" s="14"/>
      <c r="B8" s="54" t="s">
        <v>109</v>
      </c>
      <c r="C8" s="54"/>
      <c r="D8" s="55" t="s">
        <v>78</v>
      </c>
      <c r="E8" s="71" t="s">
        <v>85</v>
      </c>
      <c r="F8" s="26"/>
      <c r="G8" s="54" t="s">
        <v>91</v>
      </c>
      <c r="H8" s="211">
        <v>5000</v>
      </c>
      <c r="I8" s="150">
        <f>K45</f>
        <v>15</v>
      </c>
      <c r="J8" s="96"/>
      <c r="K8" s="16"/>
      <c r="L8" s="16"/>
    </row>
    <row r="9" spans="1:13" ht="22.000000" customHeight="1">
      <c r="B9" s="17"/>
      <c r="C9" s="17"/>
      <c r="D9" s="17"/>
      <c r="E9" s="17"/>
      <c r="F9" s="13"/>
      <c r="G9" s="13"/>
      <c r="H9" s="13"/>
      <c r="I9" s="17"/>
      <c r="J9" s="17"/>
    </row>
    <row r="10" spans="1:13">
      <c r="B10" s="15"/>
      <c r="C10" s="15"/>
      <c r="D10" s="15"/>
      <c r="E10" s="15"/>
      <c r="F10" s="16"/>
      <c r="G10" s="16"/>
      <c r="H10" s="16"/>
      <c r="I10" s="16"/>
      <c r="J10" s="16"/>
    </row>
    <row r="11" spans="1:13" ht="22.000000" customHeight="1">
      <c r="A11" s="14"/>
      <c r="B11" s="54" t="s">
        <v>88</v>
      </c>
      <c r="C11" s="54"/>
      <c r="D11" s="78">
        <v>44182</v>
      </c>
      <c r="E11" s="78">
        <v>44183</v>
      </c>
      <c r="F11" s="78">
        <v>44184</v>
      </c>
      <c r="G11" s="78">
        <v>44185</v>
      </c>
      <c r="H11" s="78">
        <v>44186</v>
      </c>
      <c r="I11" s="78">
        <v>44187</v>
      </c>
      <c r="J11" s="78">
        <v>44188</v>
      </c>
      <c r="K11" s="166" t="s">
        <v>119</v>
      </c>
      <c r="L11" s="167"/>
    </row>
    <row r="12" spans="1:13" ht="22.000000" customHeight="1">
      <c r="A12" s="14"/>
      <c r="B12" s="54" t="s">
        <v>89</v>
      </c>
      <c r="C12" s="54"/>
      <c r="D12" s="54" t="s">
        <v>92</v>
      </c>
      <c r="E12" s="54" t="s">
        <v>93</v>
      </c>
      <c r="F12" s="54" t="s">
        <v>94</v>
      </c>
      <c r="G12" s="54" t="s">
        <v>95</v>
      </c>
      <c r="H12" s="54" t="s">
        <v>96</v>
      </c>
      <c r="I12" s="54" t="s">
        <v>97</v>
      </c>
      <c r="J12" s="54" t="s">
        <v>98</v>
      </c>
      <c r="K12" s="168"/>
      <c r="L12" s="169"/>
    </row>
    <row r="13" spans="1:13" ht="22.000000" customHeight="1">
      <c r="A13" s="14"/>
      <c r="B13" s="54" t="s">
        <v>90</v>
      </c>
      <c r="C13" s="54"/>
      <c r="D13" s="55" t="s">
        <v>111</v>
      </c>
      <c r="E13" s="55"/>
      <c r="F13" s="55"/>
      <c r="G13" s="55"/>
      <c r="H13" s="55"/>
      <c r="I13" s="55"/>
      <c r="J13" s="55"/>
      <c r="K13" s="54" t="s">
        <v>101</v>
      </c>
      <c r="L13" s="54" t="s">
        <v>112</v>
      </c>
      <c r="M13" s="16"/>
    </row>
    <row r="14" spans="1:13" ht="30.000000" customHeight="1">
      <c r="A14" s="14"/>
      <c r="B14" s="54" t="s">
        <v>27</v>
      </c>
      <c r="C14" s="55" t="s">
        <v>33</v>
      </c>
      <c r="D14" s="70">
        <v>20</v>
      </c>
      <c r="E14" s="70"/>
      <c r="F14" s="70"/>
      <c r="G14" s="70">
        <v>10</v>
      </c>
      <c r="H14" s="70"/>
      <c r="I14" s="70"/>
      <c r="J14" s="70"/>
      <c r="K14" s="203">
        <f>SUM(D14:J14)</f>
        <v>30</v>
      </c>
      <c r="L14" s="203">
        <f>H7-K14</f>
        <v>39970</v>
      </c>
      <c r="M14" s="16"/>
    </row>
    <row r="15" spans="1:13" ht="30.000000" customHeight="1">
      <c r="A15" s="14"/>
      <c r="B15" s="54" t="s">
        <v>91</v>
      </c>
      <c r="C15" s="55" t="s">
        <v>33</v>
      </c>
      <c r="D15" s="70">
        <v>15</v>
      </c>
      <c r="E15" s="70"/>
      <c r="F15" s="70"/>
      <c r="G15" s="70"/>
      <c r="H15" s="70"/>
      <c r="I15" s="70"/>
      <c r="J15" s="70"/>
      <c r="K15" s="203">
        <f>SUM(D15:J15)</f>
        <v>15</v>
      </c>
      <c r="L15" s="203">
        <f>H8-K15</f>
        <v>4985</v>
      </c>
      <c r="M15" s="16"/>
    </row>
    <row r="16" spans="1:13" ht="22.000000" customHeight="1">
      <c r="B16" s="17"/>
      <c r="C16" s="17"/>
      <c r="D16" s="17"/>
      <c r="E16" s="17"/>
      <c r="F16" s="17"/>
      <c r="G16" s="17"/>
      <c r="H16" s="17"/>
      <c r="I16" s="17"/>
      <c r="J16" s="17"/>
      <c r="K16" s="15"/>
      <c r="L16" s="15"/>
    </row>
    <row r="17" spans="1:13" ht="22.000000" customHeight="1">
      <c r="A17" s="14"/>
      <c r="B17" s="54" t="s">
        <v>88</v>
      </c>
      <c r="C17" s="54"/>
      <c r="D17" s="78">
        <v>44189</v>
      </c>
      <c r="E17" s="78">
        <v>44190</v>
      </c>
      <c r="F17" s="78">
        <v>44191</v>
      </c>
      <c r="G17" s="78">
        <v>44192</v>
      </c>
      <c r="H17" s="78">
        <v>44193</v>
      </c>
      <c r="I17" s="78">
        <v>44194</v>
      </c>
      <c r="J17" s="78">
        <v>44195</v>
      </c>
      <c r="K17" s="166" t="s">
        <v>120</v>
      </c>
      <c r="L17" s="167"/>
    </row>
    <row r="18" spans="1:13" ht="22.000000" customHeight="1">
      <c r="A18" s="14"/>
      <c r="B18" s="54" t="s">
        <v>89</v>
      </c>
      <c r="C18" s="54"/>
      <c r="D18" s="54" t="s">
        <v>92</v>
      </c>
      <c r="E18" s="54" t="s">
        <v>93</v>
      </c>
      <c r="F18" s="54" t="s">
        <v>94</v>
      </c>
      <c r="G18" s="54" t="s">
        <v>95</v>
      </c>
      <c r="H18" s="54" t="s">
        <v>96</v>
      </c>
      <c r="I18" s="54" t="s">
        <v>97</v>
      </c>
      <c r="J18" s="54" t="s">
        <v>98</v>
      </c>
      <c r="K18" s="168"/>
      <c r="L18" s="169"/>
    </row>
    <row r="19" spans="1:13" ht="22.000000" customHeight="1">
      <c r="A19" s="14"/>
      <c r="B19" s="54" t="s">
        <v>90</v>
      </c>
      <c r="C19" s="54"/>
      <c r="D19" s="55" t="s">
        <v>111</v>
      </c>
      <c r="E19" s="55"/>
      <c r="F19" s="55"/>
      <c r="G19" s="55"/>
      <c r="H19" s="55"/>
      <c r="I19" s="55"/>
      <c r="J19" s="55"/>
      <c r="K19" s="54" t="s">
        <v>101</v>
      </c>
      <c r="L19" s="54" t="s">
        <v>112</v>
      </c>
      <c r="M19" s="16"/>
    </row>
    <row r="20" spans="1:13" ht="30.000000" customHeight="1">
      <c r="A20" s="14"/>
      <c r="B20" s="54" t="s">
        <v>27</v>
      </c>
      <c r="C20" s="203">
        <f>K14</f>
        <v>30</v>
      </c>
      <c r="D20" s="70"/>
      <c r="E20" s="70"/>
      <c r="F20" s="70"/>
      <c r="G20" s="70"/>
      <c r="H20" s="70"/>
      <c r="I20" s="70"/>
      <c r="J20" s="70"/>
      <c r="K20" s="203">
        <f>SUM(C20:J20)</f>
        <v>30</v>
      </c>
      <c r="L20" s="203">
        <f>H7-K20</f>
        <v>39970</v>
      </c>
      <c r="M20" s="16"/>
    </row>
    <row r="21" spans="1:13" ht="30.000000" customHeight="1">
      <c r="A21" s="14"/>
      <c r="B21" s="54" t="s">
        <v>91</v>
      </c>
      <c r="C21" s="203">
        <f>K15</f>
        <v>15</v>
      </c>
      <c r="D21" s="70"/>
      <c r="E21" s="70"/>
      <c r="F21" s="70"/>
      <c r="G21" s="70"/>
      <c r="H21" s="70"/>
      <c r="I21" s="70"/>
      <c r="J21" s="70"/>
      <c r="K21" s="203">
        <f>SUM(C21:J21)</f>
        <v>15</v>
      </c>
      <c r="L21" s="203">
        <f>H8-K21</f>
        <v>4985</v>
      </c>
      <c r="M21" s="16"/>
    </row>
    <row r="22" spans="1:13" ht="22.000000" customHeight="1">
      <c r="B22" s="17"/>
      <c r="C22" s="17"/>
      <c r="D22" s="17"/>
      <c r="E22" s="17"/>
      <c r="F22" s="17"/>
      <c r="G22" s="17"/>
      <c r="H22" s="17"/>
      <c r="I22" s="17"/>
      <c r="J22" s="17"/>
      <c r="K22" s="15"/>
      <c r="L22" s="15"/>
    </row>
    <row r="23" spans="1:13" ht="22.000000" customHeight="1">
      <c r="A23" s="14"/>
      <c r="B23" s="54" t="s">
        <v>88</v>
      </c>
      <c r="C23" s="54"/>
      <c r="D23" s="78">
        <v>44196</v>
      </c>
      <c r="E23" s="78">
        <v>43831</v>
      </c>
      <c r="F23" s="78">
        <v>43832</v>
      </c>
      <c r="G23" s="78">
        <v>43833</v>
      </c>
      <c r="H23" s="78">
        <v>43834</v>
      </c>
      <c r="I23" s="78">
        <v>43835</v>
      </c>
      <c r="J23" s="78">
        <v>43836</v>
      </c>
      <c r="K23" s="166" t="s">
        <v>211</v>
      </c>
      <c r="L23" s="73"/>
    </row>
    <row r="24" spans="1:13" ht="22.000000" customHeight="1">
      <c r="A24" s="14"/>
      <c r="B24" s="54" t="s">
        <v>89</v>
      </c>
      <c r="C24" s="54"/>
      <c r="D24" s="54" t="s">
        <v>92</v>
      </c>
      <c r="E24" s="54" t="s">
        <v>93</v>
      </c>
      <c r="F24" s="54" t="s">
        <v>94</v>
      </c>
      <c r="G24" s="54" t="s">
        <v>95</v>
      </c>
      <c r="H24" s="54" t="s">
        <v>96</v>
      </c>
      <c r="I24" s="54" t="s">
        <v>97</v>
      </c>
      <c r="J24" s="54" t="s">
        <v>98</v>
      </c>
      <c r="K24" s="152"/>
      <c r="L24" s="153"/>
    </row>
    <row r="25" spans="1:13" ht="22.000000" customHeight="1">
      <c r="A25" s="14"/>
      <c r="B25" s="54" t="s">
        <v>90</v>
      </c>
      <c r="C25" s="54"/>
      <c r="D25" s="55" t="s">
        <v>111</v>
      </c>
      <c r="E25" s="55"/>
      <c r="F25" s="55"/>
      <c r="G25" s="55"/>
      <c r="H25" s="55"/>
      <c r="I25" s="55"/>
      <c r="J25" s="55"/>
      <c r="K25" s="54" t="s">
        <v>101</v>
      </c>
      <c r="L25" s="54" t="s">
        <v>112</v>
      </c>
      <c r="M25" s="16"/>
    </row>
    <row r="26" spans="1:13" ht="30.000000" customHeight="1">
      <c r="A26" s="14"/>
      <c r="B26" s="54" t="s">
        <v>27</v>
      </c>
      <c r="C26" s="203">
        <f>K20</f>
        <v>30</v>
      </c>
      <c r="D26" s="70"/>
      <c r="E26" s="70"/>
      <c r="F26" s="70"/>
      <c r="G26" s="70"/>
      <c r="H26" s="70"/>
      <c r="I26" s="70"/>
      <c r="J26" s="70"/>
      <c r="K26" s="203">
        <f>SUM(C26:J26)</f>
        <v>30</v>
      </c>
      <c r="L26" s="203">
        <f>H7-K26</f>
        <v>39970</v>
      </c>
      <c r="M26" s="16"/>
    </row>
    <row r="27" spans="1:13" ht="30.000000" customHeight="1">
      <c r="A27" s="14"/>
      <c r="B27" s="54" t="s">
        <v>91</v>
      </c>
      <c r="C27" s="203">
        <f>K21</f>
        <v>15</v>
      </c>
      <c r="D27" s="70"/>
      <c r="E27" s="70"/>
      <c r="F27" s="70"/>
      <c r="G27" s="70"/>
      <c r="H27" s="70"/>
      <c r="I27" s="70"/>
      <c r="J27" s="70"/>
      <c r="K27" s="203">
        <f>SUM(C27:J27)</f>
        <v>15</v>
      </c>
      <c r="L27" s="203">
        <f>H8-K27</f>
        <v>4985</v>
      </c>
      <c r="M27" s="16"/>
    </row>
    <row r="28" spans="1:13" ht="22.000000" customHeight="1">
      <c r="A28" s="14"/>
      <c r="B28" s="77"/>
      <c r="C28" s="77"/>
      <c r="D28" s="77"/>
      <c r="E28" s="77"/>
      <c r="F28" s="77"/>
      <c r="G28" s="77"/>
      <c r="H28" s="77"/>
      <c r="I28" s="77"/>
      <c r="J28" s="77"/>
      <c r="K28" s="75"/>
      <c r="L28" s="15"/>
    </row>
    <row r="29" spans="1:13" ht="22.000000" customHeight="1">
      <c r="A29" s="14"/>
      <c r="B29" s="54" t="s">
        <v>88</v>
      </c>
      <c r="C29" s="54"/>
      <c r="D29" s="78">
        <v>43837</v>
      </c>
      <c r="E29" s="78">
        <v>43838</v>
      </c>
      <c r="F29" s="78">
        <v>43839</v>
      </c>
      <c r="G29" s="78">
        <v>43840</v>
      </c>
      <c r="H29" s="78">
        <v>43841</v>
      </c>
      <c r="I29" s="78">
        <v>43842</v>
      </c>
      <c r="J29" s="78">
        <v>43843</v>
      </c>
      <c r="K29" s="166" t="s">
        <v>122</v>
      </c>
      <c r="L29" s="167"/>
    </row>
    <row r="30" spans="1:13" ht="22.000000" customHeight="1">
      <c r="A30" s="14"/>
      <c r="B30" s="54" t="s">
        <v>89</v>
      </c>
      <c r="C30" s="54"/>
      <c r="D30" s="54" t="s">
        <v>92</v>
      </c>
      <c r="E30" s="54" t="s">
        <v>93</v>
      </c>
      <c r="F30" s="54" t="s">
        <v>94</v>
      </c>
      <c r="G30" s="54" t="s">
        <v>95</v>
      </c>
      <c r="H30" s="54" t="s">
        <v>96</v>
      </c>
      <c r="I30" s="54" t="s">
        <v>97</v>
      </c>
      <c r="J30" s="54" t="s">
        <v>98</v>
      </c>
      <c r="K30" s="168"/>
      <c r="L30" s="169"/>
    </row>
    <row r="31" spans="1:13" ht="22.000000" customHeight="1">
      <c r="A31" s="14"/>
      <c r="B31" s="54" t="s">
        <v>90</v>
      </c>
      <c r="C31" s="54"/>
      <c r="D31" s="55" t="s">
        <v>111</v>
      </c>
      <c r="E31" s="55"/>
      <c r="F31" s="55"/>
      <c r="G31" s="55"/>
      <c r="H31" s="55"/>
      <c r="I31" s="55"/>
      <c r="J31" s="55"/>
      <c r="K31" s="54" t="s">
        <v>101</v>
      </c>
      <c r="L31" s="54" t="s">
        <v>112</v>
      </c>
      <c r="M31" s="16"/>
    </row>
    <row r="32" spans="1:13" ht="30.000000" customHeight="1">
      <c r="A32" s="14"/>
      <c r="B32" s="54" t="s">
        <v>27</v>
      </c>
      <c r="C32" s="203">
        <f>K26</f>
        <v>30</v>
      </c>
      <c r="D32" s="70"/>
      <c r="E32" s="70"/>
      <c r="F32" s="70"/>
      <c r="G32" s="70"/>
      <c r="H32" s="70"/>
      <c r="I32" s="70"/>
      <c r="J32" s="70"/>
      <c r="K32" s="203">
        <f>SUM(C32:J32)</f>
        <v>30</v>
      </c>
      <c r="L32" s="203">
        <f>H7-K32</f>
        <v>39970</v>
      </c>
      <c r="M32" s="16"/>
    </row>
    <row r="33" spans="1:13" ht="30.000000" customHeight="1">
      <c r="A33" s="14"/>
      <c r="B33" s="54" t="s">
        <v>91</v>
      </c>
      <c r="C33" s="203">
        <f>K27</f>
        <v>15</v>
      </c>
      <c r="D33" s="70"/>
      <c r="E33" s="70"/>
      <c r="F33" s="70"/>
      <c r="G33" s="70"/>
      <c r="H33" s="70"/>
      <c r="I33" s="70"/>
      <c r="J33" s="70"/>
      <c r="K33" s="203">
        <f>SUM(C33:J33)</f>
        <v>15</v>
      </c>
      <c r="L33" s="203">
        <f>H8-K33</f>
        <v>4985</v>
      </c>
      <c r="M33" s="16"/>
    </row>
    <row r="34" spans="1:13" ht="22.000000" customHeight="1">
      <c r="B34" s="17"/>
      <c r="C34" s="17"/>
      <c r="D34" s="17"/>
      <c r="E34" s="17"/>
      <c r="F34" s="17"/>
      <c r="G34" s="17"/>
      <c r="H34" s="17"/>
      <c r="I34" s="17"/>
      <c r="J34" s="17"/>
      <c r="K34" s="15"/>
      <c r="L34" s="15"/>
    </row>
    <row r="35" spans="1:13" ht="22.000000" customHeight="1">
      <c r="A35" s="14"/>
      <c r="B35" s="54" t="s">
        <v>88</v>
      </c>
      <c r="C35" s="54"/>
      <c r="D35" s="78">
        <v>43844</v>
      </c>
      <c r="E35" s="78">
        <v>43845</v>
      </c>
      <c r="F35" s="78">
        <v>43846</v>
      </c>
      <c r="G35" s="78">
        <v>43847</v>
      </c>
      <c r="H35" s="78">
        <v>43848</v>
      </c>
      <c r="I35" s="78">
        <v>43849</v>
      </c>
      <c r="J35" s="78">
        <v>43850</v>
      </c>
      <c r="K35" s="166" t="s">
        <v>123</v>
      </c>
      <c r="L35" s="167"/>
    </row>
    <row r="36" spans="1:13" ht="22.000000" customHeight="1">
      <c r="A36" s="14"/>
      <c r="B36" s="54" t="s">
        <v>89</v>
      </c>
      <c r="C36" s="54"/>
      <c r="D36" s="54" t="s">
        <v>92</v>
      </c>
      <c r="E36" s="54" t="s">
        <v>93</v>
      </c>
      <c r="F36" s="54" t="s">
        <v>94</v>
      </c>
      <c r="G36" s="54" t="s">
        <v>95</v>
      </c>
      <c r="H36" s="54" t="s">
        <v>96</v>
      </c>
      <c r="I36" s="54" t="s">
        <v>97</v>
      </c>
      <c r="J36" s="54" t="s">
        <v>98</v>
      </c>
      <c r="K36" s="168"/>
      <c r="L36" s="169"/>
    </row>
    <row r="37" spans="1:13" ht="22.000000" customHeight="1">
      <c r="A37" s="14"/>
      <c r="B37" s="54" t="s">
        <v>90</v>
      </c>
      <c r="C37" s="54"/>
      <c r="D37" s="55" t="s">
        <v>111</v>
      </c>
      <c r="E37" s="55"/>
      <c r="F37" s="55"/>
      <c r="G37" s="55"/>
      <c r="H37" s="55"/>
      <c r="I37" s="55"/>
      <c r="J37" s="55"/>
      <c r="K37" s="54" t="s">
        <v>101</v>
      </c>
      <c r="L37" s="54" t="s">
        <v>112</v>
      </c>
      <c r="M37" s="16"/>
    </row>
    <row r="38" spans="1:13" ht="30.000000" customHeight="1">
      <c r="A38" s="14"/>
      <c r="B38" s="54" t="s">
        <v>27</v>
      </c>
      <c r="C38" s="203">
        <f>K32</f>
        <v>30</v>
      </c>
      <c r="D38" s="70"/>
      <c r="E38" s="70"/>
      <c r="F38" s="70"/>
      <c r="G38" s="70"/>
      <c r="H38" s="70"/>
      <c r="I38" s="70"/>
      <c r="J38" s="70"/>
      <c r="K38" s="203">
        <f>SUM(C38:J38)</f>
        <v>30</v>
      </c>
      <c r="L38" s="203">
        <f>H7-K38</f>
        <v>39970</v>
      </c>
      <c r="M38" s="16"/>
    </row>
    <row r="39" spans="1:13" ht="30.000000" customHeight="1">
      <c r="A39" s="14"/>
      <c r="B39" s="54" t="s">
        <v>91</v>
      </c>
      <c r="C39" s="203">
        <f>K33</f>
        <v>15</v>
      </c>
      <c r="D39" s="70"/>
      <c r="E39" s="70"/>
      <c r="F39" s="70"/>
      <c r="G39" s="70"/>
      <c r="H39" s="70"/>
      <c r="I39" s="70"/>
      <c r="J39" s="70"/>
      <c r="K39" s="203">
        <f>SUM(C39:J39)</f>
        <v>15</v>
      </c>
      <c r="L39" s="203">
        <f>H8-K39</f>
        <v>4985</v>
      </c>
      <c r="M39" s="16"/>
    </row>
    <row r="40" spans="1:13" ht="22.000000" customHeight="1">
      <c r="B40" s="17"/>
      <c r="C40" s="17"/>
      <c r="D40" s="17"/>
      <c r="E40" s="17"/>
      <c r="F40" s="17"/>
      <c r="G40" s="17"/>
      <c r="H40" s="17"/>
      <c r="I40" s="17"/>
      <c r="J40" s="17"/>
      <c r="K40" s="15"/>
      <c r="L40" s="15"/>
    </row>
    <row r="41" spans="1:13" ht="22.000000" customHeight="1">
      <c r="A41" s="14"/>
      <c r="B41" s="54" t="s">
        <v>88</v>
      </c>
      <c r="C41" s="54"/>
      <c r="D41" s="78">
        <v>43851</v>
      </c>
      <c r="E41" s="78">
        <v>43852</v>
      </c>
      <c r="F41" s="78">
        <v>43853</v>
      </c>
      <c r="G41" s="78">
        <v>43854</v>
      </c>
      <c r="H41" s="78">
        <v>43855</v>
      </c>
      <c r="I41" s="78">
        <v>43856</v>
      </c>
      <c r="J41" s="78">
        <v>43857</v>
      </c>
      <c r="K41" s="166" t="s">
        <v>124</v>
      </c>
      <c r="L41" s="167"/>
    </row>
    <row r="42" spans="1:13" ht="22.000000" customHeight="1">
      <c r="A42" s="14"/>
      <c r="B42" s="54" t="s">
        <v>89</v>
      </c>
      <c r="C42" s="54"/>
      <c r="D42" s="54" t="s">
        <v>92</v>
      </c>
      <c r="E42" s="54" t="s">
        <v>93</v>
      </c>
      <c r="F42" s="54" t="s">
        <v>94</v>
      </c>
      <c r="G42" s="54" t="s">
        <v>95</v>
      </c>
      <c r="H42" s="54" t="s">
        <v>96</v>
      </c>
      <c r="I42" s="54" t="s">
        <v>97</v>
      </c>
      <c r="J42" s="54" t="s">
        <v>98</v>
      </c>
      <c r="K42" s="168"/>
      <c r="L42" s="169"/>
    </row>
    <row r="43" spans="1:13" ht="22.000000" customHeight="1">
      <c r="A43" s="14"/>
      <c r="B43" s="54" t="s">
        <v>90</v>
      </c>
      <c r="C43" s="54"/>
      <c r="D43" s="55" t="s">
        <v>111</v>
      </c>
      <c r="E43" s="55"/>
      <c r="F43" s="55"/>
      <c r="G43" s="55"/>
      <c r="H43" s="55"/>
      <c r="I43" s="55"/>
      <c r="J43" s="55"/>
      <c r="K43" s="54" t="s">
        <v>101</v>
      </c>
      <c r="L43" s="54" t="s">
        <v>112</v>
      </c>
      <c r="M43" s="16"/>
    </row>
    <row r="44" spans="1:13" ht="30.000000" customHeight="1">
      <c r="A44" s="14"/>
      <c r="B44" s="54" t="s">
        <v>27</v>
      </c>
      <c r="C44" s="203">
        <f>K38</f>
        <v>30</v>
      </c>
      <c r="D44" s="70"/>
      <c r="E44" s="70"/>
      <c r="F44" s="70"/>
      <c r="G44" s="70"/>
      <c r="H44" s="70"/>
      <c r="I44" s="70"/>
      <c r="J44" s="70"/>
      <c r="K44" s="203">
        <f>SUM(C44:J44)</f>
        <v>30</v>
      </c>
      <c r="L44" s="203">
        <f>H7-K44</f>
        <v>39970</v>
      </c>
      <c r="M44" s="16"/>
    </row>
    <row r="45" spans="1:13" ht="30.000000" customHeight="1">
      <c r="A45" s="14"/>
      <c r="B45" s="54" t="s">
        <v>91</v>
      </c>
      <c r="C45" s="203">
        <f>K39</f>
        <v>15</v>
      </c>
      <c r="D45" s="70"/>
      <c r="E45" s="70"/>
      <c r="F45" s="70"/>
      <c r="G45" s="70"/>
      <c r="H45" s="70"/>
      <c r="I45" s="70"/>
      <c r="J45" s="70"/>
      <c r="K45" s="203">
        <f>SUM(C45:J45)</f>
        <v>15</v>
      </c>
      <c r="L45" s="203">
        <f>H8-K45</f>
        <v>4985</v>
      </c>
      <c r="M45" s="16"/>
    </row>
    <row r="46" spans="1:13" ht="22.000000" customHeight="1">
      <c r="B46" s="15"/>
      <c r="C46" s="15"/>
      <c r="D46" s="15"/>
      <c r="E46" s="15"/>
      <c r="F46" s="15"/>
      <c r="G46" s="15"/>
      <c r="H46" s="15"/>
      <c r="I46" s="15"/>
      <c r="J46" s="15"/>
      <c r="K46" s="15"/>
      <c r="L46" s="15"/>
    </row>
  </sheetData>
  <mergeCells count="41">
    <mergeCell ref="B2:E2"/>
    <mergeCell ref="B3:C3"/>
    <mergeCell ref="B4:C4"/>
    <mergeCell ref="H4:H5"/>
    <mergeCell ref="B5:C5"/>
    <mergeCell ref="B6:C6"/>
    <mergeCell ref="I6:J6"/>
    <mergeCell ref="B7:C7"/>
    <mergeCell ref="I7:J7"/>
    <mergeCell ref="B8:C8"/>
    <mergeCell ref="I8:J8"/>
    <mergeCell ref="B11:C11"/>
    <mergeCell ref="K11:L12"/>
    <mergeCell ref="B12:C12"/>
    <mergeCell ref="B13:C13"/>
    <mergeCell ref="D13:J13"/>
    <mergeCell ref="B17:C17"/>
    <mergeCell ref="K17:L18"/>
    <mergeCell ref="B18:C18"/>
    <mergeCell ref="B19:C19"/>
    <mergeCell ref="D19:J19"/>
    <mergeCell ref="B23:C23"/>
    <mergeCell ref="K23:L24"/>
    <mergeCell ref="B24:C24"/>
    <mergeCell ref="B25:C25"/>
    <mergeCell ref="D25:J25"/>
    <mergeCell ref="B29:C29"/>
    <mergeCell ref="K29:L30"/>
    <mergeCell ref="B30:C30"/>
    <mergeCell ref="B31:C31"/>
    <mergeCell ref="D31:J31"/>
    <mergeCell ref="B35:C35"/>
    <mergeCell ref="K35:L36"/>
    <mergeCell ref="B36:C36"/>
    <mergeCell ref="B37:C37"/>
    <mergeCell ref="D37:J37"/>
    <mergeCell ref="B41:C41"/>
    <mergeCell ref="K41:L42"/>
    <mergeCell ref="B42:C42"/>
    <mergeCell ref="B43:C43"/>
    <mergeCell ref="D43:J43"/>
  </mergeCells>
  <phoneticPr fontId="1" type="noConversion"/>
  <pageMargins left="0.70" right="0.70" top="0.75" bottom="0.75" header="0.30" footer="0.30"/>
  <pageSetup paperSize="9" orientation="portrait"/>
</worksheet>
</file>

<file path=xl/worksheets/sheet7.xml><?xml version="1.0" encoding="utf-8"?>
<worksheet xmlns="http://schemas.openxmlformats.org/spreadsheetml/2006/main" xmlns:r="http://schemas.openxmlformats.org/officeDocument/2006/relationships">
  <dimension ref="A1:K42"/>
  <sheetViews>
    <sheetView zoomScale="80" workbookViewId="0">
      <selection activeCell="A1" sqref="A1"/>
    </sheetView>
  </sheetViews>
  <sheetFormatPr defaultColWidth="15.62500000" defaultRowHeight="20.000000" customHeight="1"/>
  <cols>
    <col min="1" max="1" style="9" width="2.63000011" customWidth="1" outlineLevel="0"/>
    <col min="2" max="2" style="9" width="15.63000011" customWidth="1" outlineLevel="0"/>
    <col min="3" max="10" style="9" width="20.62999916" customWidth="1" outlineLevel="0"/>
    <col min="11" max="16384" style="9" width="15.63000011" customWidth="1" outlineLevel="0"/>
  </cols>
  <sheetData>
    <row r="1" spans="1:11" ht="15.000000" customHeight="1">
      <c r="B1" s="13"/>
      <c r="C1" s="13"/>
      <c r="D1" s="13"/>
      <c r="E1" s="13"/>
      <c r="F1" s="13"/>
      <c r="G1" s="13"/>
      <c r="H1" s="13"/>
      <c r="I1" s="13"/>
      <c r="J1" s="13"/>
    </row>
    <row r="2" spans="1:11" ht="40.000000" customHeight="1">
      <c r="A2" s="14"/>
      <c r="B2" s="184" t="s">
        <v>113</v>
      </c>
      <c r="C2" s="184"/>
      <c r="D2" s="184"/>
      <c r="E2" s="184"/>
      <c r="F2" s="184"/>
      <c r="G2" s="184"/>
      <c r="H2" s="184"/>
      <c r="I2" s="184"/>
      <c r="J2" s="184"/>
      <c r="K2" s="16"/>
    </row>
    <row r="3" spans="1:11">
      <c r="A3" s="14"/>
      <c r="B3" s="55" t="s">
        <v>191</v>
      </c>
      <c r="C3" s="55"/>
      <c r="D3" s="55"/>
      <c r="E3" s="55"/>
      <c r="F3" s="55"/>
      <c r="G3" s="55"/>
      <c r="H3" s="55"/>
      <c r="I3" s="55"/>
      <c r="J3" s="55"/>
      <c r="K3" s="16"/>
    </row>
    <row r="4" spans="1:11">
      <c r="A4" s="14"/>
      <c r="B4" s="54" t="s">
        <v>131</v>
      </c>
      <c r="C4" s="54" t="s">
        <v>132</v>
      </c>
      <c r="D4" s="54" t="s">
        <v>170</v>
      </c>
      <c r="E4" s="54" t="s">
        <v>172</v>
      </c>
      <c r="F4" s="54" t="s">
        <v>173</v>
      </c>
      <c r="G4" s="54" t="s">
        <v>174</v>
      </c>
      <c r="H4" s="54" t="s">
        <v>175</v>
      </c>
      <c r="I4" s="54" t="s">
        <v>176</v>
      </c>
      <c r="J4" s="54" t="s">
        <v>187</v>
      </c>
      <c r="K4" s="16"/>
    </row>
    <row r="5" spans="1:11">
      <c r="A5" s="14"/>
      <c r="B5" s="54" t="s">
        <v>114</v>
      </c>
      <c r="C5" s="55" t="s">
        <v>116</v>
      </c>
      <c r="D5" s="55" t="s">
        <v>171</v>
      </c>
      <c r="E5" s="55" t="s">
        <v>177</v>
      </c>
      <c r="F5" s="55" t="s">
        <v>179</v>
      </c>
      <c r="G5" s="55" t="s">
        <v>182</v>
      </c>
      <c r="H5" s="55" t="s">
        <v>183</v>
      </c>
      <c r="I5" s="55" t="s">
        <v>185</v>
      </c>
      <c r="J5" s="55" t="s">
        <v>188</v>
      </c>
      <c r="K5" s="16"/>
    </row>
    <row r="6" spans="1:11" ht="170.000000" customHeight="1">
      <c r="A6" s="14"/>
      <c r="B6" s="54" t="s">
        <v>115</v>
      </c>
      <c r="C6" s="94" t="s">
        <v>158</v>
      </c>
      <c r="D6" s="94" t="s">
        <v>169</v>
      </c>
      <c r="E6" s="94" t="s">
        <v>178</v>
      </c>
      <c r="F6" s="94" t="s">
        <v>180</v>
      </c>
      <c r="G6" s="94" t="s">
        <v>181</v>
      </c>
      <c r="H6" s="94" t="s">
        <v>184</v>
      </c>
      <c r="I6" s="94" t="s">
        <v>186</v>
      </c>
      <c r="J6" s="94" t="s">
        <v>189</v>
      </c>
      <c r="K6" s="16"/>
    </row>
    <row r="7" spans="1:11">
      <c r="B7" s="17"/>
      <c r="C7" s="17"/>
      <c r="D7" s="17"/>
      <c r="E7" s="17"/>
      <c r="F7" s="17"/>
      <c r="G7" s="15"/>
      <c r="H7" s="15"/>
      <c r="I7" s="15"/>
      <c r="J7" s="15"/>
    </row>
    <row r="8" spans="1:11" ht="40.000000" customHeight="1">
      <c r="A8" s="14"/>
      <c r="B8" s="184" t="s">
        <v>190</v>
      </c>
      <c r="C8" s="184"/>
      <c r="D8" s="184"/>
      <c r="E8" s="184"/>
      <c r="F8" s="184"/>
      <c r="G8" s="183" t="s">
        <v>229</v>
      </c>
      <c r="H8" s="73"/>
    </row>
    <row r="9" spans="1:11">
      <c r="A9" s="14"/>
      <c r="B9" s="54" t="s">
        <v>133</v>
      </c>
      <c r="C9" s="54" t="s">
        <v>27</v>
      </c>
      <c r="D9" s="54"/>
      <c r="E9" s="54" t="s">
        <v>91</v>
      </c>
      <c r="F9" s="54"/>
      <c r="G9" s="181"/>
      <c r="H9" s="105"/>
    </row>
    <row r="10" spans="1:11" ht="30.000000" customHeight="1">
      <c r="A10" s="14"/>
      <c r="B10" s="54" t="s">
        <v>200</v>
      </c>
      <c r="C10" s="719" t="str">
        <f>IF(C22&lt;99,"0단계",IF(C22&lt;200,"1단계",IF(C22&lt;400,"2단계",IF(C22&lt;800,"3단계",IF(C22&lt;1200,"4단계",IF(C22&lt;1800,"5단계",IF(C22&lt;2400,"6단계",IF(C22&lt;3000,"7단계",IF(3000&lt;C22,"8단계")))))))))</f>
        <v>3단계</v>
      </c>
      <c r="D10" s="719"/>
      <c r="E10" s="719" t="str">
        <f>IF(E22&lt;99,"0단계",IF(E22&lt;200,"1단계",IF(E22&lt;400,"2단계",IF(E22&lt;800,"3단계",IF(E22&lt;1200,"4단계",IF(E22&lt;1800,"5단계",IF(E22&lt;2400,"6단계",IF(E22&lt;3000,"7단계",IF(3000&lt;E22,"8단계")))))))))</f>
        <v>1단계</v>
      </c>
      <c r="F10" s="719"/>
      <c r="G10" s="181"/>
      <c r="H10" s="105"/>
    </row>
    <row r="11" spans="1:11">
      <c r="A11" s="14"/>
      <c r="B11" s="54" t="s">
        <v>134</v>
      </c>
      <c r="C11" s="54" t="s">
        <v>129</v>
      </c>
      <c r="D11" s="54" t="s">
        <v>130</v>
      </c>
      <c r="E11" s="54" t="s">
        <v>129</v>
      </c>
      <c r="F11" s="54" t="s">
        <v>130</v>
      </c>
      <c r="G11" s="181"/>
      <c r="H11" s="105"/>
    </row>
    <row r="12" spans="1:11">
      <c r="A12" s="14"/>
      <c r="B12" s="54" t="s">
        <v>119</v>
      </c>
      <c r="C12" s="70">
        <v>400</v>
      </c>
      <c r="D12" s="70"/>
      <c r="E12" s="70">
        <v>100</v>
      </c>
      <c r="F12" s="70"/>
      <c r="G12" s="181"/>
      <c r="H12" s="105"/>
    </row>
    <row r="13" spans="1:11">
      <c r="A13" s="14"/>
      <c r="B13" s="54" t="s">
        <v>120</v>
      </c>
      <c r="C13" s="70"/>
      <c r="D13" s="70"/>
      <c r="E13" s="70"/>
      <c r="F13" s="70"/>
      <c r="G13" s="181"/>
      <c r="H13" s="105"/>
    </row>
    <row r="14" spans="1:11">
      <c r="A14" s="14"/>
      <c r="B14" s="54" t="s">
        <v>121</v>
      </c>
      <c r="C14" s="70"/>
      <c r="D14" s="70"/>
      <c r="E14" s="70"/>
      <c r="F14" s="70"/>
      <c r="G14" s="181"/>
      <c r="H14" s="105"/>
    </row>
    <row r="15" spans="1:11">
      <c r="A15" s="14"/>
      <c r="B15" s="54" t="s">
        <v>122</v>
      </c>
      <c r="C15" s="70"/>
      <c r="D15" s="70"/>
      <c r="E15" s="70"/>
      <c r="F15" s="70"/>
      <c r="G15" s="182"/>
      <c r="H15" s="75"/>
    </row>
    <row r="16" spans="1:11">
      <c r="A16" s="14"/>
      <c r="B16" s="54" t="s">
        <v>123</v>
      </c>
      <c r="C16" s="70"/>
      <c r="D16" s="70"/>
      <c r="E16" s="70"/>
      <c r="F16" s="70"/>
      <c r="G16" s="16"/>
    </row>
    <row r="17" spans="1:10">
      <c r="A17" s="14"/>
      <c r="B17" s="54" t="s">
        <v>124</v>
      </c>
      <c r="C17" s="70"/>
      <c r="D17" s="70"/>
      <c r="E17" s="70"/>
      <c r="F17" s="70"/>
      <c r="G17" s="16"/>
    </row>
    <row r="18" spans="1:10">
      <c r="A18" s="14"/>
      <c r="B18" s="54" t="s">
        <v>125</v>
      </c>
      <c r="C18" s="70"/>
      <c r="D18" s="70"/>
      <c r="E18" s="70"/>
      <c r="F18" s="70"/>
      <c r="G18" s="16"/>
    </row>
    <row r="19" spans="1:10">
      <c r="A19" s="14"/>
      <c r="B19" s="54" t="s">
        <v>126</v>
      </c>
      <c r="C19" s="70"/>
      <c r="D19" s="70"/>
      <c r="E19" s="70"/>
      <c r="F19" s="70"/>
      <c r="G19" s="16"/>
    </row>
    <row r="20" spans="1:10">
      <c r="A20" s="14"/>
      <c r="B20" s="54" t="s">
        <v>127</v>
      </c>
      <c r="C20" s="70"/>
      <c r="D20" s="70"/>
      <c r="E20" s="70"/>
      <c r="F20" s="70"/>
      <c r="G20" s="16"/>
    </row>
    <row r="21" spans="1:10">
      <c r="A21" s="14"/>
      <c r="B21" s="54" t="s">
        <v>128</v>
      </c>
      <c r="C21" s="70"/>
      <c r="D21" s="70"/>
      <c r="E21" s="70"/>
      <c r="F21" s="70"/>
      <c r="G21" s="16"/>
    </row>
    <row r="22" spans="1:10">
      <c r="A22" s="14"/>
      <c r="B22" s="54" t="s">
        <v>10</v>
      </c>
      <c r="C22" s="55">
        <f>SUM(C12:C21)+SUM(D12:D21)</f>
        <v>400</v>
      </c>
      <c r="D22" s="55"/>
      <c r="E22" s="55">
        <f>SUM(E12:E21)+SUM(F12:F21)</f>
        <v>100</v>
      </c>
      <c r="F22" s="55"/>
      <c r="G22" s="16"/>
    </row>
    <row r="23" spans="1:10">
      <c r="A23" s="14"/>
      <c r="B23" s="54" t="s">
        <v>363</v>
      </c>
      <c r="C23" s="717" t="str">
        <f>IF(C22&lt;2000,"1단계",IF(C22=2000,"2단계",IF(2000&lt;C22,"2단계")))</f>
        <v>1단계</v>
      </c>
      <c r="D23" s="718"/>
      <c r="E23" s="717" t="str">
        <f>IF(E22&lt;2000,"1단계",IF(E22=2000,"2단계",IF(2000&lt;E22,"2단계")))</f>
        <v>1단계</v>
      </c>
      <c r="F23" s="718"/>
      <c r="G23" s="73"/>
      <c r="I23" s="13"/>
    </row>
    <row r="24" spans="1:10">
      <c r="B24" s="17"/>
      <c r="C24" s="17"/>
      <c r="D24" s="17"/>
      <c r="E24" s="17"/>
      <c r="F24" s="17"/>
      <c r="G24" s="13"/>
      <c r="H24" s="13"/>
      <c r="I24" s="13"/>
    </row>
    <row r="25" spans="1:10" ht="40.000000" customHeight="1">
      <c r="A25" s="14"/>
      <c r="B25" s="184" t="s">
        <v>135</v>
      </c>
      <c r="C25" s="184"/>
      <c r="D25" s="184"/>
      <c r="E25" s="184"/>
      <c r="F25" s="184"/>
      <c r="G25" s="184"/>
      <c r="H25" s="184"/>
      <c r="I25" s="184"/>
      <c r="J25" s="16"/>
    </row>
    <row r="26" spans="1:10">
      <c r="A26" s="14"/>
      <c r="B26" s="55" t="s">
        <v>137</v>
      </c>
      <c r="C26" s="55"/>
      <c r="D26" s="55"/>
      <c r="E26" s="55"/>
      <c r="F26" s="55"/>
      <c r="G26" s="55"/>
      <c r="H26" s="55"/>
      <c r="I26" s="55"/>
      <c r="J26" s="16"/>
    </row>
    <row r="27" spans="1:10">
      <c r="A27" s="14"/>
      <c r="B27" s="54" t="s">
        <v>131</v>
      </c>
      <c r="C27" s="54" t="s">
        <v>136</v>
      </c>
      <c r="D27" s="54"/>
      <c r="E27" s="54" t="s">
        <v>138</v>
      </c>
      <c r="F27" s="54" t="s">
        <v>139</v>
      </c>
      <c r="G27" s="54" t="s">
        <v>67</v>
      </c>
      <c r="H27" s="54" t="s">
        <v>140</v>
      </c>
      <c r="I27" s="54" t="s">
        <v>10</v>
      </c>
      <c r="J27" s="16"/>
    </row>
    <row r="28" spans="1:10">
      <c r="A28" s="14"/>
      <c r="B28" s="54" t="s">
        <v>33</v>
      </c>
      <c r="C28" s="70" t="s">
        <v>141</v>
      </c>
      <c r="D28" s="70"/>
      <c r="E28" s="70" t="s">
        <v>156</v>
      </c>
      <c r="F28" s="70">
        <v>5</v>
      </c>
      <c r="G28" s="193">
        <v>40</v>
      </c>
      <c r="H28" s="70"/>
      <c r="I28" s="193">
        <f>G28*H28</f>
        <v>0</v>
      </c>
      <c r="J28" s="16"/>
    </row>
    <row r="29" spans="1:10">
      <c r="A29" s="14"/>
      <c r="B29" s="54"/>
      <c r="C29" s="70" t="s">
        <v>142</v>
      </c>
      <c r="D29" s="70"/>
      <c r="E29" s="70"/>
      <c r="F29" s="70">
        <v>30</v>
      </c>
      <c r="G29" s="193">
        <v>10</v>
      </c>
      <c r="H29" s="70">
        <v>5</v>
      </c>
      <c r="I29" s="193">
        <f>G29*H29</f>
        <v>50</v>
      </c>
      <c r="J29" s="16"/>
    </row>
    <row r="30" spans="1:10">
      <c r="A30" s="14"/>
      <c r="B30" s="54"/>
      <c r="C30" s="70" t="s">
        <v>143</v>
      </c>
      <c r="D30" s="70"/>
      <c r="E30" s="70"/>
      <c r="F30" s="70">
        <v>10</v>
      </c>
      <c r="G30" s="193">
        <v>7</v>
      </c>
      <c r="H30" s="70"/>
      <c r="I30" s="193">
        <f>G30*H30</f>
        <v>0</v>
      </c>
      <c r="J30" s="16"/>
    </row>
    <row r="31" spans="1:10">
      <c r="A31" s="14"/>
      <c r="B31" s="54"/>
      <c r="C31" s="70" t="s">
        <v>144</v>
      </c>
      <c r="D31" s="70"/>
      <c r="E31" s="70"/>
      <c r="F31" s="70">
        <v>10</v>
      </c>
      <c r="G31" s="193">
        <v>20</v>
      </c>
      <c r="H31" s="70"/>
      <c r="I31" s="193">
        <f>G31*H31</f>
        <v>0</v>
      </c>
      <c r="J31" s="16"/>
    </row>
    <row r="32" spans="1:10">
      <c r="A32" s="14"/>
      <c r="B32" s="54"/>
      <c r="C32" s="70" t="s">
        <v>145</v>
      </c>
      <c r="D32" s="70"/>
      <c r="E32" s="70"/>
      <c r="F32" s="70">
        <v>5</v>
      </c>
      <c r="G32" s="193">
        <v>70</v>
      </c>
      <c r="H32" s="70"/>
      <c r="I32" s="193">
        <f>G32*H32</f>
        <v>0</v>
      </c>
      <c r="J32" s="16"/>
    </row>
    <row r="33" spans="1:10">
      <c r="A33" s="14"/>
      <c r="B33" s="98" t="s">
        <v>227</v>
      </c>
      <c r="C33" s="70" t="s">
        <v>146</v>
      </c>
      <c r="D33" s="70"/>
      <c r="E33" s="70"/>
      <c r="F33" s="70">
        <v>2</v>
      </c>
      <c r="G33" s="193">
        <v>200</v>
      </c>
      <c r="H33" s="70"/>
      <c r="I33" s="193">
        <f>G33*H33</f>
        <v>0</v>
      </c>
      <c r="J33" s="16"/>
    </row>
    <row r="34" spans="1:10">
      <c r="A34" s="14"/>
      <c r="B34" s="54"/>
      <c r="C34" s="70" t="s">
        <v>147</v>
      </c>
      <c r="D34" s="70"/>
      <c r="E34" s="70"/>
      <c r="F34" s="70">
        <v>5</v>
      </c>
      <c r="G34" s="193">
        <v>35</v>
      </c>
      <c r="H34" s="70"/>
      <c r="I34" s="193">
        <f>G34*H34</f>
        <v>0</v>
      </c>
      <c r="J34" s="16"/>
    </row>
    <row r="35" spans="1:10">
      <c r="A35" s="14"/>
      <c r="B35" s="54"/>
      <c r="C35" s="70" t="s">
        <v>148</v>
      </c>
      <c r="D35" s="70"/>
      <c r="E35" s="70"/>
      <c r="F35" s="70">
        <v>5</v>
      </c>
      <c r="G35" s="193">
        <v>100</v>
      </c>
      <c r="H35" s="70"/>
      <c r="I35" s="193">
        <f>G35*H35</f>
        <v>0</v>
      </c>
      <c r="J35" s="16"/>
    </row>
    <row r="36" spans="1:10">
      <c r="A36" s="14"/>
      <c r="B36" s="54"/>
      <c r="C36" s="70" t="s">
        <v>149</v>
      </c>
      <c r="D36" s="70"/>
      <c r="E36" s="70"/>
      <c r="F36" s="70">
        <v>2</v>
      </c>
      <c r="G36" s="193">
        <v>350</v>
      </c>
      <c r="H36" s="70"/>
      <c r="I36" s="193">
        <f>G36*H36</f>
        <v>0</v>
      </c>
      <c r="J36" s="16"/>
    </row>
    <row r="37" spans="1:10">
      <c r="A37" s="14"/>
      <c r="B37" s="54"/>
      <c r="C37" s="70" t="s">
        <v>150</v>
      </c>
      <c r="D37" s="70"/>
      <c r="E37" s="70"/>
      <c r="F37" s="70">
        <v>8</v>
      </c>
      <c r="G37" s="193">
        <v>500</v>
      </c>
      <c r="H37" s="70"/>
      <c r="I37" s="193">
        <f>G37*H37</f>
        <v>0</v>
      </c>
      <c r="J37" s="16"/>
    </row>
    <row r="38" spans="1:10">
      <c r="A38" s="14"/>
      <c r="B38" s="54"/>
      <c r="C38" s="70" t="s">
        <v>152</v>
      </c>
      <c r="D38" s="70"/>
      <c r="E38" s="70"/>
      <c r="F38" s="70">
        <v>8</v>
      </c>
      <c r="G38" s="193">
        <v>500</v>
      </c>
      <c r="H38" s="70"/>
      <c r="I38" s="193">
        <f>G38*H38</f>
        <v>0</v>
      </c>
      <c r="J38" s="16"/>
    </row>
    <row r="39" spans="1:10">
      <c r="A39" s="14"/>
      <c r="B39" s="54"/>
      <c r="C39" s="70" t="s">
        <v>153</v>
      </c>
      <c r="D39" s="70"/>
      <c r="E39" s="70"/>
      <c r="F39" s="70">
        <v>5</v>
      </c>
      <c r="G39" s="193">
        <v>500</v>
      </c>
      <c r="H39" s="70"/>
      <c r="I39" s="193">
        <f>G39*H39</f>
        <v>0</v>
      </c>
      <c r="J39" s="16"/>
    </row>
    <row r="40" spans="1:10">
      <c r="A40" s="14"/>
      <c r="B40" s="54"/>
      <c r="C40" s="70" t="s">
        <v>154</v>
      </c>
      <c r="D40" s="70"/>
      <c r="E40" s="70"/>
      <c r="F40" s="70">
        <v>5</v>
      </c>
      <c r="G40" s="193">
        <v>500</v>
      </c>
      <c r="H40" s="70"/>
      <c r="I40" s="193">
        <f>G40*H40</f>
        <v>0</v>
      </c>
      <c r="J40" s="16"/>
    </row>
    <row r="41" spans="1:10">
      <c r="A41" s="14"/>
      <c r="B41" s="99" t="s">
        <v>10</v>
      </c>
      <c r="C41" s="100"/>
      <c r="D41" s="100"/>
      <c r="E41" s="100"/>
      <c r="F41" s="101"/>
      <c r="G41" s="55" t="s">
        <v>33</v>
      </c>
      <c r="H41" s="54" t="s">
        <v>35</v>
      </c>
      <c r="I41" s="193">
        <f>SUM(I28:I40)</f>
        <v>50</v>
      </c>
      <c r="J41" s="16"/>
    </row>
    <row r="42" spans="1:10">
      <c r="B42" s="15"/>
      <c r="C42" s="15"/>
      <c r="D42" s="15"/>
      <c r="E42" s="15"/>
      <c r="F42" s="15"/>
      <c r="G42" s="15"/>
      <c r="H42" s="15"/>
      <c r="I42" s="15"/>
    </row>
  </sheetData>
  <mergeCells count="32">
    <mergeCell ref="B2:J2"/>
    <mergeCell ref="B3:J3"/>
    <mergeCell ref="B8:F8"/>
    <mergeCell ref="G8:H15"/>
    <mergeCell ref="C9:D9"/>
    <mergeCell ref="E9:F9"/>
    <mergeCell ref="C10:D10"/>
    <mergeCell ref="E10:F10"/>
    <mergeCell ref="C22:D22"/>
    <mergeCell ref="E22:F22"/>
    <mergeCell ref="C23:D23"/>
    <mergeCell ref="E23:F23"/>
    <mergeCell ref="B25:I25"/>
    <mergeCell ref="B26:I26"/>
    <mergeCell ref="C27:D27"/>
    <mergeCell ref="B28:B32"/>
    <mergeCell ref="C28:D28"/>
    <mergeCell ref="E28:E40"/>
    <mergeCell ref="C29:D29"/>
    <mergeCell ref="C30:D30"/>
    <mergeCell ref="C31:D31"/>
    <mergeCell ref="C32:D32"/>
    <mergeCell ref="B33:B40"/>
    <mergeCell ref="C33:D33"/>
    <mergeCell ref="C34:D34"/>
    <mergeCell ref="C35:D35"/>
    <mergeCell ref="C36:D36"/>
    <mergeCell ref="C37:D37"/>
    <mergeCell ref="C38:D38"/>
    <mergeCell ref="C39:D39"/>
    <mergeCell ref="C40:D40"/>
    <mergeCell ref="B41:F41"/>
  </mergeCells>
  <phoneticPr fontId="1" type="noConversion"/>
  <pageMargins left="0.70" right="0.70" top="0.75" bottom="0.75" header="0.30" footer="0.30"/>
  <pageSetup paperSize="9" orientation="portrait"/>
</worksheet>
</file>

<file path=docProps/app.xml><?xml version="1.0" encoding="utf-8"?>
<Properties xmlns="http://schemas.openxmlformats.org/officeDocument/2006/extended-properties" xmlns:vt="http://schemas.openxmlformats.org/officeDocument/2006/docPropsVTypes">
  <Application>Polaris Office Sheet</Application>
  <AppVersion>12.000</AppVersion>
  <Characters>0</Characters>
  <CharactersWithSpaces>0</CharactersWithSpaces>
  <DocSecurity>0</DocSecurity>
  <HyperlinksChanged>false</HyperlinksChanged>
  <Lines>0</Lines>
  <LinksUpToDate>false</LinksUpToDate>
  <Pages>7</Pages>
  <Paragraphs>0</Paragraphs>
  <Words>0</Words>
  <TotalTime>0</TotalTime>
  <MMClips>0</MMClips>
  <ScaleCrop>false</ScaleCrop>
  <HeadingPairs>
    <vt:vector size="2" baseType="variant">
      <vt:variant>
        <vt:lpstr>Title</vt:lpstr>
      </vt:variant>
      <vt:variant>
        <vt:i4>1</vt:i4>
      </vt:variant>
    </vt:vector>
  </HeadingPairs>
  <TitlesOfParts>
    <vt:vector size="1" baseType="lpstr">
      <vt:lpstr>Title text</vt:lpstr>
    </vt:vector>
  </TitlesOfParts>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3</cp:revision>
  <dc:creator>Polaris Office</dc:creator>
  <cp:lastModifiedBy>Polaris Office</cp:lastModifiedBy>
  <cp:version>9.102.62.42430</cp:version>
</cp:coreProperties>
</file>