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5" windowWidth="28035" windowHeight="12570"/>
  </bookViews>
  <sheets>
    <sheet name="메뉴선택" sheetId="4" r:id="rId1"/>
    <sheet name="Tips" sheetId="2" r:id="rId2"/>
    <sheet name="선호각인" sheetId="1" r:id="rId3"/>
    <sheet name="사기꾼마리" sheetId="3" r:id="rId4"/>
  </sheets>
  <definedNames>
    <definedName name="_xlnm._FilterDatabase" localSheetId="1" hidden="1">Tips!$A$2:$C$2</definedName>
  </definedNames>
  <calcPr calcId="145621"/>
</workbook>
</file>

<file path=xl/calcChain.xml><?xml version="1.0" encoding="utf-8"?>
<calcChain xmlns="http://schemas.openxmlformats.org/spreadsheetml/2006/main">
  <c r="J11" i="3" l="1"/>
  <c r="J12" i="3"/>
  <c r="J13" i="3"/>
  <c r="J14" i="3"/>
  <c r="J15" i="3"/>
  <c r="J16" i="3"/>
  <c r="J17" i="3"/>
  <c r="J19" i="3"/>
  <c r="J20" i="3"/>
  <c r="J21" i="3"/>
  <c r="J22" i="3"/>
  <c r="J23" i="3"/>
  <c r="J24" i="3"/>
  <c r="J25" i="3"/>
  <c r="J26" i="3"/>
  <c r="J27" i="3"/>
  <c r="J28" i="3"/>
  <c r="J29" i="3"/>
  <c r="J10" i="3"/>
  <c r="I11" i="3"/>
  <c r="K11" i="3" s="1"/>
  <c r="I12" i="3"/>
  <c r="K12" i="3" s="1"/>
  <c r="I13" i="3"/>
  <c r="I14" i="3"/>
  <c r="I15" i="3"/>
  <c r="I16" i="3"/>
  <c r="I17" i="3"/>
  <c r="I18" i="3"/>
  <c r="I19" i="3"/>
  <c r="K19" i="3" s="1"/>
  <c r="I20" i="3"/>
  <c r="K20" i="3" s="1"/>
  <c r="I21" i="3"/>
  <c r="K21" i="3" s="1"/>
  <c r="I22" i="3"/>
  <c r="K22" i="3" s="1"/>
  <c r="I23" i="3"/>
  <c r="K23" i="3" s="1"/>
  <c r="I24" i="3"/>
  <c r="K24" i="3" s="1"/>
  <c r="I25" i="3"/>
  <c r="K25" i="3" s="1"/>
  <c r="I26" i="3"/>
  <c r="K26" i="3" s="1"/>
  <c r="I27" i="3"/>
  <c r="K27" i="3" s="1"/>
  <c r="I28" i="3"/>
  <c r="K28" i="3" s="1"/>
  <c r="I29" i="3"/>
  <c r="K29" i="3" s="1"/>
  <c r="I10" i="3"/>
  <c r="K10" i="3" s="1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10" i="3"/>
  <c r="G19" i="3"/>
  <c r="G23" i="3"/>
  <c r="G27" i="3"/>
  <c r="E10" i="3"/>
  <c r="G10" i="3" s="1"/>
  <c r="E11" i="3"/>
  <c r="G11" i="3" s="1"/>
  <c r="E12" i="3"/>
  <c r="G12" i="3" s="1"/>
  <c r="E13" i="3"/>
  <c r="G13" i="3" s="1"/>
  <c r="E14" i="3"/>
  <c r="G14" i="3" s="1"/>
  <c r="E15" i="3"/>
  <c r="G15" i="3" s="1"/>
  <c r="E16" i="3"/>
  <c r="G16" i="3" s="1"/>
  <c r="E17" i="3"/>
  <c r="G17" i="3" s="1"/>
  <c r="E18" i="3"/>
  <c r="G18" i="3" s="1"/>
  <c r="E19" i="3"/>
  <c r="E20" i="3"/>
  <c r="G20" i="3" s="1"/>
  <c r="E21" i="3"/>
  <c r="G21" i="3" s="1"/>
  <c r="E22" i="3"/>
  <c r="G22" i="3" s="1"/>
  <c r="E23" i="3"/>
  <c r="E24" i="3"/>
  <c r="G24" i="3" s="1"/>
  <c r="E25" i="3"/>
  <c r="G25" i="3" s="1"/>
  <c r="E26" i="3"/>
  <c r="G26" i="3" s="1"/>
  <c r="E27" i="3"/>
  <c r="E28" i="3"/>
  <c r="G28" i="3" s="1"/>
  <c r="E29" i="3"/>
  <c r="G29" i="3" s="1"/>
  <c r="K18" i="3" l="1"/>
  <c r="J18" i="3"/>
  <c r="K17" i="3"/>
  <c r="K16" i="3"/>
  <c r="K15" i="3"/>
  <c r="K14" i="3"/>
  <c r="K13" i="3"/>
</calcChain>
</file>

<file path=xl/sharedStrings.xml><?xml version="1.0" encoding="utf-8"?>
<sst xmlns="http://schemas.openxmlformats.org/spreadsheetml/2006/main" count="255" uniqueCount="187">
  <si>
    <t>직업별 각인</t>
    <phoneticPr fontId="1" type="noConversion"/>
  </si>
  <si>
    <t>원한</t>
    <phoneticPr fontId="1" type="noConversion"/>
  </si>
  <si>
    <t>슈퍼차지</t>
    <phoneticPr fontId="1" type="noConversion"/>
  </si>
  <si>
    <t>바리케이트</t>
    <phoneticPr fontId="1" type="noConversion"/>
  </si>
  <si>
    <t>중갑</t>
    <phoneticPr fontId="1" type="noConversion"/>
  </si>
  <si>
    <t>분노의망치</t>
    <phoneticPr fontId="1" type="noConversion"/>
  </si>
  <si>
    <t>워로드</t>
    <phoneticPr fontId="1" type="noConversion"/>
  </si>
  <si>
    <t>각성</t>
    <phoneticPr fontId="1" type="noConversion"/>
  </si>
  <si>
    <t>정흡</t>
    <phoneticPr fontId="1" type="noConversion"/>
  </si>
  <si>
    <t>전투태세</t>
    <phoneticPr fontId="1" type="noConversion"/>
  </si>
  <si>
    <t>버서커</t>
    <phoneticPr fontId="1" type="noConversion"/>
  </si>
  <si>
    <t>돌격대장</t>
    <phoneticPr fontId="1" type="noConversion"/>
  </si>
  <si>
    <t>광전사의비기</t>
    <phoneticPr fontId="1" type="noConversion"/>
  </si>
  <si>
    <t>홀리나이트</t>
    <phoneticPr fontId="1" type="noConversion"/>
  </si>
  <si>
    <t>정기흡수</t>
    <phoneticPr fontId="1" type="noConversion"/>
  </si>
  <si>
    <t>심판자</t>
    <phoneticPr fontId="1" type="noConversion"/>
  </si>
  <si>
    <t>축복의 오라</t>
    <phoneticPr fontId="1" type="noConversion"/>
  </si>
  <si>
    <t>배틀마스터</t>
    <phoneticPr fontId="1" type="noConversion"/>
  </si>
  <si>
    <t>기습</t>
    <phoneticPr fontId="1" type="noConversion"/>
  </si>
  <si>
    <t>인파이터</t>
    <phoneticPr fontId="1" type="noConversion"/>
  </si>
  <si>
    <t>기공사</t>
    <phoneticPr fontId="1" type="noConversion"/>
  </si>
  <si>
    <t>저주받은분노</t>
    <phoneticPr fontId="1" type="noConversion"/>
  </si>
  <si>
    <t>체술</t>
    <phoneticPr fontId="1" type="noConversion"/>
  </si>
  <si>
    <t>창술사</t>
    <phoneticPr fontId="1" type="noConversion"/>
  </si>
  <si>
    <t>절정</t>
    <phoneticPr fontId="1" type="noConversion"/>
  </si>
  <si>
    <t>예리한둔기</t>
    <phoneticPr fontId="1" type="noConversion"/>
  </si>
  <si>
    <t>데빌헌터</t>
    <phoneticPr fontId="1" type="noConversion"/>
  </si>
  <si>
    <t>블레스터</t>
    <phoneticPr fontId="1" type="noConversion"/>
  </si>
  <si>
    <t>호그아이</t>
    <phoneticPr fontId="1" type="noConversion"/>
  </si>
  <si>
    <t>두번째동료</t>
    <phoneticPr fontId="1" type="noConversion"/>
  </si>
  <si>
    <t>스카우터</t>
    <phoneticPr fontId="1" type="noConversion"/>
  </si>
  <si>
    <t>바드</t>
    <phoneticPr fontId="1" type="noConversion"/>
  </si>
  <si>
    <t>최대마나증가</t>
    <phoneticPr fontId="1" type="noConversion"/>
  </si>
  <si>
    <t>절실한구원</t>
    <phoneticPr fontId="1" type="noConversion"/>
  </si>
  <si>
    <t>중갑착용</t>
    <phoneticPr fontId="1" type="noConversion"/>
  </si>
  <si>
    <t>서머너</t>
    <phoneticPr fontId="1" type="noConversion"/>
  </si>
  <si>
    <t>아르카나</t>
    <phoneticPr fontId="1" type="noConversion"/>
  </si>
  <si>
    <t>블레이드</t>
    <phoneticPr fontId="1" type="noConversion"/>
  </si>
  <si>
    <t>데모닉</t>
    <phoneticPr fontId="1" type="noConversion"/>
  </si>
  <si>
    <t>리퍼</t>
    <phoneticPr fontId="1" type="noConversion"/>
  </si>
  <si>
    <t>건슬링어</t>
    <phoneticPr fontId="1" type="noConversion"/>
  </si>
  <si>
    <t>상급소환사</t>
    <phoneticPr fontId="1" type="noConversion"/>
  </si>
  <si>
    <t>황후의 은총</t>
    <phoneticPr fontId="1" type="noConversion"/>
  </si>
  <si>
    <t>잔재된 기운</t>
    <phoneticPr fontId="1" type="noConversion"/>
  </si>
  <si>
    <t>완벽한 억제</t>
    <phoneticPr fontId="1" type="noConversion"/>
  </si>
  <si>
    <t>디스트로이어</t>
    <phoneticPr fontId="1" type="noConversion"/>
  </si>
  <si>
    <t>역천지체</t>
    <phoneticPr fontId="1" type="noConversion"/>
  </si>
  <si>
    <t>강화무기</t>
    <phoneticPr fontId="1" type="noConversion"/>
  </si>
  <si>
    <t>화력강화</t>
    <phoneticPr fontId="1" type="noConversion"/>
  </si>
  <si>
    <t>달의 소리</t>
    <phoneticPr fontId="1" type="noConversion"/>
  </si>
  <si>
    <t>피스메이커</t>
    <phoneticPr fontId="1" type="noConversion"/>
  </si>
  <si>
    <t>사냥의시간</t>
    <phoneticPr fontId="1" type="noConversion"/>
  </si>
  <si>
    <t>기습의 대가</t>
    <phoneticPr fontId="1" type="noConversion"/>
  </si>
  <si>
    <t>카테고리</t>
    <phoneticPr fontId="1" type="noConversion"/>
  </si>
  <si>
    <t>보석은 I를 눌러 인벤토리를 열면 좌측하단에 합성버튼이 있다.</t>
    <phoneticPr fontId="1" type="noConversion"/>
  </si>
  <si>
    <t>보석합성</t>
    <phoneticPr fontId="1" type="noConversion"/>
  </si>
  <si>
    <t>보석을 합성할때는 한번에 고단을 눌러 합성하면 편하게 된다.</t>
    <phoneticPr fontId="1" type="noConversion"/>
  </si>
  <si>
    <t>보석장착</t>
    <phoneticPr fontId="1" type="noConversion"/>
  </si>
  <si>
    <t>보석장착은 보석전문가 한테서 가능하다.</t>
    <phoneticPr fontId="1" type="noConversion"/>
  </si>
  <si>
    <t>보석의 티어가 아이템티어보다 낮으면 성능이 50% 감소한다.</t>
    <phoneticPr fontId="1" type="noConversion"/>
  </si>
  <si>
    <t>보석성능</t>
    <phoneticPr fontId="1" type="noConversion"/>
  </si>
  <si>
    <t>보석의 효과변환은 보석상인에서 가능하다.</t>
    <phoneticPr fontId="1" type="noConversion"/>
  </si>
  <si>
    <t>같은 효과의 성능은 중첩되지 않고 최고 효과가 적용된다.</t>
    <phoneticPr fontId="1" type="noConversion"/>
  </si>
  <si>
    <t>악세서리</t>
    <phoneticPr fontId="1" type="noConversion"/>
  </si>
  <si>
    <t>악세서리중 반지는 내가 원하는 각인을 새겨넣을 수 있다.</t>
    <phoneticPr fontId="1" type="noConversion"/>
  </si>
  <si>
    <t>악세서리는 랩제한이 없다.</t>
    <phoneticPr fontId="1" type="noConversion"/>
  </si>
  <si>
    <t>악세서리는 거래소 거래시 랩제한이 있다.</t>
    <phoneticPr fontId="1" type="noConversion"/>
  </si>
  <si>
    <t>악세서리-각인</t>
    <phoneticPr fontId="1" type="noConversion"/>
  </si>
  <si>
    <t>악세서리에는 각인 옵션이 붙는다.</t>
    <phoneticPr fontId="1" type="noConversion"/>
  </si>
  <si>
    <t>각인서로 배우는 각인은, 반지에 새겨 넣을때만 필요하다.</t>
    <phoneticPr fontId="1" type="noConversion"/>
  </si>
  <si>
    <t>각인은 5개당 효과가 1단계씩 증가한다.</t>
    <phoneticPr fontId="1" type="noConversion"/>
  </si>
  <si>
    <t>악세서리-전투특성</t>
    <phoneticPr fontId="1" type="noConversion"/>
  </si>
  <si>
    <t xml:space="preserve">전투특성은 악세서리에만 붙는다. </t>
    <phoneticPr fontId="1" type="noConversion"/>
  </si>
  <si>
    <t>각인서</t>
    <phoneticPr fontId="1" type="noConversion"/>
  </si>
  <si>
    <t>각인은 총 1Lv, 2Lv, 3Lv,4Lv이 있으며, 초록 각인서는 1Lv, 파랑각인서는 2Lv, 보라각인서는 3Lv, 전설각인서는 4Lv을 배울수있다.</t>
    <phoneticPr fontId="1" type="noConversion"/>
  </si>
  <si>
    <t>각인서를 이용해,  각인의 래벨을 올리기 위해서는 동일한 각인서 20장이 필요하다. 각인서로 올린 각인 LV은 반지에만 넣을수 있다.</t>
    <phoneticPr fontId="1" type="noConversion"/>
  </si>
  <si>
    <t>각인</t>
    <phoneticPr fontId="1" type="noConversion"/>
  </si>
  <si>
    <t>각인효과</t>
    <phoneticPr fontId="1" type="noConversion"/>
  </si>
  <si>
    <t>각 각인의 효과를 보기위해서는 ALT + I 단축키로 보면된다.</t>
    <phoneticPr fontId="1" type="noConversion"/>
  </si>
  <si>
    <t>각인은 공용각인과 직업각인으로 나뉜다. ALT+I 로 공용각인, 직업각인이 확인가능하다.</t>
    <phoneticPr fontId="1" type="noConversion"/>
  </si>
  <si>
    <t>각인은 배웠다고 적용되는 것이 아닌, 액세서리를 통해 5개의 포인트를 모아야지 Lv1이 적용된다. 이후 5포인트당 Lv1씩 증가가능하다.</t>
    <phoneticPr fontId="1" type="noConversion"/>
  </si>
  <si>
    <t>각인과 각인서</t>
    <phoneticPr fontId="1" type="noConversion"/>
  </si>
  <si>
    <t>각인서는 각인의 Lv을 올려주기 위해서 배우는 것이 아니라, 반지에 각인을 할경우 각인 포인트를 얼마나 많이 올려주는 가를 위해 각인서를 배운다.</t>
    <phoneticPr fontId="1" type="noConversion"/>
  </si>
  <si>
    <t>각인서로 배우는 각인은 등급에 따라 , 초록 = 3포인트 , 파랑 = 6포인트, 보라 = 9포인트, 전설= 12 포인트 의 각인을 반지에 새길수 있다.</t>
    <phoneticPr fontId="1" type="noConversion"/>
  </si>
  <si>
    <t>각인-직업각인</t>
    <phoneticPr fontId="1" type="noConversion"/>
  </si>
  <si>
    <t>직업각인은 2개 동시에 사용 가능하다.</t>
    <phoneticPr fontId="1" type="noConversion"/>
  </si>
  <si>
    <t>각인상태</t>
    <phoneticPr fontId="1" type="noConversion"/>
  </si>
  <si>
    <t>P'를 눌러 캐릭터 정보 3번째 텝에서 내 각인의 상태를 확인 가능하다.</t>
    <phoneticPr fontId="1" type="noConversion"/>
  </si>
  <si>
    <t>각인- 디버프</t>
    <phoneticPr fontId="1" type="noConversion"/>
  </si>
  <si>
    <t>액세서리에 붙은 빨간색 옵션은 디버프를 나타내고, 동일한 디버프가 5개 포인트 쌓이면 디버프 LV1 이 활성되며, 10개시 LV2, 15개시 LV3의 디버프를 받는다.</t>
    <phoneticPr fontId="1" type="noConversion"/>
  </si>
  <si>
    <t>각인 - 어빌리티스톤</t>
    <phoneticPr fontId="1" type="noConversion"/>
  </si>
  <si>
    <t>어빌리티스톤</t>
    <phoneticPr fontId="1" type="noConversion"/>
  </si>
  <si>
    <t>어빌리티 스톤은 마을의 어빌리티 스톤 세공사에게 세공을 해야지 착용할 수 있다.</t>
    <phoneticPr fontId="1" type="noConversion"/>
  </si>
  <si>
    <t>어빌리티스톤은 각인효과 2개, 디버프 효과  1개가 붙는다.</t>
    <phoneticPr fontId="1" type="noConversion"/>
  </si>
  <si>
    <t>어빌리티스톤-세공</t>
    <phoneticPr fontId="1" type="noConversion"/>
  </si>
  <si>
    <t>경매장-페온</t>
    <phoneticPr fontId="1" type="noConversion"/>
  </si>
  <si>
    <t>경매장에서 귀속아이템을 거래하기 위해서는 페온이 필요하다.</t>
    <phoneticPr fontId="1" type="noConversion"/>
  </si>
  <si>
    <t xml:space="preserve">페온 </t>
    <phoneticPr fontId="1" type="noConversion"/>
  </si>
  <si>
    <t xml:space="preserve">페온은 로스트아크상점-&gt; 기능 편의에서 구매할수 있다. </t>
    <phoneticPr fontId="1" type="noConversion"/>
  </si>
  <si>
    <t>갈망의 결정</t>
    <phoneticPr fontId="1" type="noConversion"/>
  </si>
  <si>
    <t>갈망의 결정은 니아 마을의 마법학자 제네카 에서 장신 구 탭에서 교환 할수 있다.</t>
    <phoneticPr fontId="1" type="noConversion"/>
  </si>
  <si>
    <t>악세서리는 이름이 동일한 것은 착용하지 못한다.</t>
    <phoneticPr fontId="1" type="noConversion"/>
  </si>
  <si>
    <t>액세서리-중복착용불가</t>
    <phoneticPr fontId="1" type="noConversion"/>
  </si>
  <si>
    <t>위치저장-비프로스트</t>
    <phoneticPr fontId="1" type="noConversion"/>
  </si>
  <si>
    <t>내가 원하는 위치를 저장하기 위해서는 우측 상단의 미니맵 아래, 4번째 텝 비프로스트에 저장해두면 원할때 마다 언제든 이동 가능하다.</t>
    <phoneticPr fontId="1" type="noConversion"/>
  </si>
  <si>
    <t>펫</t>
    <phoneticPr fontId="1" type="noConversion"/>
  </si>
  <si>
    <t>펫 소환 단축키는 ALT + P 이고, 펫을 통해서, 우편함, 거래소, 창고, 보석장착 등을 열수 있다.</t>
    <phoneticPr fontId="1" type="noConversion"/>
  </si>
  <si>
    <t>거래소</t>
    <phoneticPr fontId="1" type="noConversion"/>
  </si>
  <si>
    <t>거래소는 펫을 이용해서 열수 있고, 일반아이템 거래소와, 텝을 보면 장비를 구매할수있는 경매장이 있다.</t>
    <phoneticPr fontId="1" type="noConversion"/>
  </si>
  <si>
    <t>항해-자동이동</t>
    <phoneticPr fontId="1" type="noConversion"/>
  </si>
  <si>
    <t>항해중 자동이동은 ALT + 마우스 오른쪽을 통해 할수있다.</t>
    <phoneticPr fontId="1" type="noConversion"/>
  </si>
  <si>
    <t>아이템사용 - 동시사용</t>
    <phoneticPr fontId="1" type="noConversion"/>
  </si>
  <si>
    <t>사용 아이템에 ALT+마우스 오른쪽으로 사용하면 중첩된 아이템을 한번에 사용가능하다. 예- 하급전투 경험치 물약 20개 를 한번에 쓸수있다.</t>
    <phoneticPr fontId="1" type="noConversion"/>
  </si>
  <si>
    <t>수련장</t>
    <phoneticPr fontId="1" type="noConversion"/>
  </si>
  <si>
    <t>수련장과 수행의방</t>
    <phoneticPr fontId="1" type="noConversion"/>
  </si>
  <si>
    <t>수련장과 수행의 방은 다른 곳이다.</t>
    <phoneticPr fontId="1" type="noConversion"/>
  </si>
  <si>
    <t xml:space="preserve">수행의방 </t>
    <phoneticPr fontId="1" type="noConversion"/>
  </si>
  <si>
    <t>수행의방은 화면 우측 하단의 길잡이 -&gt; 수행의방 으로 이동가능하다.</t>
    <phoneticPr fontId="1" type="noConversion"/>
  </si>
  <si>
    <t>수련장은 F2 -&gt; 트리시온의 노래를 불러 트리시온으로 이동한 후 수련장을 들어갈 수 있다.</t>
    <phoneticPr fontId="1" type="noConversion"/>
  </si>
  <si>
    <t>시작하면 손님들과 버스기사가 어디론가 달리는 데 따라가서, 손님들이 머무는곳이 있다. 거기서 머물고 있으면 된다.</t>
    <phoneticPr fontId="1" type="noConversion"/>
  </si>
  <si>
    <t>5티어 버스인 벨가누스를 타기위해서는 4티어 레이드, 혹헬, 용크, 레버, 엘바를 우선 클리어 해야한다. 버스 타시길 추천.</t>
    <phoneticPr fontId="1" type="noConversion"/>
  </si>
  <si>
    <t>가디언토벌 - 버스</t>
    <phoneticPr fontId="1" type="noConversion"/>
  </si>
  <si>
    <t>가디언토벌 - 버스비용 지불</t>
    <phoneticPr fontId="1" type="noConversion"/>
  </si>
  <si>
    <t>가디언토벌 - 버스타는법</t>
    <phoneticPr fontId="1" type="noConversion"/>
  </si>
  <si>
    <t>가디언토벌 - 버스탈 준비</t>
    <phoneticPr fontId="1" type="noConversion"/>
  </si>
  <si>
    <t>가디언토벌 - 속성</t>
    <phoneticPr fontId="1" type="noConversion"/>
  </si>
  <si>
    <t>가디언토벌은 버스타는 것이 가능하며, 파푸니카 -&gt; 니아 마을을 가면 활발히 손님을 호객하고 있다.</t>
    <phoneticPr fontId="1" type="noConversion"/>
  </si>
  <si>
    <t>가디언토벌 버스비용은 2판을 기준으로 비용을 지불하고 있다.</t>
    <phoneticPr fontId="1" type="noConversion"/>
  </si>
  <si>
    <t>가디언 토벌게시판서 해당 보스를 눌러보면, 화면 왼쪽 상단 맵정보보기 아래 조그마하게 XX속성에 약함 아이콘이 있다.</t>
    <phoneticPr fontId="1" type="noConversion"/>
  </si>
  <si>
    <t>가디언토벌 - 영혼 수확</t>
    <phoneticPr fontId="1" type="noConversion"/>
  </si>
  <si>
    <t>영혼수확은 전 티어 통합 수확 적용된다.</t>
    <phoneticPr fontId="1" type="noConversion"/>
  </si>
  <si>
    <t>가디언토벌 - 휴식보너스</t>
    <phoneticPr fontId="1" type="noConversion"/>
  </si>
  <si>
    <t>휴식 보너스는 하루 에 하나씩 쌓인다. 3일에 1번씩 수확하면 최고 효율을 보여준다.</t>
    <phoneticPr fontId="1" type="noConversion"/>
  </si>
  <si>
    <t>스킬-룬</t>
    <phoneticPr fontId="1" type="noConversion"/>
  </si>
  <si>
    <t>스킬에 룬은 언제든지 장착 - 해제가 가능하다</t>
    <phoneticPr fontId="1" type="noConversion"/>
  </si>
  <si>
    <t>영지 - 파견</t>
    <phoneticPr fontId="1" type="noConversion"/>
  </si>
  <si>
    <t xml:space="preserve">영지에서 파견 임무중 특수 파견을 보내면, 입장권, 공명의 기운, 가디언 영혼 등 을 차감한다. </t>
    <phoneticPr fontId="1" type="noConversion"/>
  </si>
  <si>
    <t>창고</t>
    <phoneticPr fontId="1" type="noConversion"/>
  </si>
  <si>
    <t>창고는 장비창고, 재료창고, 개인창고가 있고 장비, 재료부터 쓰고 안들어가는건 개인창고에 넣으면 된다.</t>
    <phoneticPr fontId="1" type="noConversion"/>
  </si>
  <si>
    <t>오레하 융화 재료</t>
    <phoneticPr fontId="1" type="noConversion"/>
  </si>
  <si>
    <t>장비 레벨올리다 보면 부족한데, 부족한만큼 경매장을 이용하는게 속편하다. 영지 에서 제작가능하다.</t>
    <phoneticPr fontId="1" type="noConversion"/>
  </si>
  <si>
    <t xml:space="preserve">어빌리티 세공은 https://myar.tistory.com/26 에 가서 어빌리티 세공 보조 툴을 사용하는게 좋다. </t>
    <phoneticPr fontId="1" type="noConversion"/>
  </si>
  <si>
    <t>위대한 명예의 돌파석</t>
  </si>
  <si>
    <t>상품명9</t>
  </si>
  <si>
    <t>상품명10</t>
  </si>
  <si>
    <t>상품명11</t>
  </si>
  <si>
    <t>상품명12</t>
  </si>
  <si>
    <t>상품명13</t>
  </si>
  <si>
    <t>상품명14</t>
  </si>
  <si>
    <t>상품명15</t>
  </si>
  <si>
    <t>상품명16</t>
  </si>
  <si>
    <t>상품명17</t>
  </si>
  <si>
    <t>상품명18</t>
  </si>
  <si>
    <t>상품명19</t>
  </si>
  <si>
    <t>상품명20</t>
  </si>
  <si>
    <t>태양의 은총</t>
  </si>
  <si>
    <t>태양의 가호</t>
  </si>
  <si>
    <t>명예의 돌파석 </t>
  </si>
  <si>
    <t>파괴석 결정 </t>
  </si>
  <si>
    <t>명예의 파편 주머니</t>
  </si>
  <si>
    <t>태양의 축복</t>
  </si>
  <si>
    <t>* 굵은 테두리 부분은 보조세팅 1-1, 보조세팅 1-2 가 세팅 되어있어야지 계산됩니다.
* 해당 서버와 시세에 맞춰 수동입력하세요.</t>
    <phoneticPr fontId="1" type="noConversion"/>
  </si>
  <si>
    <t>메뉴</t>
    <phoneticPr fontId="1" type="noConversion"/>
  </si>
  <si>
    <t>100 크리스탈 골드가격</t>
    <phoneticPr fontId="1" type="noConversion"/>
  </si>
  <si>
    <r>
      <rPr>
        <sz val="11"/>
        <color theme="1"/>
        <rFont val="DOTUM"/>
        <family val="3"/>
      </rPr>
      <t>보조세팅 1-1</t>
    </r>
    <phoneticPr fontId="1" type="noConversion"/>
  </si>
  <si>
    <t>1000 골당 현금가격</t>
    <phoneticPr fontId="1" type="noConversion"/>
  </si>
  <si>
    <r>
      <rPr>
        <sz val="11"/>
        <color theme="1"/>
        <rFont val="DOTUM"/>
        <family val="3"/>
      </rPr>
      <t>보조세팅 1-2</t>
    </r>
    <phoneticPr fontId="1" type="noConversion"/>
  </si>
  <si>
    <t>로아샵 크리스탈 구매가능 갯수</t>
    <phoneticPr fontId="1" type="noConversion"/>
  </si>
  <si>
    <t>현금가격</t>
    <phoneticPr fontId="1" type="noConversion"/>
  </si>
  <si>
    <t>현금으로 살까, 로아샵에 살까?</t>
    <phoneticPr fontId="1" type="noConversion"/>
  </si>
  <si>
    <t>상품명</t>
    <phoneticPr fontId="1" type="noConversion"/>
  </si>
  <si>
    <t>판매 상품수량</t>
    <phoneticPr fontId="1" type="noConversion"/>
  </si>
  <si>
    <t>크리스탈가격</t>
    <phoneticPr fontId="1" type="noConversion"/>
  </si>
  <si>
    <t>거래소 얼마이하 사면돼?</t>
    <phoneticPr fontId="1" type="noConversion"/>
  </si>
  <si>
    <t>거래소 현재가격(직접입력)</t>
    <phoneticPr fontId="1" type="noConversion"/>
  </si>
  <si>
    <t>득실골드(거래소입력시)</t>
    <phoneticPr fontId="1" type="noConversion"/>
  </si>
  <si>
    <t>크리스탈로 구매시</t>
    <phoneticPr fontId="1" type="noConversion"/>
  </si>
  <si>
    <t>현금 -&gt; 골드구매시</t>
    <phoneticPr fontId="1" type="noConversion"/>
  </si>
  <si>
    <t>차액(+현금이득)</t>
    <phoneticPr fontId="1" type="noConversion"/>
  </si>
  <si>
    <t>비교</t>
    <phoneticPr fontId="1" type="noConversion"/>
  </si>
  <si>
    <t>*주의*   아래 표에서 초록색 부분은 수식으로 걸어놨으니 건들면 고장나요</t>
    <phoneticPr fontId="1" type="noConversion"/>
  </si>
  <si>
    <t>필수세팅</t>
    <phoneticPr fontId="1" type="noConversion"/>
  </si>
  <si>
    <t>*크리스탈 골드가격은 화폐거래소에서 볼수 있습니다.</t>
    <phoneticPr fontId="1" type="noConversion"/>
  </si>
  <si>
    <t>*주황색 각인은 직업각인</t>
    <phoneticPr fontId="1" type="noConversion"/>
  </si>
  <si>
    <t xml:space="preserve"> 버전 0.1 VER 2021-0219</t>
    <phoneticPr fontId="1" type="noConversion"/>
  </si>
  <si>
    <t xml:space="preserve">*곧 추가 예정  - 골드 수급리스트, 스킬포인트 물약 수급리스트, </t>
    <phoneticPr fontId="1" type="noConversion"/>
  </si>
  <si>
    <t>*각인 세팅 계산기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</si>
</sst>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₩&quot;#,##0;[Red]\-&quot;₩&quot;#,##0"/>
    <numFmt numFmtId="42" formatCode="_-&quot;₩&quot;* #,##0_-;\-&quot;₩&quot;* #,##0_-;_-&quot;₩&quot;* &quot;-&quot;_-;_-@_-"/>
    <numFmt numFmtId="177" formatCode="General\ &quot;G&quot;"/>
    <numFmt numFmtId="187" formatCode="#,##0;[Red]\-#,##0;\ General\ &quot;G&quot;"/>
    <numFmt numFmtId="188" formatCode="#,##0_ "/>
    <numFmt numFmtId="190" formatCode="#,##0.0\ &quot;G&quot;"/>
  </numFmts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color theme="1"/>
      <name val="DOTUM"/>
      <family val="3"/>
    </font>
    <font>
      <sz val="11"/>
      <color rgb="FF777777"/>
      <name val="DOTUM"/>
      <family val="3"/>
    </font>
    <font>
      <sz val="11"/>
      <color theme="1"/>
      <name val="DOTUM"/>
    </font>
    <font>
      <sz val="10"/>
      <color theme="1"/>
      <name val="DOTUM"/>
      <family val="3"/>
    </font>
    <font>
      <sz val="11"/>
      <color rgb="FF222222"/>
      <name val="DOTUM"/>
      <family val="3"/>
    </font>
    <font>
      <sz val="14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2"/>
      <color rgb="FFFF0000"/>
      <name val="DOTUM"/>
    </font>
    <font>
      <b/>
      <sz val="12"/>
      <color rgb="FFFF0000"/>
      <name val="DOTUM"/>
      <family val="3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thin">
        <color theme="1"/>
      </bottom>
      <diagonal/>
    </border>
    <border>
      <left/>
      <right/>
      <top style="medium">
        <color theme="1"/>
      </top>
      <bottom style="thin">
        <color theme="1"/>
      </bottom>
      <diagonal/>
    </border>
    <border>
      <left/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76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2" xfId="0" applyBorder="1">
      <alignment vertical="center"/>
    </xf>
    <xf numFmtId="0" fontId="0" fillId="3" borderId="2" xfId="0" applyFill="1" applyBorder="1">
      <alignment vertical="center"/>
    </xf>
    <xf numFmtId="0" fontId="0" fillId="3" borderId="6" xfId="0" applyFill="1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3" borderId="13" xfId="0" applyFill="1" applyBorder="1">
      <alignment vertical="center"/>
    </xf>
    <xf numFmtId="0" fontId="0" fillId="4" borderId="14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3" borderId="7" xfId="0" applyFill="1" applyBorder="1">
      <alignment vertical="center"/>
    </xf>
    <xf numFmtId="0" fontId="0" fillId="3" borderId="8" xfId="0" applyFill="1" applyBorder="1">
      <alignment vertical="center"/>
    </xf>
    <xf numFmtId="0" fontId="0" fillId="0" borderId="0" xfId="0" quotePrefix="1">
      <alignment vertical="center"/>
    </xf>
    <xf numFmtId="0" fontId="0" fillId="0" borderId="0" xfId="0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2" fillId="0" borderId="0" xfId="1">
      <alignment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>
      <alignment vertical="center"/>
    </xf>
    <xf numFmtId="0" fontId="4" fillId="0" borderId="18" xfId="0" applyFont="1" applyBorder="1">
      <alignment vertical="center"/>
    </xf>
    <xf numFmtId="42" fontId="3" fillId="0" borderId="18" xfId="0" applyNumberFormat="1" applyFont="1" applyBorder="1">
      <alignment vertical="center"/>
    </xf>
    <xf numFmtId="177" fontId="3" fillId="0" borderId="18" xfId="0" applyNumberFormat="1" applyFont="1" applyBorder="1">
      <alignment vertical="center"/>
    </xf>
    <xf numFmtId="0" fontId="5" fillId="2" borderId="18" xfId="0" applyFont="1" applyFill="1" applyBorder="1" applyAlignment="1">
      <alignment horizontal="center" vertical="center"/>
    </xf>
    <xf numFmtId="0" fontId="3" fillId="7" borderId="19" xfId="0" applyFont="1" applyFill="1" applyBorder="1" applyAlignment="1">
      <alignment horizontal="center" vertical="center"/>
    </xf>
    <xf numFmtId="0" fontId="3" fillId="7" borderId="20" xfId="0" applyFont="1" applyFill="1" applyBorder="1" applyAlignment="1">
      <alignment horizontal="center" vertical="center"/>
    </xf>
    <xf numFmtId="177" fontId="3" fillId="5" borderId="18" xfId="0" applyNumberFormat="1" applyFont="1" applyFill="1" applyBorder="1" applyAlignment="1">
      <alignment horizontal="right" vertical="center"/>
    </xf>
    <xf numFmtId="0" fontId="3" fillId="6" borderId="18" xfId="0" applyFont="1" applyFill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42" fontId="3" fillId="0" borderId="18" xfId="0" applyNumberFormat="1" applyFont="1" applyBorder="1" applyAlignment="1">
      <alignment horizontal="center" vertical="center"/>
    </xf>
    <xf numFmtId="0" fontId="3" fillId="7" borderId="18" xfId="0" applyFont="1" applyFill="1" applyBorder="1" applyAlignment="1">
      <alignment horizontal="center" vertical="center"/>
    </xf>
    <xf numFmtId="188" fontId="3" fillId="5" borderId="18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8" borderId="26" xfId="0" applyFont="1" applyFill="1" applyBorder="1" applyAlignment="1">
      <alignment horizontal="center" vertical="center"/>
    </xf>
    <xf numFmtId="0" fontId="3" fillId="8" borderId="27" xfId="0" applyFont="1" applyFill="1" applyBorder="1" applyAlignment="1">
      <alignment horizontal="center" vertical="center"/>
    </xf>
    <xf numFmtId="0" fontId="3" fillId="8" borderId="28" xfId="0" applyFont="1" applyFill="1" applyBorder="1" applyAlignment="1">
      <alignment horizontal="center" vertical="center"/>
    </xf>
    <xf numFmtId="0" fontId="3" fillId="6" borderId="18" xfId="0" applyFont="1" applyFill="1" applyBorder="1" applyAlignment="1">
      <alignment horizontal="center" vertical="center"/>
    </xf>
    <xf numFmtId="0" fontId="6" fillId="6" borderId="18" xfId="0" applyFont="1" applyFill="1" applyBorder="1" applyAlignment="1">
      <alignment horizontal="center" vertical="center"/>
    </xf>
    <xf numFmtId="0" fontId="6" fillId="6" borderId="19" xfId="0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/>
    </xf>
    <xf numFmtId="0" fontId="7" fillId="0" borderId="18" xfId="0" applyFont="1" applyBorder="1">
      <alignment vertical="center"/>
    </xf>
    <xf numFmtId="0" fontId="3" fillId="0" borderId="29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/>
    </xf>
    <xf numFmtId="0" fontId="3" fillId="0" borderId="30" xfId="0" applyFont="1" applyBorder="1" applyAlignment="1">
      <alignment horizontal="left" vertical="top"/>
    </xf>
    <xf numFmtId="0" fontId="3" fillId="0" borderId="29" xfId="0" applyFont="1" applyBorder="1" applyAlignment="1">
      <alignment horizontal="left" vertical="top"/>
    </xf>
    <xf numFmtId="0" fontId="3" fillId="0" borderId="31" xfId="0" applyFont="1" applyBorder="1" applyAlignment="1">
      <alignment horizontal="left" vertical="top"/>
    </xf>
    <xf numFmtId="0" fontId="3" fillId="0" borderId="32" xfId="0" applyFont="1" applyBorder="1" applyAlignment="1">
      <alignment horizontal="left" vertical="top"/>
    </xf>
    <xf numFmtId="0" fontId="3" fillId="0" borderId="33" xfId="0" applyFont="1" applyBorder="1" applyAlignment="1">
      <alignment horizontal="left" vertical="top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190" fontId="3" fillId="9" borderId="18" xfId="0" applyNumberFormat="1" applyFont="1" applyFill="1" applyBorder="1">
      <alignment vertical="center"/>
    </xf>
    <xf numFmtId="187" fontId="3" fillId="9" borderId="19" xfId="0" applyNumberFormat="1" applyFont="1" applyFill="1" applyBorder="1">
      <alignment vertical="center"/>
    </xf>
    <xf numFmtId="6" fontId="3" fillId="9" borderId="21" xfId="0" applyNumberFormat="1" applyFont="1" applyFill="1" applyBorder="1">
      <alignment vertical="center"/>
    </xf>
    <xf numFmtId="42" fontId="3" fillId="9" borderId="18" xfId="0" applyNumberFormat="1" applyFont="1" applyFill="1" applyBorder="1">
      <alignment vertical="center"/>
    </xf>
    <xf numFmtId="6" fontId="3" fillId="9" borderId="19" xfId="0" applyNumberFormat="1" applyFont="1" applyFill="1" applyBorder="1">
      <alignment vertical="center"/>
    </xf>
    <xf numFmtId="0" fontId="3" fillId="9" borderId="22" xfId="0" applyFont="1" applyFill="1" applyBorder="1" applyAlignment="1">
      <alignment horizontal="center" vertical="center"/>
    </xf>
    <xf numFmtId="6" fontId="3" fillId="9" borderId="23" xfId="0" applyNumberFormat="1" applyFont="1" applyFill="1" applyBorder="1">
      <alignment vertical="center"/>
    </xf>
    <xf numFmtId="42" fontId="3" fillId="9" borderId="24" xfId="0" applyNumberFormat="1" applyFont="1" applyFill="1" applyBorder="1">
      <alignment vertical="center"/>
    </xf>
    <xf numFmtId="0" fontId="3" fillId="9" borderId="25" xfId="0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horizontal="center" vertical="center"/>
    </xf>
    <xf numFmtId="0" fontId="5" fillId="0" borderId="0" xfId="0" applyFont="1">
      <alignment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&#49324;&#44592;&#44988;&#47560;&#47532;!A1"/><Relationship Id="rId2" Type="http://schemas.openxmlformats.org/officeDocument/2006/relationships/hyperlink" Target="#&#49440;&#54840;&#44033;&#51064;!A1"/><Relationship Id="rId1" Type="http://schemas.openxmlformats.org/officeDocument/2006/relationships/hyperlink" Target="#Tips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47700;&#45684;&#49440;&#53469;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&#47700;&#45684;&#49440;&#53469;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&#47700;&#45684;&#49440;&#53469;!A1"/><Relationship Id="rId2" Type="http://schemas.openxmlformats.org/officeDocument/2006/relationships/hyperlink" Target="https://lostark.game.onstove.com/Shop#mari" TargetMode="External"/><Relationship Id="rId1" Type="http://schemas.openxmlformats.org/officeDocument/2006/relationships/hyperlink" Target="https://lostark.game.onstove.com/Mark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3</xdr:row>
      <xdr:rowOff>9525</xdr:rowOff>
    </xdr:from>
    <xdr:to>
      <xdr:col>2</xdr:col>
      <xdr:colOff>676275</xdr:colOff>
      <xdr:row>4</xdr:row>
      <xdr:rowOff>104775</xdr:rowOff>
    </xdr:to>
    <xdr:sp macro="" textlink="">
      <xdr:nvSpPr>
        <xdr:cNvPr id="2" name="직사각형 1">
          <a:hlinkClick xmlns:r="http://schemas.openxmlformats.org/officeDocument/2006/relationships" r:id="rId1"/>
        </xdr:cNvPr>
        <xdr:cNvSpPr/>
      </xdr:nvSpPr>
      <xdr:spPr>
        <a:xfrm>
          <a:off x="790575" y="638175"/>
          <a:ext cx="1257300" cy="304800"/>
        </a:xfrm>
        <a:prstGeom prst="rect">
          <a:avLst/>
        </a:prstGeom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팁</a:t>
          </a:r>
          <a:r>
            <a:rPr lang="ko-KR" altLang="en-US" sz="1100" baseline="0"/>
            <a:t> 바로가기</a:t>
          </a:r>
          <a:endParaRPr lang="ko-KR" altLang="en-US" sz="1100"/>
        </a:p>
      </xdr:txBody>
    </xdr:sp>
    <xdr:clientData/>
  </xdr:twoCellAnchor>
  <xdr:twoCellAnchor>
    <xdr:from>
      <xdr:col>1</xdr:col>
      <xdr:colOff>85725</xdr:colOff>
      <xdr:row>5</xdr:row>
      <xdr:rowOff>85725</xdr:rowOff>
    </xdr:from>
    <xdr:to>
      <xdr:col>2</xdr:col>
      <xdr:colOff>676275</xdr:colOff>
      <xdr:row>6</xdr:row>
      <xdr:rowOff>180975</xdr:rowOff>
    </xdr:to>
    <xdr:sp macro="" textlink="">
      <xdr:nvSpPr>
        <xdr:cNvPr id="3" name="직사각형 2">
          <a:hlinkClick xmlns:r="http://schemas.openxmlformats.org/officeDocument/2006/relationships" r:id="rId2"/>
        </xdr:cNvPr>
        <xdr:cNvSpPr/>
      </xdr:nvSpPr>
      <xdr:spPr>
        <a:xfrm>
          <a:off x="771525" y="1133475"/>
          <a:ext cx="1276350" cy="304800"/>
        </a:xfrm>
        <a:prstGeom prst="rect">
          <a:avLst/>
        </a:prstGeom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선호각인보기</a:t>
          </a:r>
        </a:p>
      </xdr:txBody>
    </xdr:sp>
    <xdr:clientData/>
  </xdr:twoCellAnchor>
  <xdr:twoCellAnchor>
    <xdr:from>
      <xdr:col>1</xdr:col>
      <xdr:colOff>85725</xdr:colOff>
      <xdr:row>7</xdr:row>
      <xdr:rowOff>114300</xdr:rowOff>
    </xdr:from>
    <xdr:to>
      <xdr:col>3</xdr:col>
      <xdr:colOff>0</xdr:colOff>
      <xdr:row>9</xdr:row>
      <xdr:rowOff>0</xdr:rowOff>
    </xdr:to>
    <xdr:sp macro="" textlink="">
      <xdr:nvSpPr>
        <xdr:cNvPr id="4" name="직사각형 3">
          <a:hlinkClick xmlns:r="http://schemas.openxmlformats.org/officeDocument/2006/relationships" r:id="rId3"/>
        </xdr:cNvPr>
        <xdr:cNvSpPr/>
      </xdr:nvSpPr>
      <xdr:spPr>
        <a:xfrm>
          <a:off x="771525" y="1581150"/>
          <a:ext cx="1285875" cy="304800"/>
        </a:xfrm>
        <a:prstGeom prst="rect">
          <a:avLst/>
        </a:prstGeom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마리가격계산기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0</xdr:row>
      <xdr:rowOff>38100</xdr:rowOff>
    </xdr:from>
    <xdr:to>
      <xdr:col>0</xdr:col>
      <xdr:colOff>1504950</xdr:colOff>
      <xdr:row>0</xdr:row>
      <xdr:rowOff>342900</xdr:rowOff>
    </xdr:to>
    <xdr:sp macro="" textlink="">
      <xdr:nvSpPr>
        <xdr:cNvPr id="2" name="직사각형 1">
          <a:hlinkClick xmlns:r="http://schemas.openxmlformats.org/officeDocument/2006/relationships" r:id="rId1"/>
        </xdr:cNvPr>
        <xdr:cNvSpPr/>
      </xdr:nvSpPr>
      <xdr:spPr>
        <a:xfrm>
          <a:off x="247650" y="38100"/>
          <a:ext cx="1257300" cy="304800"/>
        </a:xfrm>
        <a:prstGeom prst="rect">
          <a:avLst/>
        </a:prstGeom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메뉴로가기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0</xdr:row>
      <xdr:rowOff>38100</xdr:rowOff>
    </xdr:from>
    <xdr:to>
      <xdr:col>1</xdr:col>
      <xdr:colOff>76200</xdr:colOff>
      <xdr:row>0</xdr:row>
      <xdr:rowOff>342900</xdr:rowOff>
    </xdr:to>
    <xdr:sp macro="" textlink="">
      <xdr:nvSpPr>
        <xdr:cNvPr id="2" name="직사각형 1">
          <a:hlinkClick xmlns:r="http://schemas.openxmlformats.org/officeDocument/2006/relationships" r:id="rId1"/>
        </xdr:cNvPr>
        <xdr:cNvSpPr/>
      </xdr:nvSpPr>
      <xdr:spPr>
        <a:xfrm>
          <a:off x="304800" y="38100"/>
          <a:ext cx="1257300" cy="304800"/>
        </a:xfrm>
        <a:prstGeom prst="rect">
          <a:avLst/>
        </a:prstGeom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메뉴로가기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</xdr:colOff>
      <xdr:row>4</xdr:row>
      <xdr:rowOff>28575</xdr:rowOff>
    </xdr:from>
    <xdr:to>
      <xdr:col>8</xdr:col>
      <xdr:colOff>1000125</xdr:colOff>
      <xdr:row>5</xdr:row>
      <xdr:rowOff>57150</xdr:rowOff>
    </xdr:to>
    <xdr:sp macro="" textlink="">
      <xdr:nvSpPr>
        <xdr:cNvPr id="3" name="직사각형 2">
          <a:hlinkClick xmlns:r="http://schemas.openxmlformats.org/officeDocument/2006/relationships" r:id="rId1"/>
        </xdr:cNvPr>
        <xdr:cNvSpPr/>
      </xdr:nvSpPr>
      <xdr:spPr>
        <a:xfrm>
          <a:off x="12106275" y="657225"/>
          <a:ext cx="933450" cy="238125"/>
        </a:xfrm>
        <a:prstGeom prst="rect">
          <a:avLst/>
        </a:prstGeom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100"/>
            <a:t>거래소보기</a:t>
          </a:r>
        </a:p>
      </xdr:txBody>
    </xdr:sp>
    <xdr:clientData/>
  </xdr:twoCellAnchor>
  <xdr:twoCellAnchor>
    <xdr:from>
      <xdr:col>7</xdr:col>
      <xdr:colOff>257175</xdr:colOff>
      <xdr:row>4</xdr:row>
      <xdr:rowOff>38100</xdr:rowOff>
    </xdr:from>
    <xdr:to>
      <xdr:col>7</xdr:col>
      <xdr:colOff>1143001</xdr:colOff>
      <xdr:row>5</xdr:row>
      <xdr:rowOff>57150</xdr:rowOff>
    </xdr:to>
    <xdr:sp macro="" textlink="">
      <xdr:nvSpPr>
        <xdr:cNvPr id="4" name="직사각형 3">
          <a:hlinkClick xmlns:r="http://schemas.openxmlformats.org/officeDocument/2006/relationships" r:id="rId2"/>
        </xdr:cNvPr>
        <xdr:cNvSpPr/>
      </xdr:nvSpPr>
      <xdr:spPr>
        <a:xfrm>
          <a:off x="11020425" y="666750"/>
          <a:ext cx="885826" cy="228600"/>
        </a:xfrm>
        <a:prstGeom prst="rect">
          <a:avLst/>
        </a:prstGeom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100"/>
            <a:t>마리샵보기</a:t>
          </a:r>
        </a:p>
      </xdr:txBody>
    </xdr:sp>
    <xdr:clientData/>
  </xdr:twoCellAnchor>
  <xdr:twoCellAnchor>
    <xdr:from>
      <xdr:col>1</xdr:col>
      <xdr:colOff>247650</xdr:colOff>
      <xdr:row>0</xdr:row>
      <xdr:rowOff>0</xdr:rowOff>
    </xdr:from>
    <xdr:to>
      <xdr:col>1</xdr:col>
      <xdr:colOff>1504950</xdr:colOff>
      <xdr:row>1</xdr:row>
      <xdr:rowOff>0</xdr:rowOff>
    </xdr:to>
    <xdr:sp macro="" textlink="">
      <xdr:nvSpPr>
        <xdr:cNvPr id="5" name="직사각형 4">
          <a:hlinkClick xmlns:r="http://schemas.openxmlformats.org/officeDocument/2006/relationships" r:id="rId3"/>
        </xdr:cNvPr>
        <xdr:cNvSpPr/>
      </xdr:nvSpPr>
      <xdr:spPr>
        <a:xfrm>
          <a:off x="933450" y="0"/>
          <a:ext cx="1257300" cy="304800"/>
        </a:xfrm>
        <a:prstGeom prst="rect">
          <a:avLst/>
        </a:prstGeom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메뉴로가기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3"/>
  <sheetViews>
    <sheetView tabSelected="1" workbookViewId="0">
      <selection activeCell="F9" sqref="F9"/>
    </sheetView>
  </sheetViews>
  <sheetFormatPr defaultRowHeight="16.5"/>
  <sheetData>
    <row r="2" spans="2:7" ht="20.25">
      <c r="B2" s="61" t="s">
        <v>162</v>
      </c>
      <c r="C2" s="62"/>
      <c r="D2" t="s">
        <v>184</v>
      </c>
      <c r="G2" t="s">
        <v>185</v>
      </c>
    </row>
    <row r="3" spans="2:7">
      <c r="B3" s="28"/>
      <c r="G3" t="s">
        <v>186</v>
      </c>
    </row>
  </sheetData>
  <mergeCells count="1">
    <mergeCell ref="B2:C2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06"/>
  <sheetViews>
    <sheetView workbookViewId="0"/>
  </sheetViews>
  <sheetFormatPr defaultRowHeight="16.5"/>
  <cols>
    <col min="1" max="1" width="31.5" style="25" customWidth="1"/>
    <col min="2" max="2" width="55" customWidth="1"/>
    <col min="3" max="3" width="49" customWidth="1"/>
  </cols>
  <sheetData>
    <row r="1" spans="1:3" ht="31.5" customHeight="1"/>
    <row r="2" spans="1:3">
      <c r="A2" s="26" t="s">
        <v>53</v>
      </c>
      <c r="B2" s="1"/>
      <c r="C2" s="1"/>
    </row>
    <row r="3" spans="1:3">
      <c r="A3" s="27" t="s">
        <v>121</v>
      </c>
      <c r="B3" t="s">
        <v>126</v>
      </c>
    </row>
    <row r="4" spans="1:3">
      <c r="A4" s="27" t="s">
        <v>122</v>
      </c>
      <c r="B4" t="s">
        <v>127</v>
      </c>
    </row>
    <row r="5" spans="1:3">
      <c r="A5" s="27" t="s">
        <v>123</v>
      </c>
      <c r="B5" t="s">
        <v>119</v>
      </c>
    </row>
    <row r="6" spans="1:3">
      <c r="A6" s="27" t="s">
        <v>124</v>
      </c>
      <c r="B6" t="s">
        <v>120</v>
      </c>
    </row>
    <row r="7" spans="1:3">
      <c r="A7" s="27" t="s">
        <v>125</v>
      </c>
      <c r="B7" t="s">
        <v>128</v>
      </c>
    </row>
    <row r="8" spans="1:3">
      <c r="A8" s="27" t="s">
        <v>129</v>
      </c>
      <c r="B8" t="s">
        <v>130</v>
      </c>
    </row>
    <row r="9" spans="1:3">
      <c r="A9" s="27" t="s">
        <v>131</v>
      </c>
      <c r="B9" t="s">
        <v>132</v>
      </c>
    </row>
    <row r="10" spans="1:3" ht="9" customHeight="1">
      <c r="A10" s="27"/>
    </row>
    <row r="11" spans="1:3">
      <c r="A11" s="27" t="s">
        <v>76</v>
      </c>
      <c r="B11" s="25" t="s">
        <v>79</v>
      </c>
    </row>
    <row r="12" spans="1:3">
      <c r="A12" s="27" t="s">
        <v>76</v>
      </c>
      <c r="B12" t="s">
        <v>80</v>
      </c>
    </row>
    <row r="13" spans="1:3">
      <c r="A13" s="27" t="s">
        <v>90</v>
      </c>
      <c r="B13" t="s">
        <v>93</v>
      </c>
    </row>
    <row r="14" spans="1:3">
      <c r="A14" s="27" t="s">
        <v>88</v>
      </c>
      <c r="B14" t="s">
        <v>89</v>
      </c>
    </row>
    <row r="15" spans="1:3">
      <c r="A15" s="27" t="s">
        <v>81</v>
      </c>
      <c r="B15" t="s">
        <v>82</v>
      </c>
    </row>
    <row r="16" spans="1:3">
      <c r="A16" s="27" t="s">
        <v>81</v>
      </c>
      <c r="B16" t="s">
        <v>83</v>
      </c>
    </row>
    <row r="17" spans="1:2">
      <c r="A17" s="27" t="s">
        <v>86</v>
      </c>
      <c r="B17" s="24" t="s">
        <v>87</v>
      </c>
    </row>
    <row r="18" spans="1:2">
      <c r="A18" s="27" t="s">
        <v>73</v>
      </c>
      <c r="B18" t="s">
        <v>74</v>
      </c>
    </row>
    <row r="19" spans="1:2">
      <c r="A19" s="27" t="s">
        <v>73</v>
      </c>
      <c r="B19" t="s">
        <v>75</v>
      </c>
    </row>
    <row r="20" spans="1:2">
      <c r="A20" s="27" t="s">
        <v>84</v>
      </c>
      <c r="B20" t="s">
        <v>85</v>
      </c>
    </row>
    <row r="21" spans="1:2">
      <c r="A21" s="27" t="s">
        <v>77</v>
      </c>
      <c r="B21" t="s">
        <v>78</v>
      </c>
    </row>
    <row r="22" spans="1:2">
      <c r="A22" s="27" t="s">
        <v>99</v>
      </c>
      <c r="B22" t="s">
        <v>100</v>
      </c>
    </row>
    <row r="23" spans="1:2">
      <c r="A23" s="27" t="s">
        <v>107</v>
      </c>
      <c r="B23" t="s">
        <v>108</v>
      </c>
    </row>
    <row r="24" spans="1:2">
      <c r="A24" s="27" t="s">
        <v>95</v>
      </c>
      <c r="B24" t="s">
        <v>96</v>
      </c>
    </row>
    <row r="25" spans="1:2" ht="12" customHeight="1">
      <c r="A25" s="27"/>
    </row>
    <row r="26" spans="1:2">
      <c r="A26" s="27" t="s">
        <v>60</v>
      </c>
      <c r="B26" t="s">
        <v>59</v>
      </c>
    </row>
    <row r="27" spans="1:2">
      <c r="A27" s="27" t="s">
        <v>60</v>
      </c>
      <c r="B27" t="s">
        <v>61</v>
      </c>
    </row>
    <row r="28" spans="1:2">
      <c r="A28" s="27" t="s">
        <v>60</v>
      </c>
      <c r="B28" t="s">
        <v>62</v>
      </c>
    </row>
    <row r="29" spans="1:2">
      <c r="A29" s="27" t="s">
        <v>57</v>
      </c>
      <c r="B29" t="s">
        <v>58</v>
      </c>
    </row>
    <row r="30" spans="1:2">
      <c r="A30" s="27" t="s">
        <v>55</v>
      </c>
      <c r="B30" t="s">
        <v>54</v>
      </c>
    </row>
    <row r="31" spans="1:2">
      <c r="A31" s="27" t="s">
        <v>55</v>
      </c>
      <c r="B31" t="s">
        <v>56</v>
      </c>
    </row>
    <row r="32" spans="1:2" ht="7.5" customHeight="1">
      <c r="A32" s="27"/>
    </row>
    <row r="33" spans="1:2">
      <c r="A33" s="27" t="s">
        <v>113</v>
      </c>
      <c r="B33" t="s">
        <v>118</v>
      </c>
    </row>
    <row r="34" spans="1:2">
      <c r="A34" s="27" t="s">
        <v>114</v>
      </c>
      <c r="B34" t="s">
        <v>115</v>
      </c>
    </row>
    <row r="35" spans="1:2">
      <c r="A35" s="27" t="s">
        <v>116</v>
      </c>
      <c r="B35" t="s">
        <v>117</v>
      </c>
    </row>
    <row r="36" spans="1:2">
      <c r="A36" s="27" t="s">
        <v>133</v>
      </c>
      <c r="B36" t="s">
        <v>134</v>
      </c>
    </row>
    <row r="37" spans="1:2" ht="7.5" customHeight="1">
      <c r="A37" s="27"/>
    </row>
    <row r="38" spans="1:2">
      <c r="A38" s="27" t="s">
        <v>111</v>
      </c>
      <c r="B38" t="s">
        <v>112</v>
      </c>
    </row>
    <row r="39" spans="1:2">
      <c r="A39" s="27" t="s">
        <v>63</v>
      </c>
      <c r="B39" t="s">
        <v>64</v>
      </c>
    </row>
    <row r="40" spans="1:2">
      <c r="A40" s="27" t="s">
        <v>63</v>
      </c>
      <c r="B40" t="s">
        <v>65</v>
      </c>
    </row>
    <row r="41" spans="1:2">
      <c r="A41" s="27" t="s">
        <v>63</v>
      </c>
      <c r="B41" t="s">
        <v>66</v>
      </c>
    </row>
    <row r="42" spans="1:2">
      <c r="A42" s="27" t="s">
        <v>67</v>
      </c>
      <c r="B42" t="s">
        <v>68</v>
      </c>
    </row>
    <row r="43" spans="1:2">
      <c r="A43" s="27" t="s">
        <v>67</v>
      </c>
      <c r="B43" t="s">
        <v>69</v>
      </c>
    </row>
    <row r="44" spans="1:2">
      <c r="A44" s="27" t="s">
        <v>67</v>
      </c>
      <c r="B44" t="s">
        <v>70</v>
      </c>
    </row>
    <row r="45" spans="1:2">
      <c r="A45" s="27" t="s">
        <v>71</v>
      </c>
      <c r="B45" t="s">
        <v>72</v>
      </c>
    </row>
    <row r="46" spans="1:2">
      <c r="A46" s="27" t="s">
        <v>102</v>
      </c>
      <c r="B46" t="s">
        <v>101</v>
      </c>
    </row>
    <row r="47" spans="1:2" ht="6" customHeight="1">
      <c r="A47" s="27"/>
    </row>
    <row r="48" spans="1:2">
      <c r="A48" s="27" t="s">
        <v>91</v>
      </c>
      <c r="B48" t="s">
        <v>92</v>
      </c>
    </row>
    <row r="49" spans="1:2">
      <c r="A49" s="27" t="s">
        <v>94</v>
      </c>
      <c r="B49" t="s">
        <v>141</v>
      </c>
    </row>
    <row r="50" spans="1:2">
      <c r="A50" s="27" t="s">
        <v>135</v>
      </c>
      <c r="B50" t="s">
        <v>136</v>
      </c>
    </row>
    <row r="51" spans="1:2">
      <c r="A51" s="27" t="s">
        <v>139</v>
      </c>
      <c r="B51" t="s">
        <v>140</v>
      </c>
    </row>
    <row r="52" spans="1:2">
      <c r="A52" s="27" t="s">
        <v>103</v>
      </c>
      <c r="B52" t="s">
        <v>104</v>
      </c>
    </row>
    <row r="53" spans="1:2" ht="9" customHeight="1">
      <c r="A53" s="27"/>
    </row>
    <row r="54" spans="1:2">
      <c r="A54" s="27" t="s">
        <v>137</v>
      </c>
      <c r="B54" t="s">
        <v>138</v>
      </c>
    </row>
    <row r="55" spans="1:2">
      <c r="A55" s="27" t="s">
        <v>97</v>
      </c>
      <c r="B55" t="s">
        <v>98</v>
      </c>
    </row>
    <row r="56" spans="1:2">
      <c r="A56" s="27" t="s">
        <v>105</v>
      </c>
      <c r="B56" t="s">
        <v>106</v>
      </c>
    </row>
    <row r="57" spans="1:2">
      <c r="A57" s="27" t="s">
        <v>109</v>
      </c>
      <c r="B57" t="s">
        <v>110</v>
      </c>
    </row>
    <row r="58" spans="1:2">
      <c r="A58" s="27"/>
    </row>
    <row r="59" spans="1:2">
      <c r="A59" s="27"/>
    </row>
    <row r="60" spans="1:2">
      <c r="A60" s="27"/>
    </row>
    <row r="61" spans="1:2">
      <c r="A61" s="27"/>
    </row>
    <row r="62" spans="1:2">
      <c r="A62" s="27"/>
    </row>
    <row r="63" spans="1:2">
      <c r="A63" s="27"/>
    </row>
    <row r="64" spans="1:2">
      <c r="A64" s="27"/>
    </row>
    <row r="65" spans="1:1">
      <c r="A65" s="27"/>
    </row>
    <row r="66" spans="1:1">
      <c r="A66" s="27"/>
    </row>
    <row r="67" spans="1:1">
      <c r="A67" s="27"/>
    </row>
    <row r="68" spans="1:1">
      <c r="A68" s="27"/>
    </row>
    <row r="69" spans="1:1">
      <c r="A69" s="27"/>
    </row>
    <row r="70" spans="1:1">
      <c r="A70" s="27"/>
    </row>
    <row r="71" spans="1:1">
      <c r="A71" s="27"/>
    </row>
    <row r="72" spans="1:1">
      <c r="A72" s="27"/>
    </row>
    <row r="73" spans="1:1">
      <c r="A73" s="27"/>
    </row>
    <row r="74" spans="1:1">
      <c r="A74" s="27"/>
    </row>
    <row r="75" spans="1:1">
      <c r="A75" s="27"/>
    </row>
    <row r="76" spans="1:1">
      <c r="A76" s="27"/>
    </row>
    <row r="77" spans="1:1">
      <c r="A77" s="27"/>
    </row>
    <row r="78" spans="1:1">
      <c r="A78" s="27"/>
    </row>
    <row r="79" spans="1:1">
      <c r="A79" s="27"/>
    </row>
    <row r="80" spans="1:1">
      <c r="A80" s="27"/>
    </row>
    <row r="81" spans="1:1">
      <c r="A81" s="27"/>
    </row>
    <row r="82" spans="1:1">
      <c r="A82" s="27"/>
    </row>
    <row r="83" spans="1:1">
      <c r="A83" s="27"/>
    </row>
    <row r="84" spans="1:1">
      <c r="A84" s="27"/>
    </row>
    <row r="85" spans="1:1">
      <c r="A85" s="27"/>
    </row>
    <row r="86" spans="1:1">
      <c r="A86" s="27"/>
    </row>
    <row r="87" spans="1:1">
      <c r="A87" s="27"/>
    </row>
    <row r="88" spans="1:1">
      <c r="A88" s="27"/>
    </row>
    <row r="89" spans="1:1">
      <c r="A89" s="27"/>
    </row>
    <row r="90" spans="1:1">
      <c r="A90" s="27"/>
    </row>
    <row r="91" spans="1:1">
      <c r="A91" s="27"/>
    </row>
    <row r="92" spans="1:1">
      <c r="A92" s="27"/>
    </row>
    <row r="93" spans="1:1">
      <c r="A93" s="27"/>
    </row>
    <row r="94" spans="1:1">
      <c r="A94" s="27"/>
    </row>
    <row r="95" spans="1:1">
      <c r="A95" s="27"/>
    </row>
    <row r="96" spans="1:1">
      <c r="A96" s="27"/>
    </row>
    <row r="97" spans="1:1">
      <c r="A97" s="27"/>
    </row>
    <row r="98" spans="1:1">
      <c r="A98" s="27"/>
    </row>
    <row r="99" spans="1:1">
      <c r="A99" s="27"/>
    </row>
    <row r="100" spans="1:1">
      <c r="A100" s="27"/>
    </row>
    <row r="101" spans="1:1">
      <c r="A101" s="27"/>
    </row>
    <row r="102" spans="1:1">
      <c r="A102" s="27"/>
    </row>
    <row r="103" spans="1:1">
      <c r="A103" s="27"/>
    </row>
    <row r="104" spans="1:1">
      <c r="A104" s="27"/>
    </row>
    <row r="105" spans="1:1">
      <c r="A105" s="27"/>
    </row>
    <row r="106" spans="1:1">
      <c r="A106" s="27"/>
    </row>
  </sheetData>
  <autoFilter ref="A2:C2">
    <sortState ref="A2:C49">
      <sortCondition ref="A1"/>
    </sortState>
  </autoFilter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F23"/>
  <sheetViews>
    <sheetView workbookViewId="0">
      <selection activeCell="I21" sqref="I21"/>
    </sheetView>
  </sheetViews>
  <sheetFormatPr defaultRowHeight="16.5"/>
  <cols>
    <col min="1" max="1" width="19.5" customWidth="1"/>
    <col min="2" max="6" width="13.5" customWidth="1"/>
  </cols>
  <sheetData>
    <row r="1" spans="1:6" ht="31.5" customHeight="1"/>
    <row r="2" spans="1:6">
      <c r="A2" s="5" t="s">
        <v>0</v>
      </c>
      <c r="B2" s="19">
        <v>1</v>
      </c>
      <c r="C2" s="20">
        <v>2</v>
      </c>
      <c r="D2" s="20">
        <v>3</v>
      </c>
      <c r="E2" s="20">
        <v>4</v>
      </c>
      <c r="F2" s="21">
        <v>5</v>
      </c>
    </row>
    <row r="3" spans="1:6">
      <c r="A3" s="8" t="s">
        <v>45</v>
      </c>
      <c r="B3" s="16" t="s">
        <v>1</v>
      </c>
      <c r="C3" s="17" t="s">
        <v>2</v>
      </c>
      <c r="D3" s="17" t="s">
        <v>3</v>
      </c>
      <c r="E3" s="17" t="s">
        <v>4</v>
      </c>
      <c r="F3" s="18" t="s">
        <v>5</v>
      </c>
    </row>
    <row r="4" spans="1:6">
      <c r="A4" s="6" t="s">
        <v>6</v>
      </c>
      <c r="B4" s="14" t="s">
        <v>1</v>
      </c>
      <c r="C4" s="9" t="s">
        <v>3</v>
      </c>
      <c r="D4" s="9" t="s">
        <v>7</v>
      </c>
      <c r="E4" s="9" t="s">
        <v>8</v>
      </c>
      <c r="F4" s="11" t="s">
        <v>9</v>
      </c>
    </row>
    <row r="5" spans="1:6">
      <c r="A5" s="6" t="s">
        <v>10</v>
      </c>
      <c r="B5" s="14" t="s">
        <v>2</v>
      </c>
      <c r="C5" s="9" t="s">
        <v>11</v>
      </c>
      <c r="D5" s="9" t="s">
        <v>7</v>
      </c>
      <c r="E5" s="9" t="s">
        <v>1</v>
      </c>
      <c r="F5" s="11" t="s">
        <v>12</v>
      </c>
    </row>
    <row r="6" spans="1:6">
      <c r="A6" s="6" t="s">
        <v>13</v>
      </c>
      <c r="B6" s="14" t="s">
        <v>14</v>
      </c>
      <c r="C6" s="9" t="s">
        <v>7</v>
      </c>
      <c r="D6" s="10" t="s">
        <v>15</v>
      </c>
      <c r="E6" s="10" t="s">
        <v>16</v>
      </c>
      <c r="F6" s="12" t="s">
        <v>1</v>
      </c>
    </row>
    <row r="7" spans="1:6">
      <c r="A7" s="6" t="s">
        <v>17</v>
      </c>
      <c r="B7" s="14" t="s">
        <v>1</v>
      </c>
      <c r="C7" s="9" t="s">
        <v>11</v>
      </c>
      <c r="D7" s="9" t="s">
        <v>18</v>
      </c>
      <c r="E7" s="9" t="s">
        <v>25</v>
      </c>
      <c r="F7" s="12" t="s">
        <v>21</v>
      </c>
    </row>
    <row r="8" spans="1:6">
      <c r="A8" s="6" t="s">
        <v>19</v>
      </c>
      <c r="B8" s="14" t="s">
        <v>1</v>
      </c>
      <c r="C8" s="10" t="s">
        <v>22</v>
      </c>
      <c r="D8" s="9" t="s">
        <v>25</v>
      </c>
      <c r="E8" s="9" t="s">
        <v>18</v>
      </c>
      <c r="F8" s="12" t="s">
        <v>14</v>
      </c>
    </row>
    <row r="9" spans="1:6">
      <c r="A9" s="6" t="s">
        <v>20</v>
      </c>
      <c r="B9" s="14" t="s">
        <v>1</v>
      </c>
      <c r="C9" s="10" t="s">
        <v>46</v>
      </c>
      <c r="D9" s="9" t="s">
        <v>7</v>
      </c>
      <c r="E9" s="9" t="s">
        <v>21</v>
      </c>
      <c r="F9" s="12" t="s">
        <v>14</v>
      </c>
    </row>
    <row r="10" spans="1:6">
      <c r="A10" s="6" t="s">
        <v>23</v>
      </c>
      <c r="B10" s="14" t="s">
        <v>1</v>
      </c>
      <c r="C10" s="10" t="s">
        <v>24</v>
      </c>
      <c r="D10" s="9" t="s">
        <v>11</v>
      </c>
      <c r="E10" s="9" t="s">
        <v>25</v>
      </c>
      <c r="F10" s="12" t="s">
        <v>14</v>
      </c>
    </row>
    <row r="11" spans="1:6">
      <c r="A11" s="6" t="s">
        <v>26</v>
      </c>
      <c r="B11" s="14" t="s">
        <v>1</v>
      </c>
      <c r="C11" s="9" t="s">
        <v>18</v>
      </c>
      <c r="D11" s="9" t="s">
        <v>25</v>
      </c>
      <c r="E11" s="9" t="s">
        <v>14</v>
      </c>
      <c r="F11" s="11" t="s">
        <v>47</v>
      </c>
    </row>
    <row r="12" spans="1:6">
      <c r="A12" s="6" t="s">
        <v>27</v>
      </c>
      <c r="B12" s="14" t="s">
        <v>1</v>
      </c>
      <c r="C12" s="10" t="s">
        <v>48</v>
      </c>
      <c r="D12" s="9" t="s">
        <v>14</v>
      </c>
      <c r="E12" s="9" t="s">
        <v>11</v>
      </c>
      <c r="F12" s="12"/>
    </row>
    <row r="13" spans="1:6">
      <c r="A13" s="6" t="s">
        <v>28</v>
      </c>
      <c r="B13" s="14" t="s">
        <v>1</v>
      </c>
      <c r="C13" s="10" t="s">
        <v>29</v>
      </c>
      <c r="D13" s="9" t="s">
        <v>11</v>
      </c>
      <c r="E13" s="9" t="s">
        <v>14</v>
      </c>
      <c r="F13" s="12"/>
    </row>
    <row r="14" spans="1:6">
      <c r="A14" s="6" t="s">
        <v>30</v>
      </c>
      <c r="B14" s="14" t="s">
        <v>1</v>
      </c>
      <c r="C14" s="9" t="s">
        <v>3</v>
      </c>
      <c r="D14" s="9" t="s">
        <v>11</v>
      </c>
      <c r="E14" s="9" t="s">
        <v>21</v>
      </c>
      <c r="F14" s="12"/>
    </row>
    <row r="15" spans="1:6">
      <c r="A15" s="6" t="s">
        <v>31</v>
      </c>
      <c r="B15" s="14" t="s">
        <v>7</v>
      </c>
      <c r="C15" s="10" t="s">
        <v>33</v>
      </c>
      <c r="D15" s="9" t="s">
        <v>14</v>
      </c>
      <c r="E15" s="9" t="s">
        <v>32</v>
      </c>
      <c r="F15" s="12" t="s">
        <v>34</v>
      </c>
    </row>
    <row r="16" spans="1:6">
      <c r="A16" s="6" t="s">
        <v>35</v>
      </c>
      <c r="B16" s="14" t="s">
        <v>1</v>
      </c>
      <c r="C16" s="9" t="s">
        <v>11</v>
      </c>
      <c r="D16" s="9" t="s">
        <v>21</v>
      </c>
      <c r="E16" s="10" t="s">
        <v>41</v>
      </c>
      <c r="F16" s="12"/>
    </row>
    <row r="17" spans="1:6">
      <c r="A17" s="6" t="s">
        <v>36</v>
      </c>
      <c r="B17" s="14" t="s">
        <v>1</v>
      </c>
      <c r="C17" s="9" t="s">
        <v>25</v>
      </c>
      <c r="D17" s="9" t="s">
        <v>3</v>
      </c>
      <c r="E17" s="10" t="s">
        <v>42</v>
      </c>
      <c r="F17" s="12" t="s">
        <v>7</v>
      </c>
    </row>
    <row r="18" spans="1:6">
      <c r="A18" s="6" t="s">
        <v>37</v>
      </c>
      <c r="B18" s="14" t="s">
        <v>1</v>
      </c>
      <c r="C18" s="9" t="s">
        <v>2</v>
      </c>
      <c r="D18" s="9" t="s">
        <v>52</v>
      </c>
      <c r="E18" s="10" t="s">
        <v>43</v>
      </c>
      <c r="F18" s="12"/>
    </row>
    <row r="19" spans="1:6">
      <c r="A19" s="6" t="s">
        <v>38</v>
      </c>
      <c r="B19" s="14" t="s">
        <v>1</v>
      </c>
      <c r="C19" s="10" t="s">
        <v>44</v>
      </c>
      <c r="D19" s="9" t="s">
        <v>21</v>
      </c>
      <c r="E19" s="9" t="s">
        <v>25</v>
      </c>
      <c r="F19" s="12" t="s">
        <v>7</v>
      </c>
    </row>
    <row r="20" spans="1:6">
      <c r="A20" s="6" t="s">
        <v>39</v>
      </c>
      <c r="B20" s="14" t="s">
        <v>1</v>
      </c>
      <c r="C20" s="10" t="s">
        <v>49</v>
      </c>
      <c r="D20" s="9" t="s">
        <v>18</v>
      </c>
      <c r="E20" s="9" t="s">
        <v>25</v>
      </c>
      <c r="F20" s="12" t="s">
        <v>8</v>
      </c>
    </row>
    <row r="21" spans="1:6">
      <c r="A21" s="7" t="s">
        <v>40</v>
      </c>
      <c r="B21" s="15" t="s">
        <v>1</v>
      </c>
      <c r="C21" s="13" t="s">
        <v>25</v>
      </c>
      <c r="D21" s="13" t="s">
        <v>7</v>
      </c>
      <c r="E21" s="22" t="s">
        <v>50</v>
      </c>
      <c r="F21" s="23" t="s">
        <v>51</v>
      </c>
    </row>
    <row r="23" spans="1:6">
      <c r="C23" s="2" t="s">
        <v>183</v>
      </c>
      <c r="D23" s="2"/>
    </row>
  </sheetData>
  <phoneticPr fontId="1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M32"/>
  <sheetViews>
    <sheetView workbookViewId="0"/>
  </sheetViews>
  <sheetFormatPr defaultRowHeight="16.5"/>
  <cols>
    <col min="2" max="2" width="25" style="3" customWidth="1"/>
    <col min="3" max="3" width="30" customWidth="1"/>
    <col min="4" max="4" width="14" customWidth="1"/>
    <col min="5" max="5" width="22.5" customWidth="1"/>
    <col min="6" max="6" width="22" customWidth="1"/>
    <col min="7" max="7" width="18" customWidth="1"/>
    <col min="8" max="8" width="16.75" customWidth="1"/>
    <col min="9" max="9" width="15" customWidth="1"/>
    <col min="10" max="10" width="13.5" customWidth="1"/>
    <col min="11" max="11" width="15.5" style="3" customWidth="1"/>
  </cols>
  <sheetData>
    <row r="1" spans="2:13" ht="24" customHeight="1"/>
    <row r="2" spans="2:13">
      <c r="C2" s="75" t="s">
        <v>182</v>
      </c>
    </row>
    <row r="3" spans="2:13">
      <c r="B3" s="74" t="s">
        <v>181</v>
      </c>
      <c r="C3" s="35" t="s">
        <v>163</v>
      </c>
      <c r="D3" s="36"/>
      <c r="E3" s="37">
        <v>780</v>
      </c>
      <c r="F3" s="38"/>
      <c r="G3" s="39"/>
      <c r="H3" s="39"/>
      <c r="I3" s="39"/>
      <c r="J3" s="39"/>
      <c r="K3" s="40"/>
    </row>
    <row r="4" spans="2:13">
      <c r="B4" s="34" t="s">
        <v>164</v>
      </c>
      <c r="C4" s="35" t="s">
        <v>165</v>
      </c>
      <c r="D4" s="36"/>
      <c r="E4" s="41">
        <v>3200</v>
      </c>
      <c r="F4" s="38"/>
      <c r="G4" s="39"/>
      <c r="H4" s="39"/>
      <c r="I4" s="39"/>
      <c r="J4" s="39"/>
      <c r="K4" s="40"/>
    </row>
    <row r="5" spans="2:13">
      <c r="B5" s="34" t="s">
        <v>166</v>
      </c>
      <c r="C5" s="42" t="s">
        <v>167</v>
      </c>
      <c r="D5" s="43">
        <v>2600</v>
      </c>
      <c r="E5" s="42" t="s">
        <v>168</v>
      </c>
      <c r="F5" s="32">
        <v>55000</v>
      </c>
      <c r="G5" s="39"/>
      <c r="H5" s="39"/>
      <c r="I5" s="39"/>
      <c r="J5" s="39"/>
      <c r="K5" s="40"/>
    </row>
    <row r="6" spans="2:13" ht="15" customHeight="1">
      <c r="B6" s="39"/>
      <c r="C6" s="39"/>
      <c r="D6" s="39"/>
      <c r="E6" s="39"/>
      <c r="F6" s="39"/>
      <c r="G6" s="39"/>
      <c r="H6" s="39"/>
      <c r="I6" s="39"/>
      <c r="J6" s="39"/>
      <c r="K6" s="40"/>
    </row>
    <row r="7" spans="2:13" ht="15" customHeight="1" thickBot="1">
      <c r="B7" s="39"/>
      <c r="C7" s="39"/>
      <c r="D7" s="39"/>
      <c r="E7" s="39"/>
      <c r="F7" s="39"/>
      <c r="G7" s="39"/>
      <c r="H7" s="39"/>
      <c r="I7" s="39"/>
      <c r="J7" s="39"/>
      <c r="K7" s="40"/>
    </row>
    <row r="8" spans="2:13">
      <c r="B8" s="72" t="s">
        <v>180</v>
      </c>
      <c r="C8" s="72"/>
      <c r="D8" s="73"/>
      <c r="E8" s="39"/>
      <c r="F8" s="44"/>
      <c r="G8" s="39"/>
      <c r="H8" s="45" t="s">
        <v>169</v>
      </c>
      <c r="I8" s="46"/>
      <c r="J8" s="46"/>
      <c r="K8" s="47"/>
    </row>
    <row r="9" spans="2:13">
      <c r="B9" s="48" t="s">
        <v>170</v>
      </c>
      <c r="C9" s="48" t="s">
        <v>171</v>
      </c>
      <c r="D9" s="48" t="s">
        <v>172</v>
      </c>
      <c r="E9" s="48" t="s">
        <v>173</v>
      </c>
      <c r="F9" s="49" t="s">
        <v>174</v>
      </c>
      <c r="G9" s="50" t="s">
        <v>175</v>
      </c>
      <c r="H9" s="51" t="s">
        <v>176</v>
      </c>
      <c r="I9" s="49" t="s">
        <v>177</v>
      </c>
      <c r="J9" s="50" t="s">
        <v>178</v>
      </c>
      <c r="K9" s="52" t="s">
        <v>179</v>
      </c>
    </row>
    <row r="10" spans="2:13" ht="18" customHeight="1">
      <c r="B10" s="53" t="s">
        <v>142</v>
      </c>
      <c r="C10" s="29">
        <v>30</v>
      </c>
      <c r="D10" s="30">
        <v>300</v>
      </c>
      <c r="E10" s="63">
        <f>(D10/100*$E$3)/C10</f>
        <v>78</v>
      </c>
      <c r="F10" s="31">
        <v>39</v>
      </c>
      <c r="G10" s="64">
        <f t="shared" ref="G10:G29" si="0">SUM(F10-E10)*C10</f>
        <v>-1170</v>
      </c>
      <c r="H10" s="65">
        <f>$F$5/$D$5*D10</f>
        <v>6346.1538461538457</v>
      </c>
      <c r="I10" s="66">
        <f>F10*C10*$E$4/1000</f>
        <v>3744</v>
      </c>
      <c r="J10" s="67">
        <f>H10-I10</f>
        <v>2602.1538461538457</v>
      </c>
      <c r="K10" s="68" t="str">
        <f>IF(AND(I10&lt;&gt;0,H10&lt;&gt;"-",H10&lt;I10)," 크리스탈이득","현금이득")</f>
        <v>현금이득</v>
      </c>
    </row>
    <row r="11" spans="2:13" ht="18" customHeight="1">
      <c r="B11" s="53" t="s">
        <v>155</v>
      </c>
      <c r="C11" s="29">
        <v>10</v>
      </c>
      <c r="D11" s="30">
        <v>92</v>
      </c>
      <c r="E11" s="63">
        <f t="shared" ref="E11:E29" si="1">(D11/100*$E$3)/C11</f>
        <v>71.760000000000005</v>
      </c>
      <c r="F11" s="33">
        <v>45</v>
      </c>
      <c r="G11" s="64">
        <f t="shared" si="0"/>
        <v>-267.60000000000002</v>
      </c>
      <c r="H11" s="65">
        <f t="shared" ref="H11:H29" si="2">$F$5/$D$5*D11</f>
        <v>1946.1538461538462</v>
      </c>
      <c r="I11" s="66">
        <f t="shared" ref="I11:I29" si="3">F11*C11*$E$4/1000</f>
        <v>1440</v>
      </c>
      <c r="J11" s="67">
        <f t="shared" ref="J11:J29" si="4">H11-I11</f>
        <v>506.15384615384619</v>
      </c>
      <c r="K11" s="68" t="str">
        <f t="shared" ref="K11:K29" si="5">IF(AND(I11&lt;&gt;0,H11&lt;&gt;"-",H11&lt;I11)," 크리스탈이득","현금이득")</f>
        <v>현금이득</v>
      </c>
    </row>
    <row r="12" spans="2:13">
      <c r="B12" s="53" t="s">
        <v>156</v>
      </c>
      <c r="C12" s="29">
        <v>25</v>
      </c>
      <c r="D12" s="30">
        <v>427</v>
      </c>
      <c r="E12" s="63">
        <f t="shared" si="1"/>
        <v>133.22399999999999</v>
      </c>
      <c r="F12" s="33">
        <v>150</v>
      </c>
      <c r="G12" s="64">
        <f t="shared" si="0"/>
        <v>419.40000000000026</v>
      </c>
      <c r="H12" s="65">
        <f t="shared" si="2"/>
        <v>9032.6923076923067</v>
      </c>
      <c r="I12" s="66">
        <f t="shared" si="3"/>
        <v>12000</v>
      </c>
      <c r="J12" s="67">
        <f t="shared" si="4"/>
        <v>-2967.3076923076933</v>
      </c>
      <c r="K12" s="68" t="str">
        <f t="shared" si="5"/>
        <v xml:space="preserve"> 크리스탈이득</v>
      </c>
    </row>
    <row r="13" spans="2:13">
      <c r="B13" s="53" t="s">
        <v>155</v>
      </c>
      <c r="C13" s="29">
        <v>80</v>
      </c>
      <c r="D13" s="30">
        <v>176</v>
      </c>
      <c r="E13" s="63">
        <f t="shared" si="1"/>
        <v>17.16</v>
      </c>
      <c r="F13" s="33">
        <v>44</v>
      </c>
      <c r="G13" s="64">
        <f t="shared" si="0"/>
        <v>2147.1999999999998</v>
      </c>
      <c r="H13" s="65">
        <f t="shared" si="2"/>
        <v>3723.0769230769229</v>
      </c>
      <c r="I13" s="66">
        <f t="shared" si="3"/>
        <v>11264</v>
      </c>
      <c r="J13" s="67">
        <f t="shared" si="4"/>
        <v>-7540.9230769230771</v>
      </c>
      <c r="K13" s="68" t="str">
        <f t="shared" si="5"/>
        <v xml:space="preserve"> 크리스탈이득</v>
      </c>
    </row>
    <row r="14" spans="2:13">
      <c r="B14" s="53" t="s">
        <v>157</v>
      </c>
      <c r="C14" s="29">
        <v>100</v>
      </c>
      <c r="D14" s="30">
        <v>200</v>
      </c>
      <c r="E14" s="63">
        <f t="shared" si="1"/>
        <v>15.6</v>
      </c>
      <c r="F14" s="33">
        <v>18</v>
      </c>
      <c r="G14" s="64">
        <f t="shared" si="0"/>
        <v>240.00000000000003</v>
      </c>
      <c r="H14" s="65">
        <f t="shared" si="2"/>
        <v>4230.7692307692305</v>
      </c>
      <c r="I14" s="66">
        <f t="shared" si="3"/>
        <v>5760</v>
      </c>
      <c r="J14" s="67">
        <f t="shared" si="4"/>
        <v>-1529.2307692307695</v>
      </c>
      <c r="K14" s="68" t="str">
        <f t="shared" si="5"/>
        <v xml:space="preserve"> 크리스탈이득</v>
      </c>
    </row>
    <row r="15" spans="2:13">
      <c r="B15" s="53" t="s">
        <v>158</v>
      </c>
      <c r="C15" s="29">
        <v>1000</v>
      </c>
      <c r="D15" s="30">
        <v>280</v>
      </c>
      <c r="E15" s="63">
        <f t="shared" si="1"/>
        <v>2.1840000000000002</v>
      </c>
      <c r="F15" s="33">
        <v>1.1000000000000001</v>
      </c>
      <c r="G15" s="64">
        <f t="shared" si="0"/>
        <v>-1084</v>
      </c>
      <c r="H15" s="65">
        <f t="shared" si="2"/>
        <v>5923.0769230769229</v>
      </c>
      <c r="I15" s="66">
        <f t="shared" si="3"/>
        <v>3520</v>
      </c>
      <c r="J15" s="67">
        <f t="shared" si="4"/>
        <v>2403.0769230769229</v>
      </c>
      <c r="K15" s="68" t="str">
        <f t="shared" si="5"/>
        <v>현금이득</v>
      </c>
    </row>
    <row r="16" spans="2:13">
      <c r="B16" s="53" t="s">
        <v>159</v>
      </c>
      <c r="C16" s="29">
        <v>20</v>
      </c>
      <c r="D16" s="30">
        <v>97</v>
      </c>
      <c r="E16" s="63">
        <f t="shared" si="1"/>
        <v>37.83</v>
      </c>
      <c r="F16" s="33">
        <v>67</v>
      </c>
      <c r="G16" s="64">
        <f t="shared" si="0"/>
        <v>583.40000000000009</v>
      </c>
      <c r="H16" s="65">
        <f t="shared" si="2"/>
        <v>2051.9230769230767</v>
      </c>
      <c r="I16" s="66">
        <f t="shared" si="3"/>
        <v>4288</v>
      </c>
      <c r="J16" s="67">
        <f t="shared" si="4"/>
        <v>-2236.0769230769233</v>
      </c>
      <c r="K16" s="68" t="str">
        <f t="shared" si="5"/>
        <v xml:space="preserve"> 크리스탈이득</v>
      </c>
      <c r="M16" s="4"/>
    </row>
    <row r="17" spans="2:11">
      <c r="B17" s="53" t="s">
        <v>160</v>
      </c>
      <c r="C17" s="29">
        <v>50</v>
      </c>
      <c r="D17" s="30">
        <v>500</v>
      </c>
      <c r="E17" s="63">
        <f t="shared" si="1"/>
        <v>78</v>
      </c>
      <c r="F17" s="33">
        <v>86</v>
      </c>
      <c r="G17" s="64">
        <f t="shared" si="0"/>
        <v>400</v>
      </c>
      <c r="H17" s="65">
        <f t="shared" si="2"/>
        <v>10576.923076923076</v>
      </c>
      <c r="I17" s="66">
        <f t="shared" si="3"/>
        <v>13760</v>
      </c>
      <c r="J17" s="67">
        <f t="shared" si="4"/>
        <v>-3183.0769230769238</v>
      </c>
      <c r="K17" s="68" t="str">
        <f t="shared" si="5"/>
        <v xml:space="preserve"> 크리스탈이득</v>
      </c>
    </row>
    <row r="18" spans="2:11">
      <c r="B18" s="29" t="s">
        <v>143</v>
      </c>
      <c r="C18" s="29"/>
      <c r="D18" s="30"/>
      <c r="E18" s="63" t="e">
        <f t="shared" si="1"/>
        <v>#DIV/0!</v>
      </c>
      <c r="F18" s="33"/>
      <c r="G18" s="64" t="e">
        <f t="shared" si="0"/>
        <v>#DIV/0!</v>
      </c>
      <c r="H18" s="65">
        <f t="shared" si="2"/>
        <v>0</v>
      </c>
      <c r="I18" s="66">
        <f t="shared" si="3"/>
        <v>0</v>
      </c>
      <c r="J18" s="67">
        <f t="shared" si="4"/>
        <v>0</v>
      </c>
      <c r="K18" s="68" t="str">
        <f t="shared" si="5"/>
        <v>현금이득</v>
      </c>
    </row>
    <row r="19" spans="2:11">
      <c r="B19" s="29" t="s">
        <v>144</v>
      </c>
      <c r="C19" s="29"/>
      <c r="D19" s="30"/>
      <c r="E19" s="63" t="e">
        <f t="shared" si="1"/>
        <v>#DIV/0!</v>
      </c>
      <c r="F19" s="33"/>
      <c r="G19" s="64" t="e">
        <f t="shared" si="0"/>
        <v>#DIV/0!</v>
      </c>
      <c r="H19" s="65">
        <f t="shared" si="2"/>
        <v>0</v>
      </c>
      <c r="I19" s="66">
        <f t="shared" si="3"/>
        <v>0</v>
      </c>
      <c r="J19" s="67">
        <f t="shared" si="4"/>
        <v>0</v>
      </c>
      <c r="K19" s="68" t="str">
        <f t="shared" si="5"/>
        <v>현금이득</v>
      </c>
    </row>
    <row r="20" spans="2:11">
      <c r="B20" s="29" t="s">
        <v>145</v>
      </c>
      <c r="C20" s="29"/>
      <c r="D20" s="30"/>
      <c r="E20" s="63" t="e">
        <f t="shared" si="1"/>
        <v>#DIV/0!</v>
      </c>
      <c r="F20" s="33"/>
      <c r="G20" s="64" t="e">
        <f t="shared" si="0"/>
        <v>#DIV/0!</v>
      </c>
      <c r="H20" s="65">
        <f t="shared" si="2"/>
        <v>0</v>
      </c>
      <c r="I20" s="66">
        <f t="shared" si="3"/>
        <v>0</v>
      </c>
      <c r="J20" s="67">
        <f t="shared" si="4"/>
        <v>0</v>
      </c>
      <c r="K20" s="68" t="str">
        <f t="shared" si="5"/>
        <v>현금이득</v>
      </c>
    </row>
    <row r="21" spans="2:11">
      <c r="B21" s="29" t="s">
        <v>146</v>
      </c>
      <c r="C21" s="29"/>
      <c r="D21" s="30"/>
      <c r="E21" s="63" t="e">
        <f t="shared" si="1"/>
        <v>#DIV/0!</v>
      </c>
      <c r="F21" s="33"/>
      <c r="G21" s="64" t="e">
        <f t="shared" si="0"/>
        <v>#DIV/0!</v>
      </c>
      <c r="H21" s="65">
        <f t="shared" si="2"/>
        <v>0</v>
      </c>
      <c r="I21" s="66">
        <f t="shared" si="3"/>
        <v>0</v>
      </c>
      <c r="J21" s="67">
        <f t="shared" si="4"/>
        <v>0</v>
      </c>
      <c r="K21" s="68" t="str">
        <f t="shared" si="5"/>
        <v>현금이득</v>
      </c>
    </row>
    <row r="22" spans="2:11">
      <c r="B22" s="29" t="s">
        <v>147</v>
      </c>
      <c r="C22" s="29"/>
      <c r="D22" s="30"/>
      <c r="E22" s="63" t="e">
        <f t="shared" si="1"/>
        <v>#DIV/0!</v>
      </c>
      <c r="F22" s="33"/>
      <c r="G22" s="64" t="e">
        <f t="shared" si="0"/>
        <v>#DIV/0!</v>
      </c>
      <c r="H22" s="65">
        <f t="shared" si="2"/>
        <v>0</v>
      </c>
      <c r="I22" s="66">
        <f t="shared" si="3"/>
        <v>0</v>
      </c>
      <c r="J22" s="67">
        <f t="shared" si="4"/>
        <v>0</v>
      </c>
      <c r="K22" s="68" t="str">
        <f t="shared" si="5"/>
        <v>현금이득</v>
      </c>
    </row>
    <row r="23" spans="2:11">
      <c r="B23" s="29" t="s">
        <v>148</v>
      </c>
      <c r="C23" s="29"/>
      <c r="D23" s="30"/>
      <c r="E23" s="63" t="e">
        <f t="shared" si="1"/>
        <v>#DIV/0!</v>
      </c>
      <c r="F23" s="33"/>
      <c r="G23" s="64" t="e">
        <f t="shared" si="0"/>
        <v>#DIV/0!</v>
      </c>
      <c r="H23" s="65">
        <f t="shared" si="2"/>
        <v>0</v>
      </c>
      <c r="I23" s="66">
        <f t="shared" si="3"/>
        <v>0</v>
      </c>
      <c r="J23" s="67">
        <f t="shared" si="4"/>
        <v>0</v>
      </c>
      <c r="K23" s="68" t="str">
        <f t="shared" si="5"/>
        <v>현금이득</v>
      </c>
    </row>
    <row r="24" spans="2:11">
      <c r="B24" s="29" t="s">
        <v>149</v>
      </c>
      <c r="C24" s="29"/>
      <c r="D24" s="30"/>
      <c r="E24" s="63" t="e">
        <f t="shared" si="1"/>
        <v>#DIV/0!</v>
      </c>
      <c r="F24" s="33"/>
      <c r="G24" s="64" t="e">
        <f t="shared" si="0"/>
        <v>#DIV/0!</v>
      </c>
      <c r="H24" s="65">
        <f t="shared" si="2"/>
        <v>0</v>
      </c>
      <c r="I24" s="66">
        <f t="shared" si="3"/>
        <v>0</v>
      </c>
      <c r="J24" s="67">
        <f t="shared" si="4"/>
        <v>0</v>
      </c>
      <c r="K24" s="68" t="str">
        <f t="shared" si="5"/>
        <v>현금이득</v>
      </c>
    </row>
    <row r="25" spans="2:11">
      <c r="B25" s="29" t="s">
        <v>150</v>
      </c>
      <c r="C25" s="29"/>
      <c r="D25" s="30"/>
      <c r="E25" s="63" t="e">
        <f t="shared" si="1"/>
        <v>#DIV/0!</v>
      </c>
      <c r="F25" s="33"/>
      <c r="G25" s="64" t="e">
        <f t="shared" si="0"/>
        <v>#DIV/0!</v>
      </c>
      <c r="H25" s="65">
        <f t="shared" si="2"/>
        <v>0</v>
      </c>
      <c r="I25" s="66">
        <f t="shared" si="3"/>
        <v>0</v>
      </c>
      <c r="J25" s="67">
        <f t="shared" si="4"/>
        <v>0</v>
      </c>
      <c r="K25" s="68" t="str">
        <f t="shared" si="5"/>
        <v>현금이득</v>
      </c>
    </row>
    <row r="26" spans="2:11">
      <c r="B26" s="29" t="s">
        <v>151</v>
      </c>
      <c r="C26" s="29"/>
      <c r="D26" s="30"/>
      <c r="E26" s="63" t="e">
        <f t="shared" si="1"/>
        <v>#DIV/0!</v>
      </c>
      <c r="F26" s="33"/>
      <c r="G26" s="64" t="e">
        <f t="shared" si="0"/>
        <v>#DIV/0!</v>
      </c>
      <c r="H26" s="65">
        <f t="shared" si="2"/>
        <v>0</v>
      </c>
      <c r="I26" s="66">
        <f t="shared" si="3"/>
        <v>0</v>
      </c>
      <c r="J26" s="67">
        <f t="shared" si="4"/>
        <v>0</v>
      </c>
      <c r="K26" s="68" t="str">
        <f t="shared" si="5"/>
        <v>현금이득</v>
      </c>
    </row>
    <row r="27" spans="2:11">
      <c r="B27" s="29" t="s">
        <v>152</v>
      </c>
      <c r="C27" s="29"/>
      <c r="D27" s="30"/>
      <c r="E27" s="63" t="e">
        <f t="shared" si="1"/>
        <v>#DIV/0!</v>
      </c>
      <c r="F27" s="33"/>
      <c r="G27" s="64" t="e">
        <f t="shared" si="0"/>
        <v>#DIV/0!</v>
      </c>
      <c r="H27" s="65">
        <f t="shared" si="2"/>
        <v>0</v>
      </c>
      <c r="I27" s="66">
        <f t="shared" si="3"/>
        <v>0</v>
      </c>
      <c r="J27" s="67">
        <f t="shared" si="4"/>
        <v>0</v>
      </c>
      <c r="K27" s="68" t="str">
        <f t="shared" si="5"/>
        <v>현금이득</v>
      </c>
    </row>
    <row r="28" spans="2:11">
      <c r="B28" s="29" t="s">
        <v>153</v>
      </c>
      <c r="C28" s="29"/>
      <c r="D28" s="30"/>
      <c r="E28" s="63" t="e">
        <f t="shared" si="1"/>
        <v>#DIV/0!</v>
      </c>
      <c r="F28" s="33"/>
      <c r="G28" s="64" t="e">
        <f t="shared" si="0"/>
        <v>#DIV/0!</v>
      </c>
      <c r="H28" s="65">
        <f t="shared" si="2"/>
        <v>0</v>
      </c>
      <c r="I28" s="66">
        <f t="shared" si="3"/>
        <v>0</v>
      </c>
      <c r="J28" s="67">
        <f t="shared" si="4"/>
        <v>0</v>
      </c>
      <c r="K28" s="68" t="str">
        <f t="shared" si="5"/>
        <v>현금이득</v>
      </c>
    </row>
    <row r="29" spans="2:11" ht="17.25" thickBot="1">
      <c r="B29" s="29" t="s">
        <v>154</v>
      </c>
      <c r="C29" s="29"/>
      <c r="D29" s="30"/>
      <c r="E29" s="63" t="e">
        <f t="shared" si="1"/>
        <v>#DIV/0!</v>
      </c>
      <c r="F29" s="33"/>
      <c r="G29" s="64" t="e">
        <f t="shared" si="0"/>
        <v>#DIV/0!</v>
      </c>
      <c r="H29" s="69">
        <f t="shared" si="2"/>
        <v>0</v>
      </c>
      <c r="I29" s="70">
        <f t="shared" si="3"/>
        <v>0</v>
      </c>
      <c r="J29" s="67">
        <f t="shared" si="4"/>
        <v>0</v>
      </c>
      <c r="K29" s="71" t="str">
        <f t="shared" si="5"/>
        <v>현금이득</v>
      </c>
    </row>
    <row r="30" spans="2:11">
      <c r="B30" s="40"/>
      <c r="C30" s="39"/>
      <c r="D30" s="39"/>
      <c r="E30" s="39"/>
      <c r="F30" s="39"/>
      <c r="G30" s="39"/>
      <c r="H30" s="54" t="s">
        <v>161</v>
      </c>
      <c r="I30" s="55"/>
      <c r="J30" s="55"/>
      <c r="K30" s="56"/>
    </row>
    <row r="31" spans="2:11">
      <c r="B31" s="40"/>
      <c r="C31" s="39"/>
      <c r="D31" s="39"/>
      <c r="E31" s="39"/>
      <c r="F31" s="39"/>
      <c r="G31" s="39"/>
      <c r="H31" s="57"/>
      <c r="I31" s="55"/>
      <c r="J31" s="55"/>
      <c r="K31" s="56"/>
    </row>
    <row r="32" spans="2:11" ht="17.25" thickBot="1">
      <c r="B32" s="40"/>
      <c r="C32" s="39"/>
      <c r="D32" s="39"/>
      <c r="E32" s="39"/>
      <c r="F32" s="39"/>
      <c r="G32" s="39"/>
      <c r="H32" s="58"/>
      <c r="I32" s="59"/>
      <c r="J32" s="59"/>
      <c r="K32" s="60"/>
    </row>
  </sheetData>
  <mergeCells count="4">
    <mergeCell ref="H8:K8"/>
    <mergeCell ref="H30:K32"/>
    <mergeCell ref="C3:D3"/>
    <mergeCell ref="C4:D4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메뉴선택</vt:lpstr>
      <vt:lpstr>Tips</vt:lpstr>
      <vt:lpstr>선호각인</vt:lpstr>
      <vt:lpstr>사기꾼마리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Oh_MG</dc:creator>
  <cp:lastModifiedBy>Oh_MG</cp:lastModifiedBy>
  <dcterms:created xsi:type="dcterms:W3CDTF">2021-02-18T04:00:57Z</dcterms:created>
  <dcterms:modified xsi:type="dcterms:W3CDTF">2021-02-19T05:26:54Z</dcterms:modified>
</cp:coreProperties>
</file>