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_KJS_Lab\Downloads\"/>
    </mc:Choice>
  </mc:AlternateContent>
  <xr:revisionPtr revIDLastSave="0" documentId="13_ncr:1_{CEF4F70B-EA0F-49FC-8A1F-88A304D6784B}" xr6:coauthVersionLast="36" xr6:coauthVersionMax="46" xr10:uidLastSave="{00000000-0000-0000-0000-000000000000}"/>
  <bookViews>
    <workbookView xWindow="0" yWindow="0" windowWidth="17604" windowHeight="7272" xr2:uid="{FA16F5F6-4207-4125-B2AB-2793155F28F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2" i="2"/>
  <c r="M2" i="2" l="1"/>
  <c r="L2" i="2"/>
  <c r="L3" i="2"/>
  <c r="U3" i="2" s="1"/>
  <c r="Y3" i="2" s="1"/>
  <c r="H8" i="1" s="1"/>
  <c r="L4" i="2"/>
  <c r="U4" i="2" s="1"/>
  <c r="Y4" i="2" s="1"/>
  <c r="H9" i="1" s="1"/>
  <c r="L5" i="2"/>
  <c r="U5" i="2" s="1"/>
  <c r="Y5" i="2" s="1"/>
  <c r="H10" i="1" s="1"/>
  <c r="L6" i="2"/>
  <c r="U6" i="2" s="1"/>
  <c r="Y6" i="2" s="1"/>
  <c r="H11" i="1" s="1"/>
  <c r="L7" i="2"/>
  <c r="U7" i="2" s="1"/>
  <c r="Y7" i="2" s="1"/>
  <c r="H12" i="1" s="1"/>
  <c r="L8" i="2"/>
  <c r="U8" i="2" s="1"/>
  <c r="Y8" i="2" s="1"/>
  <c r="H13" i="1" s="1"/>
  <c r="L9" i="2"/>
  <c r="U9" i="2" s="1"/>
  <c r="Y9" i="2" s="1"/>
  <c r="H14" i="1" s="1"/>
  <c r="L10" i="2"/>
  <c r="U10" i="2" s="1"/>
  <c r="Y10" i="2" s="1"/>
  <c r="H15" i="1" s="1"/>
  <c r="L11" i="2"/>
  <c r="L12" i="2"/>
  <c r="L13" i="2"/>
  <c r="L14" i="2"/>
  <c r="L15" i="2"/>
  <c r="L16" i="2"/>
  <c r="L17" i="2"/>
  <c r="L18" i="2"/>
  <c r="L19" i="2"/>
  <c r="L20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G27" i="2"/>
  <c r="H27" i="2"/>
  <c r="F27" i="2"/>
  <c r="H26" i="2"/>
  <c r="G26" i="2"/>
  <c r="F2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G2" i="2"/>
  <c r="H2" i="2"/>
  <c r="R17" i="2" l="1"/>
  <c r="V17" i="2" s="1"/>
  <c r="E22" i="1" s="1"/>
  <c r="U2" i="2"/>
  <c r="Y2" i="2" s="1"/>
  <c r="H7" i="1" s="1"/>
  <c r="T2" i="2"/>
  <c r="S8" i="2"/>
  <c r="W8" i="2" s="1"/>
  <c r="F13" i="1" s="1"/>
  <c r="R5" i="2"/>
  <c r="V5" i="2" s="1"/>
  <c r="E10" i="1" s="1"/>
  <c r="R9" i="2"/>
  <c r="V9" i="2" s="1"/>
  <c r="E14" i="1" s="1"/>
  <c r="S9" i="2"/>
  <c r="W9" i="2" s="1"/>
  <c r="F14" i="1" s="1"/>
  <c r="S10" i="2"/>
  <c r="W10" i="2" s="1"/>
  <c r="F15" i="1" s="1"/>
  <c r="T18" i="2"/>
  <c r="X18" i="2" s="1"/>
  <c r="G23" i="1" s="1"/>
  <c r="T6" i="2"/>
  <c r="X6" i="2" s="1"/>
  <c r="G11" i="1" s="1"/>
  <c r="S11" i="2"/>
  <c r="W11" i="2" s="1"/>
  <c r="F16" i="1" s="1"/>
  <c r="R10" i="2"/>
  <c r="V10" i="2" s="1"/>
  <c r="E15" i="1" s="1"/>
  <c r="R16" i="2"/>
  <c r="V16" i="2" s="1"/>
  <c r="E21" i="1" s="1"/>
  <c r="R4" i="2"/>
  <c r="V4" i="2" s="1"/>
  <c r="E9" i="1" s="1"/>
  <c r="X2" i="2"/>
  <c r="G7" i="1" s="1"/>
  <c r="S13" i="2"/>
  <c r="W13" i="2" s="1"/>
  <c r="F18" i="1" s="1"/>
  <c r="R13" i="2"/>
  <c r="V13" i="2" s="1"/>
  <c r="E18" i="1" s="1"/>
  <c r="R11" i="2"/>
  <c r="V11" i="2" s="1"/>
  <c r="E16" i="1" s="1"/>
  <c r="T19" i="2"/>
  <c r="X19" i="2" s="1"/>
  <c r="G24" i="1" s="1"/>
  <c r="T7" i="2"/>
  <c r="X7" i="2" s="1"/>
  <c r="G12" i="1" s="1"/>
  <c r="S15" i="2"/>
  <c r="W15" i="2" s="1"/>
  <c r="F20" i="1" s="1"/>
  <c r="S3" i="2"/>
  <c r="W3" i="2" s="1"/>
  <c r="F8" i="1" s="1"/>
  <c r="S14" i="2"/>
  <c r="W14" i="2" s="1"/>
  <c r="F19" i="1" s="1"/>
  <c r="R2" i="2"/>
  <c r="V2" i="2" s="1"/>
  <c r="E7" i="1" s="1"/>
  <c r="T17" i="2"/>
  <c r="X17" i="2" s="1"/>
  <c r="G22" i="1" s="1"/>
  <c r="T16" i="2"/>
  <c r="X16" i="2" s="1"/>
  <c r="G21" i="1" s="1"/>
  <c r="S12" i="2"/>
  <c r="W12" i="2" s="1"/>
  <c r="F17" i="1" s="1"/>
  <c r="R15" i="2"/>
  <c r="V15" i="2" s="1"/>
  <c r="E20" i="1" s="1"/>
  <c r="T15" i="2"/>
  <c r="X15" i="2" s="1"/>
  <c r="G20" i="1" s="1"/>
  <c r="T11" i="2"/>
  <c r="X11" i="2" s="1"/>
  <c r="G16" i="1" s="1"/>
  <c r="R14" i="2"/>
  <c r="V14" i="2" s="1"/>
  <c r="E19" i="1" s="1"/>
  <c r="T5" i="2"/>
  <c r="X5" i="2" s="1"/>
  <c r="G10" i="1" s="1"/>
  <c r="T10" i="2"/>
  <c r="X10" i="2" s="1"/>
  <c r="G15" i="1" s="1"/>
  <c r="T4" i="2"/>
  <c r="X4" i="2" s="1"/>
  <c r="G9" i="1" s="1"/>
  <c r="T9" i="2"/>
  <c r="X9" i="2" s="1"/>
  <c r="G14" i="1" s="1"/>
  <c r="R3" i="2"/>
  <c r="V3" i="2" s="1"/>
  <c r="E8" i="1" s="1"/>
  <c r="T3" i="2"/>
  <c r="X3" i="2" s="1"/>
  <c r="G8" i="1" s="1"/>
  <c r="S19" i="2"/>
  <c r="W19" i="2" s="1"/>
  <c r="F24" i="1" s="1"/>
  <c r="S7" i="2"/>
  <c r="W7" i="2" s="1"/>
  <c r="F12" i="1" s="1"/>
  <c r="T20" i="2"/>
  <c r="X20" i="2" s="1"/>
  <c r="G25" i="1" s="1"/>
  <c r="T8" i="2"/>
  <c r="X8" i="2" s="1"/>
  <c r="G13" i="1" s="1"/>
  <c r="S2" i="2"/>
  <c r="W2" i="2" s="1"/>
  <c r="F7" i="1" s="1"/>
  <c r="R12" i="2"/>
  <c r="V12" i="2" s="1"/>
  <c r="E17" i="1" s="1"/>
  <c r="S20" i="2"/>
  <c r="W20" i="2" s="1"/>
  <c r="F25" i="1" s="1"/>
  <c r="T14" i="2"/>
  <c r="X14" i="2" s="1"/>
  <c r="G19" i="1" s="1"/>
  <c r="T13" i="2"/>
  <c r="X13" i="2" s="1"/>
  <c r="G18" i="1" s="1"/>
  <c r="S18" i="2"/>
  <c r="W18" i="2" s="1"/>
  <c r="F23" i="1" s="1"/>
  <c r="S6" i="2"/>
  <c r="W6" i="2" s="1"/>
  <c r="F11" i="1" s="1"/>
  <c r="T12" i="2"/>
  <c r="X12" i="2" s="1"/>
  <c r="G17" i="1" s="1"/>
  <c r="S17" i="2"/>
  <c r="W17" i="2" s="1"/>
  <c r="F22" i="1" s="1"/>
  <c r="S5" i="2"/>
  <c r="W5" i="2" s="1"/>
  <c r="F10" i="1" s="1"/>
  <c r="R20" i="2"/>
  <c r="V20" i="2" s="1"/>
  <c r="E25" i="1" s="1"/>
  <c r="R8" i="2"/>
  <c r="V8" i="2" s="1"/>
  <c r="E13" i="1" s="1"/>
  <c r="S16" i="2"/>
  <c r="W16" i="2" s="1"/>
  <c r="F21" i="1" s="1"/>
  <c r="S4" i="2"/>
  <c r="W4" i="2" s="1"/>
  <c r="F9" i="1" s="1"/>
  <c r="R19" i="2"/>
  <c r="V19" i="2" s="1"/>
  <c r="E24" i="1" s="1"/>
  <c r="R7" i="2"/>
  <c r="V7" i="2" s="1"/>
  <c r="E12" i="1" s="1"/>
  <c r="R18" i="2"/>
  <c r="V18" i="2" s="1"/>
  <c r="E23" i="1" s="1"/>
  <c r="R6" i="2"/>
  <c r="V6" i="2" s="1"/>
  <c r="E11" i="1" s="1"/>
</calcChain>
</file>

<file path=xl/sharedStrings.xml><?xml version="1.0" encoding="utf-8"?>
<sst xmlns="http://schemas.openxmlformats.org/spreadsheetml/2006/main" count="41" uniqueCount="25">
  <si>
    <t>현재</t>
    <phoneticPr fontId="2" type="noConversion"/>
  </si>
  <si>
    <t>목표</t>
    <phoneticPr fontId="2" type="noConversion"/>
  </si>
  <si>
    <t>파괴석 결정</t>
    <phoneticPr fontId="2" type="noConversion"/>
  </si>
  <si>
    <t>오레하</t>
  </si>
  <si>
    <t>오레하</t>
    <phoneticPr fontId="2" type="noConversion"/>
  </si>
  <si>
    <t>위명돌</t>
  </si>
  <si>
    <t>위명돌</t>
    <phoneticPr fontId="2" type="noConversion"/>
  </si>
  <si>
    <t>골드</t>
    <phoneticPr fontId="2" type="noConversion"/>
  </si>
  <si>
    <t>은총</t>
    <phoneticPr fontId="2" type="noConversion"/>
  </si>
  <si>
    <t>축복</t>
    <phoneticPr fontId="2" type="noConversion"/>
  </si>
  <si>
    <t>가호</t>
    <phoneticPr fontId="2" type="noConversion"/>
  </si>
  <si>
    <t>확률</t>
    <phoneticPr fontId="2" type="noConversion"/>
  </si>
  <si>
    <t>파괴석결정(10개당)</t>
  </si>
  <si>
    <t>경매장 가격</t>
  </si>
  <si>
    <t>현재단계</t>
    <phoneticPr fontId="2" type="noConversion"/>
  </si>
  <si>
    <t>목표단계</t>
    <phoneticPr fontId="2" type="noConversion"/>
  </si>
  <si>
    <t>비율</t>
    <phoneticPr fontId="2" type="noConversion"/>
  </si>
  <si>
    <t>은</t>
    <phoneticPr fontId="2" type="noConversion"/>
  </si>
  <si>
    <t>축</t>
    <phoneticPr fontId="2" type="noConversion"/>
  </si>
  <si>
    <t>가</t>
    <phoneticPr fontId="2" type="noConversion"/>
  </si>
  <si>
    <t>갯수비</t>
    <phoneticPr fontId="2" type="noConversion"/>
  </si>
  <si>
    <t>+1%당 골드</t>
    <phoneticPr fontId="2" type="noConversion"/>
  </si>
  <si>
    <t>손익분기확률</t>
    <phoneticPr fontId="2" type="noConversion"/>
  </si>
  <si>
    <t>야금술</t>
    <phoneticPr fontId="2" type="noConversion"/>
  </si>
  <si>
    <t>야금술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</si>
</sst>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3" fillId="3" borderId="1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" fillId="2" borderId="2" xfId="1" applyBorder="1" applyAlignment="1"/>
    <xf numFmtId="0" fontId="3" fillId="3" borderId="2" xfId="3" applyFont="1" applyBorder="1" applyAlignment="1"/>
    <xf numFmtId="0" fontId="0" fillId="0" borderId="0" xfId="0" quotePrefix="1">
      <alignment vertical="center"/>
    </xf>
    <xf numFmtId="0" fontId="3" fillId="3" borderId="1" xfId="3" applyFont="1" applyAlignment="1"/>
    <xf numFmtId="0" fontId="1" fillId="2" borderId="1" xfId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메모 2" xfId="3" xr:uid="{0B4060F8-E971-4476-9E5A-DDDA109271B1}"/>
    <cellStyle name="좋음" xfId="1" builtinId="26"/>
    <cellStyle name="표준" xfId="0" builtinId="0"/>
    <cellStyle name="표준 2" xfId="2" xr:uid="{2555CBF3-977B-4D62-8BE7-FEBA66DAAED9}"/>
  </cellStyles>
  <dxfs count="3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CCA4-3E9A-40DE-B891-E5135BDEE562}">
  <dimension ref="B3:I25"/>
  <sheetViews>
    <sheetView tabSelected="1" workbookViewId="0">
      <selection activeCell="E5" sqref="E5:H5"/>
    </sheetView>
  </sheetViews>
  <sheetFormatPr defaultRowHeight="17.399999999999999" x14ac:dyDescent="0.4"/>
  <cols>
    <col min="1" max="1" width="11.59765625" bestFit="1" customWidth="1"/>
    <col min="2" max="2" width="18.69921875" bestFit="1" customWidth="1"/>
    <col min="3" max="4" width="15.5" customWidth="1"/>
    <col min="5" max="5" width="17" customWidth="1"/>
    <col min="6" max="6" width="13.5" customWidth="1"/>
    <col min="7" max="7" width="17.09765625" customWidth="1"/>
  </cols>
  <sheetData>
    <row r="3" spans="2:9" x14ac:dyDescent="0.4">
      <c r="B3" s="6"/>
      <c r="C3" s="6" t="s">
        <v>12</v>
      </c>
      <c r="D3" s="6" t="s">
        <v>5</v>
      </c>
      <c r="E3" s="6" t="s">
        <v>3</v>
      </c>
      <c r="F3" s="4" t="s">
        <v>8</v>
      </c>
      <c r="G3" s="4" t="s">
        <v>9</v>
      </c>
      <c r="H3" s="4" t="s">
        <v>10</v>
      </c>
      <c r="I3" s="4" t="s">
        <v>24</v>
      </c>
    </row>
    <row r="4" spans="2:9" x14ac:dyDescent="0.4">
      <c r="B4" s="6" t="s">
        <v>13</v>
      </c>
      <c r="C4" s="7">
        <v>11</v>
      </c>
      <c r="D4" s="7">
        <v>36</v>
      </c>
      <c r="E4" s="7">
        <v>11</v>
      </c>
      <c r="F4" s="3">
        <v>34</v>
      </c>
      <c r="G4" s="3">
        <v>73</v>
      </c>
      <c r="H4" s="3">
        <v>130</v>
      </c>
      <c r="I4" s="3">
        <v>730</v>
      </c>
    </row>
    <row r="5" spans="2:9" x14ac:dyDescent="0.4">
      <c r="C5" s="8"/>
      <c r="D5" s="9"/>
      <c r="E5" s="13" t="s">
        <v>22</v>
      </c>
      <c r="F5" s="13"/>
      <c r="G5" s="13"/>
      <c r="H5" s="13"/>
    </row>
    <row r="6" spans="2:9" x14ac:dyDescent="0.4">
      <c r="B6" t="s">
        <v>14</v>
      </c>
      <c r="C6" t="s">
        <v>15</v>
      </c>
      <c r="D6" t="s">
        <v>11</v>
      </c>
      <c r="E6" s="8" t="s">
        <v>8</v>
      </c>
      <c r="F6" s="8" t="s">
        <v>9</v>
      </c>
      <c r="G6" s="8" t="s">
        <v>10</v>
      </c>
      <c r="H6" s="9" t="s">
        <v>23</v>
      </c>
    </row>
    <row r="7" spans="2:9" x14ac:dyDescent="0.4">
      <c r="B7">
        <v>6</v>
      </c>
      <c r="C7">
        <v>7</v>
      </c>
      <c r="D7" s="1">
        <v>0.6</v>
      </c>
      <c r="E7" s="10">
        <f>Sheet2!V2</f>
        <v>0.97432525951557092</v>
      </c>
      <c r="F7" s="10">
        <f>Sheet2!W2</f>
        <v>0.81683158742949236</v>
      </c>
      <c r="G7" s="11" t="str">
        <f>Sheet2!X2</f>
        <v>항상이득</v>
      </c>
      <c r="H7" s="11" t="str">
        <f>Sheet2!Y2</f>
        <v>항상손해</v>
      </c>
    </row>
    <row r="8" spans="2:9" x14ac:dyDescent="0.4">
      <c r="B8">
        <v>7</v>
      </c>
      <c r="C8">
        <v>8</v>
      </c>
      <c r="D8" s="1">
        <v>0.45</v>
      </c>
      <c r="E8" s="10">
        <f>Sheet2!V3</f>
        <v>0.75877162629757799</v>
      </c>
      <c r="F8" s="10">
        <f>Sheet2!W3</f>
        <v>0.63612087026591457</v>
      </c>
      <c r="G8" s="11" t="str">
        <f>Sheet2!X3</f>
        <v>항상이득</v>
      </c>
      <c r="H8" s="11" t="str">
        <f>Sheet2!Y3</f>
        <v>항상손해</v>
      </c>
    </row>
    <row r="9" spans="2:9" x14ac:dyDescent="0.4">
      <c r="B9">
        <v>8</v>
      </c>
      <c r="C9">
        <v>9</v>
      </c>
      <c r="D9" s="1">
        <v>0.3</v>
      </c>
      <c r="E9" s="10">
        <f>Sheet2!V4</f>
        <v>0.51155709342560551</v>
      </c>
      <c r="F9" s="10">
        <f>Sheet2!W4</f>
        <v>0.42886704270749393</v>
      </c>
      <c r="G9" s="11" t="str">
        <f>Sheet2!X4</f>
        <v>항상이득</v>
      </c>
      <c r="H9" s="11" t="str">
        <f>Sheet2!Y4</f>
        <v>항상손해</v>
      </c>
    </row>
    <row r="10" spans="2:9" x14ac:dyDescent="0.4">
      <c r="B10">
        <v>9</v>
      </c>
      <c r="C10">
        <v>10</v>
      </c>
      <c r="D10" s="1">
        <v>0.3</v>
      </c>
      <c r="E10" s="10">
        <f>Sheet2!V5</f>
        <v>0.57534602076124575</v>
      </c>
      <c r="F10" s="10">
        <f>Sheet2!W5</f>
        <v>0.48234488315874297</v>
      </c>
      <c r="G10" s="11" t="str">
        <f>Sheet2!X5</f>
        <v>항상이득</v>
      </c>
      <c r="H10" s="11">
        <f>Sheet2!Y5</f>
        <v>0.30369863013698628</v>
      </c>
    </row>
    <row r="11" spans="2:9" x14ac:dyDescent="0.4">
      <c r="B11">
        <v>10</v>
      </c>
      <c r="C11">
        <v>11</v>
      </c>
      <c r="D11" s="1">
        <v>0.3</v>
      </c>
      <c r="E11" s="10">
        <f>Sheet2!V6</f>
        <v>0.58053633217993084</v>
      </c>
      <c r="F11" s="10">
        <f>Sheet2!W6</f>
        <v>0.48669621273166797</v>
      </c>
      <c r="G11" s="11" t="str">
        <f>Sheet2!X6</f>
        <v>항상이득</v>
      </c>
      <c r="H11" s="11">
        <f>Sheet2!Y6</f>
        <v>0.30643835616438353</v>
      </c>
    </row>
    <row r="12" spans="2:9" x14ac:dyDescent="0.4">
      <c r="B12">
        <v>11</v>
      </c>
      <c r="C12">
        <v>12</v>
      </c>
      <c r="D12" s="1">
        <v>0.15</v>
      </c>
      <c r="E12" s="12" t="str">
        <f>Sheet2!V7</f>
        <v>항상손해</v>
      </c>
      <c r="F12" s="12" t="str">
        <f>Sheet2!W7</f>
        <v>항상손해</v>
      </c>
      <c r="G12" s="10">
        <f>Sheet2!X7</f>
        <v>0.21940723981900453</v>
      </c>
      <c r="H12" s="10" t="str">
        <f>Sheet2!Y7</f>
        <v>항상이득</v>
      </c>
    </row>
    <row r="13" spans="2:9" x14ac:dyDescent="0.4">
      <c r="B13">
        <v>12</v>
      </c>
      <c r="C13">
        <v>13</v>
      </c>
      <c r="D13" s="1">
        <v>0.15</v>
      </c>
      <c r="E13" s="10">
        <f>Sheet2!V8</f>
        <v>0.16236591695501731</v>
      </c>
      <c r="F13" s="12" t="str">
        <f>Sheet2!W8</f>
        <v>항상손해</v>
      </c>
      <c r="G13" s="10">
        <f>Sheet2!X8</f>
        <v>0.2378036199095023</v>
      </c>
      <c r="H13" s="10" t="str">
        <f>Sheet2!Y8</f>
        <v>항상이득</v>
      </c>
    </row>
    <row r="14" spans="2:9" x14ac:dyDescent="0.4">
      <c r="B14">
        <v>13</v>
      </c>
      <c r="C14">
        <v>14</v>
      </c>
      <c r="D14" s="1">
        <v>0.15</v>
      </c>
      <c r="E14" s="10">
        <f>Sheet2!V9</f>
        <v>0.16703719723183388</v>
      </c>
      <c r="F14" s="12" t="str">
        <f>Sheet2!W9</f>
        <v>항상손해</v>
      </c>
      <c r="G14" s="10">
        <f>Sheet2!X9</f>
        <v>0.24464524886877828</v>
      </c>
      <c r="H14" s="10" t="str">
        <f>Sheet2!Y9</f>
        <v>항상이득</v>
      </c>
    </row>
    <row r="15" spans="2:9" x14ac:dyDescent="0.4">
      <c r="B15">
        <v>14</v>
      </c>
      <c r="C15">
        <v>15</v>
      </c>
      <c r="D15" s="1">
        <v>0.1</v>
      </c>
      <c r="E15" s="10">
        <f>Sheet2!V10</f>
        <v>0.11135813148788927</v>
      </c>
      <c r="F15" s="12" t="str">
        <f>Sheet2!W10</f>
        <v>항상손해</v>
      </c>
      <c r="G15" s="10">
        <f>Sheet2!X10</f>
        <v>0.1630968325791855</v>
      </c>
      <c r="H15" s="10" t="str">
        <f>Sheet2!Y10</f>
        <v>항상이득</v>
      </c>
    </row>
    <row r="16" spans="2:9" x14ac:dyDescent="0.4">
      <c r="B16">
        <v>15</v>
      </c>
      <c r="C16">
        <v>16</v>
      </c>
      <c r="D16" s="1">
        <v>0.1</v>
      </c>
      <c r="E16" s="10">
        <f>Sheet2!V11</f>
        <v>0.12380622837370243</v>
      </c>
      <c r="F16" s="12">
        <f>Sheet2!W11</f>
        <v>0.10379371474617245</v>
      </c>
      <c r="G16" s="10">
        <f>Sheet2!X11</f>
        <v>0.18132850678733034</v>
      </c>
    </row>
    <row r="17" spans="2:7" x14ac:dyDescent="0.4">
      <c r="B17">
        <v>16</v>
      </c>
      <c r="C17">
        <v>17</v>
      </c>
      <c r="D17" s="1">
        <v>0.1</v>
      </c>
      <c r="E17" s="10">
        <f>Sheet2!V12</f>
        <v>0.12787197231833911</v>
      </c>
      <c r="F17" s="10">
        <f>Sheet2!W12</f>
        <v>0.10720225624496374</v>
      </c>
      <c r="G17" s="10">
        <f>Sheet2!X12</f>
        <v>0.18728325791855205</v>
      </c>
    </row>
    <row r="18" spans="2:7" x14ac:dyDescent="0.4">
      <c r="B18">
        <v>17</v>
      </c>
      <c r="C18">
        <v>18</v>
      </c>
      <c r="D18" s="1">
        <v>0.05</v>
      </c>
      <c r="E18" s="10">
        <f>Sheet2!V13</f>
        <v>6.7525951557093442E-2</v>
      </c>
      <c r="F18" s="10">
        <f>Sheet2!W13</f>
        <v>5.6610797743755041E-2</v>
      </c>
      <c r="G18" s="10">
        <f>Sheet2!X13</f>
        <v>9.8899547511312219E-2</v>
      </c>
    </row>
    <row r="19" spans="2:7" x14ac:dyDescent="0.4">
      <c r="B19">
        <v>18</v>
      </c>
      <c r="C19">
        <v>19</v>
      </c>
      <c r="D19" s="1">
        <v>0.05</v>
      </c>
      <c r="E19" s="10">
        <f>Sheet2!V14</f>
        <v>7.3918685121107275E-2</v>
      </c>
      <c r="F19" s="10">
        <f>Sheet2!W14</f>
        <v>6.1970185334407735E-2</v>
      </c>
      <c r="G19" s="11" t="str">
        <f>Sheet2!X14</f>
        <v>항상이득</v>
      </c>
    </row>
    <row r="20" spans="2:7" x14ac:dyDescent="0.4">
      <c r="B20">
        <v>19</v>
      </c>
      <c r="C20">
        <v>20</v>
      </c>
      <c r="D20" s="1">
        <v>0.03</v>
      </c>
      <c r="E20" s="12">
        <f>Sheet2!V15</f>
        <v>3.0553633217993079E-2</v>
      </c>
      <c r="F20" s="12" t="str">
        <f>Sheet2!W15</f>
        <v>항상손해</v>
      </c>
      <c r="G20" s="10">
        <f>Sheet2!X15</f>
        <v>4.4749321266968331E-2</v>
      </c>
    </row>
    <row r="21" spans="2:7" x14ac:dyDescent="0.4">
      <c r="B21">
        <v>20</v>
      </c>
      <c r="C21">
        <v>21</v>
      </c>
      <c r="D21" s="1">
        <v>0.03</v>
      </c>
      <c r="E21" s="10">
        <f>Sheet2!V16</f>
        <v>3.1539792387543251E-2</v>
      </c>
      <c r="F21" s="12" t="str">
        <f>Sheet2!W16</f>
        <v>항상손해</v>
      </c>
      <c r="G21" s="10">
        <f>Sheet2!X16</f>
        <v>4.619366515837104E-2</v>
      </c>
    </row>
    <row r="22" spans="2:7" x14ac:dyDescent="0.4">
      <c r="B22">
        <v>21</v>
      </c>
      <c r="C22">
        <v>22</v>
      </c>
      <c r="D22" s="1">
        <v>0.01</v>
      </c>
      <c r="E22" s="12" t="str">
        <f>Sheet2!V17</f>
        <v>항상손해</v>
      </c>
      <c r="F22" s="12" t="str">
        <f>Sheet2!W17</f>
        <v>항상손해</v>
      </c>
      <c r="G22" s="10">
        <f>Sheet2!X17</f>
        <v>1.2789411764705882E-2</v>
      </c>
    </row>
    <row r="23" spans="2:7" x14ac:dyDescent="0.4">
      <c r="B23">
        <v>22</v>
      </c>
      <c r="C23">
        <v>23</v>
      </c>
      <c r="D23" s="1">
        <v>0.01</v>
      </c>
      <c r="E23" s="12" t="str">
        <f>Sheet2!V18</f>
        <v>항상손해</v>
      </c>
      <c r="F23" s="12" t="str">
        <f>Sheet2!W18</f>
        <v>항상손해</v>
      </c>
      <c r="G23" s="10">
        <f>Sheet2!X18</f>
        <v>1.341022624434389E-2</v>
      </c>
    </row>
    <row r="24" spans="2:7" x14ac:dyDescent="0.4">
      <c r="B24">
        <v>23</v>
      </c>
      <c r="C24">
        <v>24</v>
      </c>
      <c r="D24" s="2">
        <v>5.0000000000000001E-3</v>
      </c>
      <c r="E24" s="12" t="str">
        <f>Sheet2!V19</f>
        <v>항상손해</v>
      </c>
      <c r="F24" s="12" t="str">
        <f>Sheet2!W19</f>
        <v>항상손해</v>
      </c>
      <c r="G24" s="10">
        <f>Sheet2!X19</f>
        <v>6.9363348416289598E-3</v>
      </c>
    </row>
    <row r="25" spans="2:7" x14ac:dyDescent="0.4">
      <c r="B25">
        <v>24</v>
      </c>
      <c r="C25">
        <v>25</v>
      </c>
      <c r="D25" s="2">
        <v>5.0000000000000001E-3</v>
      </c>
      <c r="E25" s="12">
        <f>Sheet2!V20</f>
        <v>5.1572231833910036E-3</v>
      </c>
      <c r="F25" s="12" t="str">
        <f>Sheet2!W20</f>
        <v>항상손해</v>
      </c>
      <c r="G25" s="10">
        <f>Sheet2!X20</f>
        <v>7.5533484162895919E-3</v>
      </c>
    </row>
  </sheetData>
  <mergeCells count="1">
    <mergeCell ref="E5:H5"/>
  </mergeCells>
  <phoneticPr fontId="2" type="noConversion"/>
  <conditionalFormatting sqref="E7:G25 H7:H15">
    <cfRule type="cellIs" dxfId="2" priority="3" operator="equal">
      <formula>"항상손해"</formula>
    </cfRule>
    <cfRule type="cellIs" dxfId="1" priority="2" operator="equal">
      <formula>"항상이득"</formula>
    </cfRule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89F3-1BDF-474B-A84C-5D1E8BB667F6}">
  <dimension ref="A1:Y27"/>
  <sheetViews>
    <sheetView topLeftCell="K1" workbookViewId="0">
      <selection activeCell="Y2" sqref="Y2:Y10"/>
    </sheetView>
  </sheetViews>
  <sheetFormatPr defaultRowHeight="17.399999999999999" x14ac:dyDescent="0.4"/>
  <cols>
    <col min="12" max="12" width="11.8984375" bestFit="1" customWidth="1"/>
  </cols>
  <sheetData>
    <row r="1" spans="1:25" x14ac:dyDescent="0.4">
      <c r="A1" t="s">
        <v>0</v>
      </c>
      <c r="B1" t="s">
        <v>1</v>
      </c>
      <c r="C1" t="s">
        <v>2</v>
      </c>
      <c r="D1" t="s">
        <v>4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L1" s="5" t="s">
        <v>21</v>
      </c>
      <c r="M1" t="s">
        <v>8</v>
      </c>
      <c r="N1" t="s">
        <v>9</v>
      </c>
      <c r="O1" t="s">
        <v>10</v>
      </c>
      <c r="P1" t="s">
        <v>23</v>
      </c>
      <c r="Q1" t="s">
        <v>16</v>
      </c>
      <c r="R1" t="s">
        <v>8</v>
      </c>
      <c r="S1" t="s">
        <v>9</v>
      </c>
      <c r="T1" t="s">
        <v>10</v>
      </c>
      <c r="U1" t="s">
        <v>23</v>
      </c>
    </row>
    <row r="2" spans="1:25" x14ac:dyDescent="0.4">
      <c r="A2">
        <v>6</v>
      </c>
      <c r="B2">
        <v>7</v>
      </c>
      <c r="C2">
        <v>672</v>
      </c>
      <c r="D2">
        <v>6</v>
      </c>
      <c r="E2">
        <v>12</v>
      </c>
      <c r="F2">
        <v>640</v>
      </c>
      <c r="G2">
        <f>I2*6</f>
        <v>12</v>
      </c>
      <c r="H2">
        <f>I2*3</f>
        <v>6</v>
      </c>
      <c r="I2">
        <v>2</v>
      </c>
      <c r="J2" s="1">
        <v>0.6</v>
      </c>
      <c r="L2">
        <f>(C2*Sheet1!$C$4/10+D2*Sheet1!$E$4+E2*Sheet1!$D$4+F2)/(J2*100)</f>
        <v>31.286666666666669</v>
      </c>
      <c r="M2">
        <f>G2*Sheet1!$F$4/(100*J2*$F$27)</f>
        <v>19.266666666666666</v>
      </c>
      <c r="N2">
        <f>H2*Sheet1!$G$4/(100*J2*$G$27)</f>
        <v>22.981481481481481</v>
      </c>
      <c r="O2">
        <f>I2*Sheet1!$H$4/(100*J2*$H$27)</f>
        <v>13.154761904761903</v>
      </c>
      <c r="P2">
        <f>Sheet1!$I$4/10</f>
        <v>73</v>
      </c>
      <c r="R2">
        <f>L2/M2*J2</f>
        <v>0.97432525951557092</v>
      </c>
      <c r="S2">
        <f>L2/N2*J2</f>
        <v>0.81683158742949236</v>
      </c>
      <c r="T2">
        <f>L2/O2*J2</f>
        <v>1.4270117647058826</v>
      </c>
      <c r="U2">
        <f>L2/P2*J2</f>
        <v>0.25715068493150683</v>
      </c>
      <c r="V2">
        <f>IF(J2&gt;R2,"항상손해",IF(J2*2&lt;R2,"항상이득",R2))</f>
        <v>0.97432525951557092</v>
      </c>
      <c r="W2">
        <f>IF(J2&gt;S2,"항상손해",IF(J2*2&lt;S2,"항상이득",S2))</f>
        <v>0.81683158742949236</v>
      </c>
      <c r="X2" t="str">
        <f>IF(J2&gt;T2,"항상손해",IF(J2*2&lt;T2,"항상이득",T2))</f>
        <v>항상이득</v>
      </c>
      <c r="Y2" t="str">
        <f>IF(J2&gt;U2,"항상손해",IF(J2*2&lt;U2,"항상이득",U2))</f>
        <v>항상손해</v>
      </c>
    </row>
    <row r="3" spans="1:25" x14ac:dyDescent="0.4">
      <c r="A3">
        <v>7</v>
      </c>
      <c r="B3">
        <v>8</v>
      </c>
      <c r="C3">
        <v>672</v>
      </c>
      <c r="D3">
        <v>6</v>
      </c>
      <c r="E3">
        <v>14</v>
      </c>
      <c r="F3">
        <v>640</v>
      </c>
      <c r="G3">
        <f t="shared" ref="G3:G20" si="0">I3*6</f>
        <v>12</v>
      </c>
      <c r="H3">
        <f t="shared" ref="H3:H20" si="1">I3*3</f>
        <v>6</v>
      </c>
      <c r="I3">
        <v>2</v>
      </c>
      <c r="J3" s="1">
        <v>0.45</v>
      </c>
      <c r="L3">
        <f>(C3*Sheet1!$C$4/10+D3*Sheet1!$E$4+E3*Sheet1!$D$4+F3)/(J3*100)</f>
        <v>43.315555555555555</v>
      </c>
      <c r="M3">
        <f>G3*Sheet1!$F$4/(100*J3*$F$27)</f>
        <v>25.688888888888886</v>
      </c>
      <c r="N3">
        <f>H3*Sheet1!$G$4/(100*J3*$G$27)</f>
        <v>30.641975308641978</v>
      </c>
      <c r="O3">
        <f>I3*Sheet1!$H$4/(100*J3*$H$27)</f>
        <v>17.539682539682538</v>
      </c>
      <c r="P3">
        <f>Sheet1!$I$4/10</f>
        <v>73</v>
      </c>
      <c r="R3">
        <f t="shared" ref="R3:R20" si="2">L3/M3*J3</f>
        <v>0.75877162629757799</v>
      </c>
      <c r="S3">
        <f t="shared" ref="S3:S20" si="3">L3/N3*J3</f>
        <v>0.63612087026591457</v>
      </c>
      <c r="T3">
        <f t="shared" ref="T3:T20" si="4">L3/O3*J3</f>
        <v>1.111308597285068</v>
      </c>
      <c r="U3">
        <f t="shared" ref="U3:U10" si="5">L3/P3*J3</f>
        <v>0.26701369863013702</v>
      </c>
      <c r="V3">
        <f t="shared" ref="V3:V20" si="6">IF(J3&gt;R3,"항상손해",IF(J3*2&lt;R3,"항상이득",R3))</f>
        <v>0.75877162629757799</v>
      </c>
      <c r="W3">
        <f t="shared" ref="W3:W20" si="7">IF(J3&gt;S3,"항상손해",IF(J3*2&lt;S3,"항상이득",S3))</f>
        <v>0.63612087026591457</v>
      </c>
      <c r="X3" t="str">
        <f t="shared" ref="X3:X20" si="8">IF(J3&gt;T3,"항상손해",IF(J3*2&lt;T3,"항상이득",T3))</f>
        <v>항상이득</v>
      </c>
      <c r="Y3" t="str">
        <f t="shared" ref="Y3:Y10" si="9">IF(J3&gt;U3,"항상손해",IF(J3*2&lt;U3,"항상이득",U3))</f>
        <v>항상손해</v>
      </c>
    </row>
    <row r="4" spans="1:25" x14ac:dyDescent="0.4">
      <c r="A4">
        <v>8</v>
      </c>
      <c r="B4">
        <v>9</v>
      </c>
      <c r="C4">
        <v>672</v>
      </c>
      <c r="D4">
        <v>8</v>
      </c>
      <c r="E4">
        <v>14</v>
      </c>
      <c r="F4">
        <v>640</v>
      </c>
      <c r="G4">
        <f t="shared" si="0"/>
        <v>12</v>
      </c>
      <c r="H4">
        <f t="shared" si="1"/>
        <v>6</v>
      </c>
      <c r="I4">
        <v>2</v>
      </c>
      <c r="J4" s="1">
        <v>0.3</v>
      </c>
      <c r="L4">
        <f>(C4*Sheet1!$C$4/10+D4*Sheet1!$E$4+E4*Sheet1!$D$4+F4)/(J4*100)</f>
        <v>65.706666666666663</v>
      </c>
      <c r="M4">
        <f>G4*Sheet1!$F$4/(100*J4*$F$27)</f>
        <v>38.533333333333331</v>
      </c>
      <c r="N4">
        <f>H4*Sheet1!$G$4/(100*J4*$G$27)</f>
        <v>45.962962962962962</v>
      </c>
      <c r="O4">
        <f>I4*Sheet1!$H$4/(100*J4*$H$27)</f>
        <v>26.309523809523807</v>
      </c>
      <c r="P4">
        <f>Sheet1!$I$4/10</f>
        <v>73</v>
      </c>
      <c r="R4">
        <f t="shared" si="2"/>
        <v>0.51155709342560551</v>
      </c>
      <c r="S4">
        <f t="shared" si="3"/>
        <v>0.42886704270749393</v>
      </c>
      <c r="T4">
        <f t="shared" si="4"/>
        <v>0.74923438914027152</v>
      </c>
      <c r="U4">
        <f t="shared" si="5"/>
        <v>0.27002739726027397</v>
      </c>
      <c r="V4">
        <f t="shared" si="6"/>
        <v>0.51155709342560551</v>
      </c>
      <c r="W4">
        <f t="shared" si="7"/>
        <v>0.42886704270749393</v>
      </c>
      <c r="X4" t="str">
        <f t="shared" si="8"/>
        <v>항상이득</v>
      </c>
      <c r="Y4" t="str">
        <f t="shared" si="9"/>
        <v>항상손해</v>
      </c>
    </row>
    <row r="5" spans="1:25" x14ac:dyDescent="0.4">
      <c r="A5">
        <v>9</v>
      </c>
      <c r="B5">
        <v>10</v>
      </c>
      <c r="C5">
        <v>830</v>
      </c>
      <c r="D5">
        <v>8</v>
      </c>
      <c r="E5">
        <v>16</v>
      </c>
      <c r="F5">
        <v>640</v>
      </c>
      <c r="G5">
        <f t="shared" si="0"/>
        <v>12</v>
      </c>
      <c r="H5">
        <f t="shared" si="1"/>
        <v>6</v>
      </c>
      <c r="I5">
        <v>2</v>
      </c>
      <c r="J5" s="1">
        <v>0.3</v>
      </c>
      <c r="L5">
        <f>(C5*Sheet1!$C$4/10+D5*Sheet1!$E$4+E5*Sheet1!$D$4+F5)/(J5*100)</f>
        <v>73.900000000000006</v>
      </c>
      <c r="M5">
        <f>G5*Sheet1!$F$4/(100*J5*$F$27)</f>
        <v>38.533333333333331</v>
      </c>
      <c r="N5">
        <f>H5*Sheet1!$G$4/(100*J5*$G$27)</f>
        <v>45.962962962962962</v>
      </c>
      <c r="O5">
        <f>I5*Sheet1!$H$4/(100*J5*$H$27)</f>
        <v>26.309523809523807</v>
      </c>
      <c r="P5">
        <f>Sheet1!$I$4/10</f>
        <v>73</v>
      </c>
      <c r="R5">
        <f t="shared" si="2"/>
        <v>0.57534602076124575</v>
      </c>
      <c r="S5">
        <f t="shared" si="3"/>
        <v>0.48234488315874297</v>
      </c>
      <c r="T5">
        <f t="shared" si="4"/>
        <v>0.84266063348416298</v>
      </c>
      <c r="U5">
        <f t="shared" si="5"/>
        <v>0.30369863013698628</v>
      </c>
      <c r="V5">
        <f t="shared" si="6"/>
        <v>0.57534602076124575</v>
      </c>
      <c r="W5">
        <f t="shared" si="7"/>
        <v>0.48234488315874297</v>
      </c>
      <c r="X5" t="str">
        <f t="shared" si="8"/>
        <v>항상이득</v>
      </c>
      <c r="Y5">
        <f t="shared" si="9"/>
        <v>0.30369863013698628</v>
      </c>
    </row>
    <row r="6" spans="1:25" x14ac:dyDescent="0.4">
      <c r="A6">
        <v>10</v>
      </c>
      <c r="B6">
        <v>11</v>
      </c>
      <c r="C6">
        <v>830</v>
      </c>
      <c r="D6">
        <v>8</v>
      </c>
      <c r="E6">
        <v>16</v>
      </c>
      <c r="F6">
        <v>660</v>
      </c>
      <c r="G6">
        <f t="shared" si="0"/>
        <v>12</v>
      </c>
      <c r="H6">
        <f t="shared" si="1"/>
        <v>6</v>
      </c>
      <c r="I6">
        <v>2</v>
      </c>
      <c r="J6" s="1">
        <v>0.3</v>
      </c>
      <c r="L6">
        <f>(C6*Sheet1!$C$4/10+D6*Sheet1!$E$4+E6*Sheet1!$D$4+F6)/(J6*100)</f>
        <v>74.566666666666663</v>
      </c>
      <c r="M6">
        <f>G6*Sheet1!$F$4/(100*J6*$F$27)</f>
        <v>38.533333333333331</v>
      </c>
      <c r="N6">
        <f>H6*Sheet1!$G$4/(100*J6*$G$27)</f>
        <v>45.962962962962962</v>
      </c>
      <c r="O6">
        <f>I6*Sheet1!$H$4/(100*J6*$H$27)</f>
        <v>26.309523809523807</v>
      </c>
      <c r="P6">
        <f>Sheet1!$I$4/10</f>
        <v>73</v>
      </c>
      <c r="R6">
        <f t="shared" si="2"/>
        <v>0.58053633217993084</v>
      </c>
      <c r="S6">
        <f t="shared" si="3"/>
        <v>0.48669621273166797</v>
      </c>
      <c r="T6">
        <f t="shared" si="4"/>
        <v>0.850262443438914</v>
      </c>
      <c r="U6">
        <f t="shared" si="5"/>
        <v>0.30643835616438353</v>
      </c>
      <c r="V6">
        <f t="shared" si="6"/>
        <v>0.58053633217993084</v>
      </c>
      <c r="W6">
        <f t="shared" si="7"/>
        <v>0.48669621273166797</v>
      </c>
      <c r="X6" t="str">
        <f t="shared" si="8"/>
        <v>항상이득</v>
      </c>
      <c r="Y6">
        <f t="shared" si="9"/>
        <v>0.30643835616438353</v>
      </c>
    </row>
    <row r="7" spans="1:25" x14ac:dyDescent="0.4">
      <c r="A7">
        <v>11</v>
      </c>
      <c r="B7">
        <v>12</v>
      </c>
      <c r="C7">
        <v>830</v>
      </c>
      <c r="D7">
        <v>8</v>
      </c>
      <c r="E7">
        <v>18</v>
      </c>
      <c r="F7">
        <v>660</v>
      </c>
      <c r="G7">
        <f t="shared" si="0"/>
        <v>24</v>
      </c>
      <c r="H7">
        <f t="shared" si="1"/>
        <v>12</v>
      </c>
      <c r="I7">
        <v>4</v>
      </c>
      <c r="J7" s="1">
        <v>0.15</v>
      </c>
      <c r="L7">
        <f>(C7*Sheet1!$C$4/10+D7*Sheet1!$E$4+E7*Sheet1!$D$4+F7)/(J7*100)</f>
        <v>153.93333333333334</v>
      </c>
      <c r="M7">
        <f>G7*Sheet1!$F$4/(100*J7*$F$27)</f>
        <v>154.13333333333333</v>
      </c>
      <c r="N7">
        <f>H7*Sheet1!$G$4/(100*J7*$G$27)</f>
        <v>183.85185185185185</v>
      </c>
      <c r="O7">
        <f>I7*Sheet1!$H$4/(100*J7*$H$27)</f>
        <v>105.23809523809523</v>
      </c>
      <c r="P7">
        <f>Sheet1!$I$4/10</f>
        <v>73</v>
      </c>
      <c r="R7">
        <f t="shared" si="2"/>
        <v>0.14980536332179931</v>
      </c>
      <c r="S7">
        <f t="shared" si="3"/>
        <v>0.12559024979854957</v>
      </c>
      <c r="T7">
        <f t="shared" si="4"/>
        <v>0.21940723981900453</v>
      </c>
      <c r="U7">
        <f t="shared" si="5"/>
        <v>0.31630136986301366</v>
      </c>
      <c r="V7" t="str">
        <f t="shared" si="6"/>
        <v>항상손해</v>
      </c>
      <c r="W7" t="str">
        <f t="shared" si="7"/>
        <v>항상손해</v>
      </c>
      <c r="X7">
        <f t="shared" si="8"/>
        <v>0.21940723981900453</v>
      </c>
      <c r="Y7" t="str">
        <f t="shared" si="9"/>
        <v>항상이득</v>
      </c>
    </row>
    <row r="8" spans="1:25" x14ac:dyDescent="0.4">
      <c r="A8">
        <v>12</v>
      </c>
      <c r="B8">
        <v>13</v>
      </c>
      <c r="C8">
        <v>986</v>
      </c>
      <c r="D8">
        <v>10</v>
      </c>
      <c r="E8">
        <v>18</v>
      </c>
      <c r="F8">
        <v>660</v>
      </c>
      <c r="G8">
        <f t="shared" si="0"/>
        <v>24</v>
      </c>
      <c r="H8">
        <f t="shared" si="1"/>
        <v>12</v>
      </c>
      <c r="I8">
        <v>4</v>
      </c>
      <c r="J8" s="1">
        <v>0.15</v>
      </c>
      <c r="L8">
        <f>(C8*Sheet1!$C$4/10+D8*Sheet1!$E$4+E8*Sheet1!$D$4+F8)/(J8*100)</f>
        <v>166.84</v>
      </c>
      <c r="M8">
        <f>G8*Sheet1!$F$4/(100*J8*$F$27)</f>
        <v>154.13333333333333</v>
      </c>
      <c r="N8">
        <f>H8*Sheet1!$G$4/(100*J8*$G$27)</f>
        <v>183.85185185185185</v>
      </c>
      <c r="O8">
        <f>I8*Sheet1!$H$4/(100*J8*$H$27)</f>
        <v>105.23809523809523</v>
      </c>
      <c r="P8">
        <f>Sheet1!$I$4/10</f>
        <v>73</v>
      </c>
      <c r="R8">
        <f t="shared" si="2"/>
        <v>0.16236591695501731</v>
      </c>
      <c r="S8">
        <f t="shared" si="3"/>
        <v>0.1361204673650282</v>
      </c>
      <c r="T8">
        <f t="shared" si="4"/>
        <v>0.2378036199095023</v>
      </c>
      <c r="U8">
        <f t="shared" si="5"/>
        <v>0.34282191780821919</v>
      </c>
      <c r="V8">
        <f t="shared" si="6"/>
        <v>0.16236591695501731</v>
      </c>
      <c r="W8" t="str">
        <f t="shared" si="7"/>
        <v>항상손해</v>
      </c>
      <c r="X8">
        <f t="shared" si="8"/>
        <v>0.2378036199095023</v>
      </c>
      <c r="Y8" t="str">
        <f t="shared" si="9"/>
        <v>항상이득</v>
      </c>
    </row>
    <row r="9" spans="1:25" x14ac:dyDescent="0.4">
      <c r="A9">
        <v>13</v>
      </c>
      <c r="B9">
        <v>14</v>
      </c>
      <c r="C9">
        <v>986</v>
      </c>
      <c r="D9">
        <v>10</v>
      </c>
      <c r="E9">
        <v>20</v>
      </c>
      <c r="F9">
        <v>660</v>
      </c>
      <c r="G9">
        <f t="shared" si="0"/>
        <v>24</v>
      </c>
      <c r="H9">
        <f t="shared" si="1"/>
        <v>12</v>
      </c>
      <c r="I9">
        <v>4</v>
      </c>
      <c r="J9" s="1">
        <v>0.15</v>
      </c>
      <c r="L9">
        <f>(C9*Sheet1!$C$4/10+D9*Sheet1!$E$4+E9*Sheet1!$D$4+F9)/(J9*100)</f>
        <v>171.64</v>
      </c>
      <c r="M9">
        <f>G9*Sheet1!$F$4/(100*J9*$F$27)</f>
        <v>154.13333333333333</v>
      </c>
      <c r="N9">
        <f>H9*Sheet1!$G$4/(100*J9*$G$27)</f>
        <v>183.85185185185185</v>
      </c>
      <c r="O9">
        <f>I9*Sheet1!$H$4/(100*J9*$H$27)</f>
        <v>105.23809523809523</v>
      </c>
      <c r="P9">
        <f>Sheet1!$I$4/10</f>
        <v>73</v>
      </c>
      <c r="R9">
        <f t="shared" si="2"/>
        <v>0.16703719723183388</v>
      </c>
      <c r="S9">
        <f t="shared" si="3"/>
        <v>0.14003666398066072</v>
      </c>
      <c r="T9">
        <f t="shared" si="4"/>
        <v>0.24464524886877828</v>
      </c>
      <c r="U9">
        <f t="shared" si="5"/>
        <v>0.35268493150684926</v>
      </c>
      <c r="V9">
        <f t="shared" si="6"/>
        <v>0.16703719723183388</v>
      </c>
      <c r="W9" t="str">
        <f t="shared" si="7"/>
        <v>항상손해</v>
      </c>
      <c r="X9">
        <f t="shared" si="8"/>
        <v>0.24464524886877828</v>
      </c>
      <c r="Y9" t="str">
        <f t="shared" si="9"/>
        <v>항상이득</v>
      </c>
    </row>
    <row r="10" spans="1:25" x14ac:dyDescent="0.4">
      <c r="A10">
        <v>14</v>
      </c>
      <c r="B10">
        <v>15</v>
      </c>
      <c r="C10">
        <v>986</v>
      </c>
      <c r="D10">
        <v>10</v>
      </c>
      <c r="E10">
        <v>20</v>
      </c>
      <c r="F10">
        <v>660</v>
      </c>
      <c r="G10">
        <f t="shared" si="0"/>
        <v>24</v>
      </c>
      <c r="H10">
        <f t="shared" si="1"/>
        <v>12</v>
      </c>
      <c r="I10">
        <v>4</v>
      </c>
      <c r="J10" s="1">
        <v>0.1</v>
      </c>
      <c r="L10">
        <f>(C10*Sheet1!$C$4/10+D10*Sheet1!$E$4+E10*Sheet1!$D$4+F10)/(J10*100)</f>
        <v>257.45999999999998</v>
      </c>
      <c r="M10">
        <f>G10*Sheet1!$F$4/(100*J10*$F$27)</f>
        <v>231.2</v>
      </c>
      <c r="N10">
        <f>H10*Sheet1!$G$4/(100*J10*$G$27)</f>
        <v>275.77777777777777</v>
      </c>
      <c r="O10">
        <f>I10*Sheet1!$H$4/(100*J10*$H$27)</f>
        <v>157.85714285714286</v>
      </c>
      <c r="P10">
        <f>Sheet1!$I$4/10</f>
        <v>73</v>
      </c>
      <c r="R10">
        <f t="shared" si="2"/>
        <v>0.11135813148788927</v>
      </c>
      <c r="S10">
        <f t="shared" si="3"/>
        <v>9.3357775987107164E-2</v>
      </c>
      <c r="T10">
        <f t="shared" si="4"/>
        <v>0.1630968325791855</v>
      </c>
      <c r="U10">
        <f t="shared" si="5"/>
        <v>0.35268493150684932</v>
      </c>
      <c r="V10">
        <f t="shared" si="6"/>
        <v>0.11135813148788927</v>
      </c>
      <c r="W10" t="str">
        <f t="shared" si="7"/>
        <v>항상손해</v>
      </c>
      <c r="X10">
        <f t="shared" si="8"/>
        <v>0.1630968325791855</v>
      </c>
      <c r="Y10" t="str">
        <f t="shared" si="9"/>
        <v>항상이득</v>
      </c>
    </row>
    <row r="11" spans="1:25" x14ac:dyDescent="0.4">
      <c r="A11">
        <v>15</v>
      </c>
      <c r="B11">
        <v>16</v>
      </c>
      <c r="C11">
        <v>1144</v>
      </c>
      <c r="D11">
        <v>12</v>
      </c>
      <c r="E11">
        <v>22</v>
      </c>
      <c r="F11">
        <v>680</v>
      </c>
      <c r="G11">
        <f t="shared" si="0"/>
        <v>24</v>
      </c>
      <c r="H11">
        <f t="shared" si="1"/>
        <v>12</v>
      </c>
      <c r="I11">
        <v>4</v>
      </c>
      <c r="J11" s="1">
        <v>0.1</v>
      </c>
      <c r="L11">
        <f>(C11*Sheet1!$C$4/10+D11*Sheet1!$E$4+E11*Sheet1!$D$4+F11)/(J11*100)</f>
        <v>286.24</v>
      </c>
      <c r="M11">
        <f>G11*Sheet1!$F$4/(100*J11*$F$27)</f>
        <v>231.2</v>
      </c>
      <c r="N11">
        <f>H11*Sheet1!$G$4/(100*J11*$G$27)</f>
        <v>275.77777777777777</v>
      </c>
      <c r="O11">
        <f>I11*Sheet1!$H$4/(100*J11*$H$27)</f>
        <v>157.85714285714286</v>
      </c>
      <c r="R11">
        <f t="shared" si="2"/>
        <v>0.12380622837370243</v>
      </c>
      <c r="S11">
        <f t="shared" si="3"/>
        <v>0.10379371474617245</v>
      </c>
      <c r="T11">
        <f t="shared" si="4"/>
        <v>0.18132850678733034</v>
      </c>
      <c r="V11">
        <f t="shared" si="6"/>
        <v>0.12380622837370243</v>
      </c>
      <c r="W11">
        <f t="shared" si="7"/>
        <v>0.10379371474617245</v>
      </c>
      <c r="X11">
        <f t="shared" si="8"/>
        <v>0.18132850678733034</v>
      </c>
    </row>
    <row r="12" spans="1:25" x14ac:dyDescent="0.4">
      <c r="A12">
        <v>16</v>
      </c>
      <c r="B12">
        <v>17</v>
      </c>
      <c r="C12">
        <v>1144</v>
      </c>
      <c r="D12">
        <v>14</v>
      </c>
      <c r="E12">
        <v>24</v>
      </c>
      <c r="F12">
        <v>680</v>
      </c>
      <c r="G12">
        <f t="shared" si="0"/>
        <v>24</v>
      </c>
      <c r="H12">
        <f t="shared" si="1"/>
        <v>12</v>
      </c>
      <c r="I12">
        <v>4</v>
      </c>
      <c r="J12" s="1">
        <v>0.1</v>
      </c>
      <c r="L12">
        <f>(C12*Sheet1!$C$4/10+D12*Sheet1!$E$4+E12*Sheet1!$D$4+F12)/(J12*100)</f>
        <v>295.64</v>
      </c>
      <c r="M12">
        <f>G12*Sheet1!$F$4/(100*J12*$F$27)</f>
        <v>231.2</v>
      </c>
      <c r="N12">
        <f>H12*Sheet1!$G$4/(100*J12*$G$27)</f>
        <v>275.77777777777777</v>
      </c>
      <c r="O12">
        <f>I12*Sheet1!$H$4/(100*J12*$H$27)</f>
        <v>157.85714285714286</v>
      </c>
      <c r="R12">
        <f t="shared" si="2"/>
        <v>0.12787197231833911</v>
      </c>
      <c r="S12">
        <f t="shared" si="3"/>
        <v>0.10720225624496374</v>
      </c>
      <c r="T12">
        <f t="shared" si="4"/>
        <v>0.18728325791855205</v>
      </c>
      <c r="V12">
        <f t="shared" si="6"/>
        <v>0.12787197231833911</v>
      </c>
      <c r="W12">
        <f t="shared" si="7"/>
        <v>0.10720225624496374</v>
      </c>
      <c r="X12">
        <f t="shared" si="8"/>
        <v>0.18728325791855205</v>
      </c>
    </row>
    <row r="13" spans="1:25" x14ac:dyDescent="0.4">
      <c r="A13">
        <v>17</v>
      </c>
      <c r="B13">
        <v>18</v>
      </c>
      <c r="C13">
        <v>1144</v>
      </c>
      <c r="D13">
        <v>16</v>
      </c>
      <c r="E13">
        <v>28</v>
      </c>
      <c r="F13">
        <v>680</v>
      </c>
      <c r="G13">
        <f t="shared" si="0"/>
        <v>24</v>
      </c>
      <c r="H13">
        <f t="shared" si="1"/>
        <v>12</v>
      </c>
      <c r="I13">
        <v>4</v>
      </c>
      <c r="J13" s="1">
        <v>0.05</v>
      </c>
      <c r="L13">
        <f>(C13*Sheet1!$C$4/10+D13*Sheet1!$E$4+E13*Sheet1!$D$4+F13)/(J13*100)</f>
        <v>624.48</v>
      </c>
      <c r="M13">
        <f>G13*Sheet1!$F$4/(100*J13*$F$27)</f>
        <v>462.4</v>
      </c>
      <c r="N13">
        <f>H13*Sheet1!$G$4/(100*J13*$G$27)</f>
        <v>551.55555555555554</v>
      </c>
      <c r="O13">
        <f>I13*Sheet1!$H$4/(100*J13*$H$27)</f>
        <v>315.71428571428572</v>
      </c>
      <c r="R13">
        <f t="shared" si="2"/>
        <v>6.7525951557093442E-2</v>
      </c>
      <c r="S13">
        <f t="shared" si="3"/>
        <v>5.6610797743755041E-2</v>
      </c>
      <c r="T13">
        <f t="shared" si="4"/>
        <v>9.8899547511312219E-2</v>
      </c>
      <c r="V13">
        <f t="shared" si="6"/>
        <v>6.7525951557093442E-2</v>
      </c>
      <c r="W13">
        <f t="shared" si="7"/>
        <v>5.6610797743755041E-2</v>
      </c>
      <c r="X13">
        <f t="shared" si="8"/>
        <v>9.8899547511312219E-2</v>
      </c>
    </row>
    <row r="14" spans="1:25" x14ac:dyDescent="0.4">
      <c r="A14">
        <v>18</v>
      </c>
      <c r="B14">
        <v>19</v>
      </c>
      <c r="C14">
        <v>1300</v>
      </c>
      <c r="D14">
        <v>18</v>
      </c>
      <c r="E14">
        <v>30</v>
      </c>
      <c r="F14">
        <v>710</v>
      </c>
      <c r="G14">
        <f t="shared" si="0"/>
        <v>24</v>
      </c>
      <c r="H14">
        <f t="shared" si="1"/>
        <v>12</v>
      </c>
      <c r="I14">
        <v>4</v>
      </c>
      <c r="J14" s="1">
        <v>0.05</v>
      </c>
      <c r="L14">
        <f>(C14*Sheet1!$C$4/10+D14*Sheet1!$E$4+E14*Sheet1!$D$4+F14)/(J14*100)</f>
        <v>683.6</v>
      </c>
      <c r="M14">
        <f>G14*Sheet1!$F$4/(100*J14*$F$27)</f>
        <v>462.4</v>
      </c>
      <c r="N14">
        <f>H14*Sheet1!$G$4/(100*J14*$G$27)</f>
        <v>551.55555555555554</v>
      </c>
      <c r="O14">
        <f>I14*Sheet1!$H$4/(100*J14*$H$27)</f>
        <v>315.71428571428572</v>
      </c>
      <c r="R14">
        <f t="shared" si="2"/>
        <v>7.3918685121107275E-2</v>
      </c>
      <c r="S14">
        <f t="shared" si="3"/>
        <v>6.1970185334407735E-2</v>
      </c>
      <c r="T14">
        <f t="shared" si="4"/>
        <v>0.10826244343891403</v>
      </c>
      <c r="V14">
        <f t="shared" si="6"/>
        <v>7.3918685121107275E-2</v>
      </c>
      <c r="W14">
        <f t="shared" si="7"/>
        <v>6.1970185334407735E-2</v>
      </c>
      <c r="X14" t="str">
        <f t="shared" si="8"/>
        <v>항상이득</v>
      </c>
    </row>
    <row r="15" spans="1:25" x14ac:dyDescent="0.4">
      <c r="A15">
        <v>19</v>
      </c>
      <c r="B15">
        <v>20</v>
      </c>
      <c r="C15">
        <v>1300</v>
      </c>
      <c r="D15">
        <v>20</v>
      </c>
      <c r="E15">
        <v>32</v>
      </c>
      <c r="F15">
        <v>730</v>
      </c>
      <c r="G15">
        <f t="shared" si="0"/>
        <v>36</v>
      </c>
      <c r="H15">
        <f t="shared" si="1"/>
        <v>18</v>
      </c>
      <c r="I15">
        <v>6</v>
      </c>
      <c r="J15" s="1">
        <v>0.03</v>
      </c>
      <c r="L15">
        <f>(C15*Sheet1!$C$4/10+D15*Sheet1!$E$4+E15*Sheet1!$D$4+F15)/(J15*100)</f>
        <v>1177.3333333333333</v>
      </c>
      <c r="M15">
        <f>G15*Sheet1!$F$4/(100*J15*$F$27)</f>
        <v>1156</v>
      </c>
      <c r="N15">
        <f>H15*Sheet1!$G$4/(100*J15*$G$27)</f>
        <v>1378.8888888888889</v>
      </c>
      <c r="O15">
        <f>I15*Sheet1!$H$4/(100*J15*$H$27)</f>
        <v>789.28571428571422</v>
      </c>
      <c r="R15">
        <f t="shared" si="2"/>
        <v>3.0553633217993079E-2</v>
      </c>
      <c r="S15">
        <f t="shared" si="3"/>
        <v>2.5614826752618853E-2</v>
      </c>
      <c r="T15">
        <f t="shared" si="4"/>
        <v>4.4749321266968331E-2</v>
      </c>
      <c r="V15">
        <f t="shared" si="6"/>
        <v>3.0553633217993079E-2</v>
      </c>
      <c r="W15" t="str">
        <f t="shared" si="7"/>
        <v>항상손해</v>
      </c>
      <c r="X15">
        <f t="shared" si="8"/>
        <v>4.4749321266968331E-2</v>
      </c>
    </row>
    <row r="16" spans="1:25" x14ac:dyDescent="0.4">
      <c r="A16">
        <v>20</v>
      </c>
      <c r="B16">
        <v>21</v>
      </c>
      <c r="C16">
        <v>1300</v>
      </c>
      <c r="D16">
        <v>22</v>
      </c>
      <c r="E16">
        <v>34</v>
      </c>
      <c r="F16">
        <v>750</v>
      </c>
      <c r="G16">
        <f t="shared" si="0"/>
        <v>36</v>
      </c>
      <c r="H16">
        <f t="shared" si="1"/>
        <v>18</v>
      </c>
      <c r="I16">
        <v>6</v>
      </c>
      <c r="J16" s="1">
        <v>0.03</v>
      </c>
      <c r="L16">
        <f>(C16*Sheet1!$C$4/10+D16*Sheet1!$E$4+E16*Sheet1!$D$4+F16)/(J16*100)</f>
        <v>1215.3333333333333</v>
      </c>
      <c r="M16">
        <f>G16*Sheet1!$F$4/(100*J16*$F$27)</f>
        <v>1156</v>
      </c>
      <c r="N16">
        <f>H16*Sheet1!$G$4/(100*J16*$G$27)</f>
        <v>1378.8888888888889</v>
      </c>
      <c r="O16">
        <f>I16*Sheet1!$H$4/(100*J16*$H$27)</f>
        <v>789.28571428571422</v>
      </c>
      <c r="R16">
        <f t="shared" si="2"/>
        <v>3.1539792387543251E-2</v>
      </c>
      <c r="S16">
        <f t="shared" si="3"/>
        <v>2.6441579371474615E-2</v>
      </c>
      <c r="T16">
        <f t="shared" si="4"/>
        <v>4.619366515837104E-2</v>
      </c>
      <c r="V16">
        <f t="shared" si="6"/>
        <v>3.1539792387543251E-2</v>
      </c>
      <c r="W16" t="str">
        <f t="shared" si="7"/>
        <v>항상손해</v>
      </c>
      <c r="X16">
        <f t="shared" si="8"/>
        <v>4.619366515837104E-2</v>
      </c>
    </row>
    <row r="17" spans="1:24" x14ac:dyDescent="0.4">
      <c r="A17">
        <v>21</v>
      </c>
      <c r="B17">
        <v>22</v>
      </c>
      <c r="C17">
        <v>1458</v>
      </c>
      <c r="D17">
        <v>26</v>
      </c>
      <c r="E17">
        <v>38</v>
      </c>
      <c r="F17">
        <v>780</v>
      </c>
      <c r="G17">
        <f t="shared" si="0"/>
        <v>48</v>
      </c>
      <c r="H17">
        <f t="shared" si="1"/>
        <v>24</v>
      </c>
      <c r="I17">
        <v>8</v>
      </c>
      <c r="J17" s="1">
        <v>0.01</v>
      </c>
      <c r="L17">
        <f>(C17*Sheet1!$C$4/10+D17*Sheet1!$E$4+E17*Sheet1!$D$4+F17)/(J17*100)</f>
        <v>4037.8</v>
      </c>
      <c r="M17">
        <f>G17*Sheet1!$F$4/(100*J17*$F$27)</f>
        <v>4624</v>
      </c>
      <c r="N17">
        <f>H17*Sheet1!$G$4/(100*J17*$G$27)</f>
        <v>5515.5555555555557</v>
      </c>
      <c r="O17">
        <f>I17*Sheet1!$H$4/(100*J17*$H$27)</f>
        <v>3157.1428571428573</v>
      </c>
      <c r="R17">
        <f t="shared" si="2"/>
        <v>8.7322664359861593E-3</v>
      </c>
      <c r="S17">
        <f t="shared" si="3"/>
        <v>7.3207493956486706E-3</v>
      </c>
      <c r="T17">
        <f t="shared" si="4"/>
        <v>1.2789411764705882E-2</v>
      </c>
      <c r="V17" t="str">
        <f t="shared" si="6"/>
        <v>항상손해</v>
      </c>
      <c r="W17" t="str">
        <f t="shared" si="7"/>
        <v>항상손해</v>
      </c>
      <c r="X17">
        <f t="shared" si="8"/>
        <v>1.2789411764705882E-2</v>
      </c>
    </row>
    <row r="18" spans="1:24" x14ac:dyDescent="0.4">
      <c r="A18">
        <v>22</v>
      </c>
      <c r="B18">
        <v>23</v>
      </c>
      <c r="C18">
        <v>1458</v>
      </c>
      <c r="D18">
        <v>28</v>
      </c>
      <c r="E18">
        <v>42</v>
      </c>
      <c r="F18">
        <v>810</v>
      </c>
      <c r="G18">
        <f t="shared" si="0"/>
        <v>48</v>
      </c>
      <c r="H18">
        <f t="shared" si="1"/>
        <v>24</v>
      </c>
      <c r="I18">
        <v>8</v>
      </c>
      <c r="J18" s="1">
        <v>0.01</v>
      </c>
      <c r="L18">
        <f>(C18*Sheet1!$C$4/10+D18*Sheet1!$E$4+E18*Sheet1!$D$4+F18)/(J18*100)</f>
        <v>4233.8</v>
      </c>
      <c r="M18">
        <f>G18*Sheet1!$F$4/(100*J18*$F$27)</f>
        <v>4624</v>
      </c>
      <c r="N18">
        <f>H18*Sheet1!$G$4/(100*J18*$G$27)</f>
        <v>5515.5555555555557</v>
      </c>
      <c r="O18">
        <f>I18*Sheet1!$H$4/(100*J18*$H$27)</f>
        <v>3157.1428571428573</v>
      </c>
      <c r="R18">
        <f t="shared" si="2"/>
        <v>9.1561418685121108E-3</v>
      </c>
      <c r="S18">
        <f t="shared" si="3"/>
        <v>7.6761079774375508E-3</v>
      </c>
      <c r="T18">
        <f t="shared" si="4"/>
        <v>1.341022624434389E-2</v>
      </c>
      <c r="V18" t="str">
        <f t="shared" si="6"/>
        <v>항상손해</v>
      </c>
      <c r="W18" t="str">
        <f t="shared" si="7"/>
        <v>항상손해</v>
      </c>
      <c r="X18">
        <f t="shared" si="8"/>
        <v>1.341022624434389E-2</v>
      </c>
    </row>
    <row r="19" spans="1:24" x14ac:dyDescent="0.4">
      <c r="A19">
        <v>23</v>
      </c>
      <c r="B19">
        <v>24</v>
      </c>
      <c r="C19">
        <v>1458</v>
      </c>
      <c r="D19">
        <v>32</v>
      </c>
      <c r="E19">
        <v>44</v>
      </c>
      <c r="F19">
        <v>840</v>
      </c>
      <c r="G19">
        <f t="shared" si="0"/>
        <v>48</v>
      </c>
      <c r="H19">
        <f t="shared" si="1"/>
        <v>24</v>
      </c>
      <c r="I19">
        <v>8</v>
      </c>
      <c r="J19" s="2">
        <v>5.0000000000000001E-3</v>
      </c>
      <c r="L19">
        <f>(C19*Sheet1!$C$4/10+D19*Sheet1!$E$4+E19*Sheet1!$D$4+F19)/(J19*100)</f>
        <v>8759.6</v>
      </c>
      <c r="M19">
        <f>G19*Sheet1!$F$4/(100*J19*$F$27)</f>
        <v>9248</v>
      </c>
      <c r="N19">
        <f>H19*Sheet1!$G$4/(100*J19*$G$27)</f>
        <v>11031.111111111111</v>
      </c>
      <c r="O19">
        <f>I19*Sheet1!$H$4/(100*J19*$H$27)</f>
        <v>6314.2857142857147</v>
      </c>
      <c r="R19">
        <f t="shared" si="2"/>
        <v>4.7359429065743945E-3</v>
      </c>
      <c r="S19">
        <f t="shared" si="3"/>
        <v>3.970406929895246E-3</v>
      </c>
      <c r="T19">
        <f t="shared" si="4"/>
        <v>6.9363348416289598E-3</v>
      </c>
      <c r="V19" t="str">
        <f t="shared" si="6"/>
        <v>항상손해</v>
      </c>
      <c r="W19" t="str">
        <f t="shared" si="7"/>
        <v>항상손해</v>
      </c>
      <c r="X19">
        <f t="shared" si="8"/>
        <v>6.9363348416289598E-3</v>
      </c>
    </row>
    <row r="20" spans="1:24" x14ac:dyDescent="0.4">
      <c r="A20">
        <v>24</v>
      </c>
      <c r="B20">
        <v>25</v>
      </c>
      <c r="C20">
        <v>1614</v>
      </c>
      <c r="D20">
        <v>36</v>
      </c>
      <c r="E20">
        <v>48</v>
      </c>
      <c r="F20">
        <v>870</v>
      </c>
      <c r="G20">
        <f t="shared" si="0"/>
        <v>48</v>
      </c>
      <c r="H20">
        <f t="shared" si="1"/>
        <v>24</v>
      </c>
      <c r="I20">
        <v>8</v>
      </c>
      <c r="J20" s="2">
        <v>5.0000000000000001E-3</v>
      </c>
      <c r="L20">
        <f>(C20*Sheet1!$C$4/10+D20*Sheet1!$E$4+E20*Sheet1!$D$4+F20)/(J20*100)</f>
        <v>9538.7999999999993</v>
      </c>
      <c r="M20">
        <f>G20*Sheet1!$F$4/(100*J20*$F$27)</f>
        <v>9248</v>
      </c>
      <c r="N20">
        <f>H20*Sheet1!$G$4/(100*J20*$G$27)</f>
        <v>11031.111111111111</v>
      </c>
      <c r="O20">
        <f>I20*Sheet1!$H$4/(100*J20*$H$27)</f>
        <v>6314.2857142857147</v>
      </c>
      <c r="R20">
        <f t="shared" si="2"/>
        <v>5.1572231833910036E-3</v>
      </c>
      <c r="S20">
        <f t="shared" si="3"/>
        <v>4.3235898468976632E-3</v>
      </c>
      <c r="T20">
        <f t="shared" si="4"/>
        <v>7.5533484162895919E-3</v>
      </c>
      <c r="V20">
        <f t="shared" si="6"/>
        <v>5.1572231833910036E-3</v>
      </c>
      <c r="W20" t="str">
        <f t="shared" si="7"/>
        <v>항상손해</v>
      </c>
      <c r="X20">
        <f t="shared" si="8"/>
        <v>7.5533484162895919E-3</v>
      </c>
    </row>
    <row r="23" spans="1:24" x14ac:dyDescent="0.4">
      <c r="F23" t="s">
        <v>17</v>
      </c>
      <c r="G23" t="s">
        <v>18</v>
      </c>
      <c r="H23" t="s">
        <v>19</v>
      </c>
    </row>
    <row r="24" spans="1:24" x14ac:dyDescent="0.4">
      <c r="E24" t="s">
        <v>16</v>
      </c>
      <c r="F24">
        <v>5</v>
      </c>
      <c r="G24">
        <v>9</v>
      </c>
      <c r="H24">
        <v>28</v>
      </c>
    </row>
    <row r="25" spans="1:24" x14ac:dyDescent="0.4">
      <c r="E25" t="s">
        <v>20</v>
      </c>
      <c r="F25">
        <v>6</v>
      </c>
      <c r="G25">
        <v>3</v>
      </c>
      <c r="H25">
        <v>1</v>
      </c>
    </row>
    <row r="26" spans="1:24" x14ac:dyDescent="0.4">
      <c r="F26">
        <f>F24*F25</f>
        <v>30</v>
      </c>
      <c r="G26">
        <f>G25*G24</f>
        <v>27</v>
      </c>
      <c r="H26">
        <f>H24*H25</f>
        <v>28</v>
      </c>
    </row>
    <row r="27" spans="1:24" x14ac:dyDescent="0.4">
      <c r="F27">
        <f>F26/($F$26+$G$26+$H$26)</f>
        <v>0.35294117647058826</v>
      </c>
      <c r="G27">
        <f t="shared" ref="G27:H27" si="10">G26/($F$26+$G$26+$H$26)</f>
        <v>0.31764705882352939</v>
      </c>
      <c r="H27">
        <f t="shared" si="10"/>
        <v>0.32941176470588235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6AC43990D25164AB395108E6F6EB231" ma:contentTypeVersion="4" ma:contentTypeDescription="새 문서를 만듭니다." ma:contentTypeScope="" ma:versionID="d9e0efd0ecb225d25d19e4aac1c277f5">
  <xsd:schema xmlns:xsd="http://www.w3.org/2001/XMLSchema" xmlns:xs="http://www.w3.org/2001/XMLSchema" xmlns:p="http://schemas.microsoft.com/office/2006/metadata/properties" xmlns:ns3="6189e292-b68f-4b18-a547-5a5acccf3db3" targetNamespace="http://schemas.microsoft.com/office/2006/metadata/properties" ma:root="true" ma:fieldsID="bd3214ef93ac39fc504af730448f88c3" ns3:_="">
    <xsd:import namespace="6189e292-b68f-4b18-a547-5a5acccf3d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9e292-b68f-4b18-a547-5a5acccf3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1D964-C4CB-49B4-BEB0-379957FBA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9e292-b68f-4b18-a547-5a5acccf3d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16F358-3B07-49BF-8CA9-B08B30319A58}">
  <ds:schemaRefs>
    <ds:schemaRef ds:uri="http://schemas.microsoft.com/office/2006/metadata/properties"/>
    <ds:schemaRef ds:uri="http://schemas.openxmlformats.org/package/2006/metadata/core-properties"/>
    <ds:schemaRef ds:uri="6189e292-b68f-4b18-a547-5a5acccf3db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7220EF-05B5-4234-926F-AA674FF091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YEOM</dc:creator>
  <cp:lastModifiedBy>MI_KJS_Lab</cp:lastModifiedBy>
  <dcterms:created xsi:type="dcterms:W3CDTF">2021-02-19T15:01:27Z</dcterms:created>
  <dcterms:modified xsi:type="dcterms:W3CDTF">2021-02-26T01:24:02Z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0x010100C6AC43990D25164AB395108E6F6EB231</vt:lpwstr>
  </property>
</Properties>
</file>