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970\Desktop\"/>
    </mc:Choice>
  </mc:AlternateContent>
  <xr:revisionPtr revIDLastSave="0" documentId="8_{18EB8AC2-52F5-424A-B4A0-086FE1190917}" xr6:coauthVersionLast="46" xr6:coauthVersionMax="46" xr10:uidLastSave="{00000000-0000-0000-0000-000000000000}"/>
  <bookViews>
    <workbookView xWindow="-120" yWindow="-120" windowWidth="38640" windowHeight="21240" xr2:uid="{EC504D14-1191-4C98-9E13-CF55F1D8145F}"/>
  </bookViews>
  <sheets>
    <sheet name="숫자놀이" sheetId="4" r:id="rId1"/>
    <sheet name="구간별 강화 트라이 횟수" sheetId="2" r:id="rId2"/>
    <sheet name="프렐요들" sheetId="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3" i="4" l="1"/>
  <c r="K153" i="4"/>
  <c r="Q152" i="4"/>
  <c r="K152" i="4"/>
  <c r="Q151" i="4"/>
  <c r="K151" i="4"/>
  <c r="Q150" i="4"/>
  <c r="K150" i="4"/>
  <c r="Q149" i="4"/>
  <c r="K149" i="4"/>
  <c r="Q148" i="4"/>
  <c r="K148" i="4"/>
  <c r="Q147" i="4"/>
  <c r="K147" i="4"/>
  <c r="Q146" i="4"/>
  <c r="K146" i="4"/>
  <c r="Q145" i="4"/>
  <c r="K145" i="4"/>
  <c r="Q144" i="4"/>
  <c r="K144" i="4"/>
  <c r="Q143" i="4"/>
  <c r="K143" i="4"/>
  <c r="Q142" i="4"/>
  <c r="K142" i="4"/>
  <c r="Q141" i="4"/>
  <c r="K141" i="4"/>
  <c r="Q140" i="4"/>
  <c r="K140" i="4"/>
  <c r="Q139" i="4"/>
  <c r="K139" i="4"/>
  <c r="Q138" i="4"/>
  <c r="K138" i="4"/>
  <c r="Q137" i="4"/>
  <c r="K137" i="4"/>
  <c r="Q136" i="4"/>
  <c r="K136" i="4"/>
  <c r="Q135" i="4"/>
  <c r="K135" i="4"/>
  <c r="AR129" i="4"/>
  <c r="AX126" i="4"/>
  <c r="V118" i="4"/>
  <c r="U117" i="4"/>
  <c r="T117" i="4"/>
  <c r="V117" i="4" s="1"/>
  <c r="S117" i="4"/>
  <c r="R117" i="4"/>
  <c r="Q117" i="4"/>
  <c r="AB110" i="4"/>
  <c r="R112" i="4" s="1"/>
  <c r="R110" i="4"/>
  <c r="AB109" i="4"/>
  <c r="R111" i="4" s="1"/>
  <c r="AB108" i="4"/>
  <c r="AB107" i="4"/>
  <c r="R109" i="4" s="1"/>
  <c r="R107" i="4"/>
  <c r="AB106" i="4"/>
  <c r="R108" i="4" s="1"/>
  <c r="AB105" i="4"/>
  <c r="AB104" i="4"/>
  <c r="R106" i="4" s="1"/>
  <c r="R104" i="4"/>
  <c r="AB103" i="4"/>
  <c r="R105" i="4" s="1"/>
  <c r="AB102" i="4"/>
  <c r="S102" i="4"/>
  <c r="AB101" i="4"/>
  <c r="R103" i="4" s="1"/>
  <c r="S101" i="4"/>
  <c r="AB100" i="4"/>
  <c r="U102" i="4" s="1"/>
  <c r="S100" i="4"/>
  <c r="AB99" i="4"/>
  <c r="U101" i="4" s="1"/>
  <c r="S99" i="4"/>
  <c r="AB98" i="4"/>
  <c r="U100" i="4" s="1"/>
  <c r="U98" i="4"/>
  <c r="S98" i="4"/>
  <c r="AB97" i="4"/>
  <c r="U99" i="4" s="1"/>
  <c r="U97" i="4"/>
  <c r="S97" i="4"/>
  <c r="AB96" i="4"/>
  <c r="R98" i="4" s="1"/>
  <c r="V98" i="4" s="1"/>
  <c r="U96" i="4"/>
  <c r="S96" i="4"/>
  <c r="R96" i="4"/>
  <c r="V96" i="4" s="1"/>
  <c r="AX95" i="4"/>
  <c r="AW95" i="4"/>
  <c r="AV95" i="4"/>
  <c r="AU95" i="4"/>
  <c r="AT95" i="4"/>
  <c r="AS95" i="4"/>
  <c r="AR95" i="4"/>
  <c r="AQ95" i="4"/>
  <c r="AP95" i="4"/>
  <c r="AO95" i="4"/>
  <c r="AT129" i="4" s="1"/>
  <c r="AV129" i="4" s="1"/>
  <c r="AB95" i="4"/>
  <c r="R97" i="4" s="1"/>
  <c r="V97" i="4" s="1"/>
  <c r="S95" i="4"/>
  <c r="R95" i="4"/>
  <c r="AB94" i="4"/>
  <c r="S94" i="4"/>
  <c r="AB93" i="4"/>
  <c r="U95" i="4" s="1"/>
  <c r="V95" i="4" s="1"/>
  <c r="AB92" i="4"/>
  <c r="U94" i="4" s="1"/>
  <c r="R84" i="4"/>
  <c r="R83" i="4"/>
  <c r="R80" i="4"/>
  <c r="R78" i="4"/>
  <c r="R77" i="4"/>
  <c r="X74" i="4"/>
  <c r="U74" i="4"/>
  <c r="S74" i="4"/>
  <c r="X73" i="4"/>
  <c r="U73" i="4"/>
  <c r="S73" i="4"/>
  <c r="X72" i="4"/>
  <c r="U72" i="4"/>
  <c r="S72" i="4"/>
  <c r="R72" i="4"/>
  <c r="V72" i="4" s="1"/>
  <c r="AS71" i="4"/>
  <c r="AS73" i="4" s="1"/>
  <c r="X71" i="4"/>
  <c r="S71" i="4"/>
  <c r="R71" i="4"/>
  <c r="X70" i="4"/>
  <c r="U70" i="4"/>
  <c r="S70" i="4"/>
  <c r="R70" i="4"/>
  <c r="V70" i="4" s="1"/>
  <c r="X69" i="4"/>
  <c r="U69" i="4"/>
  <c r="S69" i="4"/>
  <c r="R69" i="4"/>
  <c r="V69" i="4" s="1"/>
  <c r="X68" i="4"/>
  <c r="U68" i="4"/>
  <c r="S68" i="4"/>
  <c r="R68" i="4"/>
  <c r="V68" i="4" s="1"/>
  <c r="AT67" i="4"/>
  <c r="X67" i="4"/>
  <c r="S67" i="4"/>
  <c r="AT66" i="4"/>
  <c r="AT70" i="4" s="1"/>
  <c r="X66" i="4"/>
  <c r="U66" i="4"/>
  <c r="S66" i="4"/>
  <c r="R66" i="4"/>
  <c r="V66" i="4" s="1"/>
  <c r="X65" i="4"/>
  <c r="S65" i="4"/>
  <c r="AH59" i="4"/>
  <c r="T58" i="4"/>
  <c r="R82" i="4" s="1"/>
  <c r="T55" i="4"/>
  <c r="U55" i="4" s="1"/>
  <c r="S55" i="4"/>
  <c r="Q55" i="4"/>
  <c r="R55" i="4" s="1"/>
  <c r="S54" i="4"/>
  <c r="T54" i="4" s="1"/>
  <c r="U54" i="4" s="1"/>
  <c r="R54" i="4"/>
  <c r="Q54" i="4"/>
  <c r="S53" i="4"/>
  <c r="T53" i="4" s="1"/>
  <c r="Q53" i="4"/>
  <c r="X53" i="4" s="1"/>
  <c r="Y52" i="4"/>
  <c r="X52" i="4"/>
  <c r="T52" i="4"/>
  <c r="U52" i="4" s="1"/>
  <c r="S52" i="4"/>
  <c r="R52" i="4"/>
  <c r="V52" i="4" s="1"/>
  <c r="Q52" i="4"/>
  <c r="X51" i="4"/>
  <c r="S51" i="4"/>
  <c r="T51" i="4" s="1"/>
  <c r="R51" i="4"/>
  <c r="Q51" i="4"/>
  <c r="Y50" i="4"/>
  <c r="U50" i="4"/>
  <c r="T50" i="4"/>
  <c r="S50" i="4"/>
  <c r="Q50" i="4"/>
  <c r="X50" i="4" s="1"/>
  <c r="S49" i="4"/>
  <c r="T49" i="4" s="1"/>
  <c r="R49" i="4"/>
  <c r="Q49" i="4"/>
  <c r="X49" i="4" s="1"/>
  <c r="X48" i="4"/>
  <c r="U48" i="4"/>
  <c r="V48" i="4" s="1"/>
  <c r="T48" i="4"/>
  <c r="Y48" i="4" s="1"/>
  <c r="S48" i="4"/>
  <c r="R48" i="4"/>
  <c r="Q48" i="4"/>
  <c r="S47" i="4"/>
  <c r="T47" i="4" s="1"/>
  <c r="R47" i="4"/>
  <c r="Q47" i="4"/>
  <c r="X47" i="4" s="1"/>
  <c r="Y46" i="4"/>
  <c r="U46" i="4"/>
  <c r="T46" i="4"/>
  <c r="S46" i="4"/>
  <c r="Q46" i="4"/>
  <c r="X46" i="4" s="1"/>
  <c r="Z46" i="4" s="1"/>
  <c r="S45" i="4"/>
  <c r="T45" i="4" s="1"/>
  <c r="R45" i="4"/>
  <c r="Q45" i="4"/>
  <c r="X45" i="4" s="1"/>
  <c r="X44" i="4"/>
  <c r="U44" i="4"/>
  <c r="V44" i="4" s="1"/>
  <c r="T44" i="4"/>
  <c r="Y44" i="4" s="1"/>
  <c r="S44" i="4"/>
  <c r="R44" i="4"/>
  <c r="Q44" i="4"/>
  <c r="S43" i="4"/>
  <c r="T43" i="4" s="1"/>
  <c r="R43" i="4"/>
  <c r="Q43" i="4"/>
  <c r="X43" i="4" s="1"/>
  <c r="S42" i="4"/>
  <c r="T42" i="4" s="1"/>
  <c r="Q42" i="4"/>
  <c r="X42" i="4" s="1"/>
  <c r="S41" i="4"/>
  <c r="T41" i="4" s="1"/>
  <c r="R41" i="4"/>
  <c r="Q41" i="4"/>
  <c r="X41" i="4" s="1"/>
  <c r="X40" i="4"/>
  <c r="S40" i="4"/>
  <c r="T40" i="4" s="1"/>
  <c r="R40" i="4"/>
  <c r="Q40" i="4"/>
  <c r="S39" i="4"/>
  <c r="T39" i="4" s="1"/>
  <c r="R39" i="4"/>
  <c r="Q39" i="4"/>
  <c r="X39" i="4" s="1"/>
  <c r="Y38" i="4"/>
  <c r="U38" i="4"/>
  <c r="T38" i="4"/>
  <c r="S38" i="4"/>
  <c r="Q38" i="4"/>
  <c r="X38" i="4" s="1"/>
  <c r="Z38" i="4" s="1"/>
  <c r="S37" i="4"/>
  <c r="T37" i="4" s="1"/>
  <c r="R37" i="4"/>
  <c r="Q37" i="4"/>
  <c r="X37" i="4" s="1"/>
  <c r="S36" i="4"/>
  <c r="S35" i="4"/>
  <c r="S34" i="4"/>
  <c r="S33" i="4"/>
  <c r="S32" i="4"/>
  <c r="S31" i="4"/>
  <c r="R456" i="2"/>
  <c r="M456" i="2"/>
  <c r="O456" i="2" s="1"/>
  <c r="L456" i="2"/>
  <c r="R455" i="2"/>
  <c r="M455" i="2"/>
  <c r="O455" i="2" s="1"/>
  <c r="L455" i="2"/>
  <c r="R454" i="2"/>
  <c r="O454" i="2"/>
  <c r="M454" i="2"/>
  <c r="L454" i="2"/>
  <c r="R453" i="2"/>
  <c r="M453" i="2"/>
  <c r="O453" i="2" s="1"/>
  <c r="L453" i="2"/>
  <c r="R452" i="2"/>
  <c r="M452" i="2"/>
  <c r="O452" i="2" s="1"/>
  <c r="L452" i="2"/>
  <c r="R451" i="2"/>
  <c r="O451" i="2"/>
  <c r="M451" i="2"/>
  <c r="L451" i="2"/>
  <c r="R450" i="2"/>
  <c r="M450" i="2"/>
  <c r="O450" i="2" s="1"/>
  <c r="L450" i="2"/>
  <c r="R449" i="2"/>
  <c r="M449" i="2"/>
  <c r="O449" i="2" s="1"/>
  <c r="L449" i="2"/>
  <c r="R448" i="2"/>
  <c r="O448" i="2"/>
  <c r="M448" i="2"/>
  <c r="L448" i="2"/>
  <c r="R447" i="2"/>
  <c r="M447" i="2"/>
  <c r="O447" i="2" s="1"/>
  <c r="L447" i="2"/>
  <c r="R446" i="2"/>
  <c r="M446" i="2"/>
  <c r="O446" i="2" s="1"/>
  <c r="L446" i="2"/>
  <c r="R445" i="2"/>
  <c r="O445" i="2"/>
  <c r="M445" i="2"/>
  <c r="L445" i="2"/>
  <c r="R444" i="2"/>
  <c r="M444" i="2"/>
  <c r="O444" i="2" s="1"/>
  <c r="L444" i="2"/>
  <c r="R443" i="2"/>
  <c r="M443" i="2"/>
  <c r="O443" i="2" s="1"/>
  <c r="L443" i="2"/>
  <c r="R442" i="2"/>
  <c r="O442" i="2"/>
  <c r="M442" i="2"/>
  <c r="L442" i="2"/>
  <c r="R441" i="2"/>
  <c r="M441" i="2"/>
  <c r="O441" i="2" s="1"/>
  <c r="L441" i="2"/>
  <c r="R440" i="2"/>
  <c r="M440" i="2"/>
  <c r="O440" i="2" s="1"/>
  <c r="L440" i="2"/>
  <c r="R439" i="2"/>
  <c r="O439" i="2"/>
  <c r="M439" i="2"/>
  <c r="L439" i="2"/>
  <c r="R438" i="2"/>
  <c r="M438" i="2"/>
  <c r="O438" i="2" s="1"/>
  <c r="L438" i="2"/>
  <c r="R437" i="2"/>
  <c r="M437" i="2"/>
  <c r="O437" i="2" s="1"/>
  <c r="L437" i="2"/>
  <c r="R436" i="2"/>
  <c r="O436" i="2"/>
  <c r="M436" i="2"/>
  <c r="L436" i="2"/>
  <c r="R435" i="2"/>
  <c r="M435" i="2"/>
  <c r="O435" i="2" s="1"/>
  <c r="L435" i="2"/>
  <c r="R434" i="2"/>
  <c r="M434" i="2"/>
  <c r="O434" i="2" s="1"/>
  <c r="L434" i="2"/>
  <c r="R433" i="2"/>
  <c r="O433" i="2"/>
  <c r="M433" i="2"/>
  <c r="L433" i="2"/>
  <c r="R432" i="2"/>
  <c r="M432" i="2"/>
  <c r="O432" i="2" s="1"/>
  <c r="L432" i="2"/>
  <c r="R431" i="2"/>
  <c r="M431" i="2"/>
  <c r="O431" i="2" s="1"/>
  <c r="L431" i="2"/>
  <c r="R430" i="2"/>
  <c r="O430" i="2"/>
  <c r="M430" i="2"/>
  <c r="L430" i="2"/>
  <c r="R429" i="2"/>
  <c r="M429" i="2"/>
  <c r="O429" i="2" s="1"/>
  <c r="L429" i="2"/>
  <c r="R428" i="2"/>
  <c r="M428" i="2"/>
  <c r="O428" i="2" s="1"/>
  <c r="L428" i="2"/>
  <c r="R427" i="2"/>
  <c r="O427" i="2"/>
  <c r="M427" i="2"/>
  <c r="L427" i="2"/>
  <c r="R426" i="2"/>
  <c r="M426" i="2"/>
  <c r="O426" i="2" s="1"/>
  <c r="L426" i="2"/>
  <c r="R425" i="2"/>
  <c r="M425" i="2"/>
  <c r="O425" i="2" s="1"/>
  <c r="L425" i="2"/>
  <c r="R424" i="2"/>
  <c r="O424" i="2"/>
  <c r="M424" i="2"/>
  <c r="L424" i="2"/>
  <c r="R423" i="2"/>
  <c r="M423" i="2"/>
  <c r="O423" i="2" s="1"/>
  <c r="L423" i="2"/>
  <c r="R422" i="2"/>
  <c r="M422" i="2"/>
  <c r="O422" i="2" s="1"/>
  <c r="L422" i="2"/>
  <c r="R421" i="2"/>
  <c r="O421" i="2"/>
  <c r="M421" i="2"/>
  <c r="L421" i="2"/>
  <c r="R420" i="2"/>
  <c r="M420" i="2"/>
  <c r="O420" i="2" s="1"/>
  <c r="L420" i="2"/>
  <c r="R419" i="2"/>
  <c r="M419" i="2"/>
  <c r="O419" i="2" s="1"/>
  <c r="L419" i="2"/>
  <c r="R418" i="2"/>
  <c r="O418" i="2"/>
  <c r="M418" i="2"/>
  <c r="L418" i="2"/>
  <c r="R417" i="2"/>
  <c r="M417" i="2"/>
  <c r="O417" i="2" s="1"/>
  <c r="L417" i="2"/>
  <c r="R416" i="2"/>
  <c r="M416" i="2"/>
  <c r="O416" i="2" s="1"/>
  <c r="L416" i="2"/>
  <c r="R415" i="2"/>
  <c r="O415" i="2"/>
  <c r="M415" i="2"/>
  <c r="L415" i="2"/>
  <c r="R414" i="2"/>
  <c r="M414" i="2"/>
  <c r="O414" i="2" s="1"/>
  <c r="L414" i="2"/>
  <c r="R413" i="2"/>
  <c r="M413" i="2"/>
  <c r="O413" i="2" s="1"/>
  <c r="L413" i="2"/>
  <c r="R412" i="2"/>
  <c r="O412" i="2"/>
  <c r="M412" i="2"/>
  <c r="L412" i="2"/>
  <c r="R411" i="2"/>
  <c r="M411" i="2"/>
  <c r="O411" i="2" s="1"/>
  <c r="L411" i="2"/>
  <c r="R410" i="2"/>
  <c r="M410" i="2"/>
  <c r="O410" i="2" s="1"/>
  <c r="L410" i="2"/>
  <c r="R409" i="2"/>
  <c r="M409" i="2"/>
  <c r="O409" i="2" s="1"/>
  <c r="L409" i="2"/>
  <c r="R408" i="2"/>
  <c r="M408" i="2"/>
  <c r="O408" i="2" s="1"/>
  <c r="L408" i="2"/>
  <c r="R407" i="2"/>
  <c r="M407" i="2"/>
  <c r="O407" i="2" s="1"/>
  <c r="L407" i="2"/>
  <c r="R406" i="2"/>
  <c r="O406" i="2"/>
  <c r="M406" i="2"/>
  <c r="L406" i="2"/>
  <c r="R405" i="2"/>
  <c r="O405" i="2"/>
  <c r="M405" i="2"/>
  <c r="L405" i="2"/>
  <c r="R404" i="2"/>
  <c r="M404" i="2"/>
  <c r="O404" i="2" s="1"/>
  <c r="L404" i="2"/>
  <c r="R403" i="2"/>
  <c r="O403" i="2"/>
  <c r="M403" i="2"/>
  <c r="L403" i="2"/>
  <c r="R402" i="2"/>
  <c r="M402" i="2"/>
  <c r="O402" i="2" s="1"/>
  <c r="L402" i="2"/>
  <c r="R401" i="2"/>
  <c r="M401" i="2"/>
  <c r="O401" i="2" s="1"/>
  <c r="L401" i="2"/>
  <c r="R400" i="2"/>
  <c r="M400" i="2"/>
  <c r="O400" i="2" s="1"/>
  <c r="L400" i="2"/>
  <c r="R399" i="2"/>
  <c r="M399" i="2"/>
  <c r="O399" i="2" s="1"/>
  <c r="L399" i="2"/>
  <c r="R398" i="2"/>
  <c r="M398" i="2"/>
  <c r="O398" i="2" s="1"/>
  <c r="L398" i="2"/>
  <c r="R397" i="2"/>
  <c r="O397" i="2"/>
  <c r="M397" i="2"/>
  <c r="L397" i="2"/>
  <c r="R396" i="2"/>
  <c r="M396" i="2"/>
  <c r="O396" i="2" s="1"/>
  <c r="L396" i="2"/>
  <c r="R395" i="2"/>
  <c r="M395" i="2"/>
  <c r="O395" i="2" s="1"/>
  <c r="L395" i="2"/>
  <c r="R394" i="2"/>
  <c r="O394" i="2"/>
  <c r="M394" i="2"/>
  <c r="L394" i="2"/>
  <c r="R393" i="2"/>
  <c r="M393" i="2"/>
  <c r="O393" i="2" s="1"/>
  <c r="L393" i="2"/>
  <c r="R392" i="2"/>
  <c r="M392" i="2"/>
  <c r="O392" i="2" s="1"/>
  <c r="L392" i="2"/>
  <c r="R391" i="2"/>
  <c r="O391" i="2"/>
  <c r="M391" i="2"/>
  <c r="L391" i="2"/>
  <c r="R390" i="2"/>
  <c r="M390" i="2"/>
  <c r="O390" i="2" s="1"/>
  <c r="L390" i="2"/>
  <c r="R389" i="2"/>
  <c r="M389" i="2"/>
  <c r="O389" i="2" s="1"/>
  <c r="L389" i="2"/>
  <c r="R388" i="2"/>
  <c r="O388" i="2"/>
  <c r="M388" i="2"/>
  <c r="L388" i="2"/>
  <c r="R387" i="2"/>
  <c r="M387" i="2"/>
  <c r="O387" i="2" s="1"/>
  <c r="L387" i="2"/>
  <c r="R386" i="2"/>
  <c r="M386" i="2"/>
  <c r="O386" i="2" s="1"/>
  <c r="L386" i="2"/>
  <c r="R385" i="2"/>
  <c r="O385" i="2"/>
  <c r="M385" i="2"/>
  <c r="L385" i="2"/>
  <c r="R384" i="2"/>
  <c r="M384" i="2"/>
  <c r="O384" i="2" s="1"/>
  <c r="L384" i="2"/>
  <c r="R383" i="2"/>
  <c r="M383" i="2"/>
  <c r="O383" i="2" s="1"/>
  <c r="L383" i="2"/>
  <c r="R382" i="2"/>
  <c r="O382" i="2"/>
  <c r="M382" i="2"/>
  <c r="L382" i="2"/>
  <c r="R381" i="2"/>
  <c r="M381" i="2"/>
  <c r="O381" i="2" s="1"/>
  <c r="L381" i="2"/>
  <c r="R380" i="2"/>
  <c r="M380" i="2"/>
  <c r="O380" i="2" s="1"/>
  <c r="L380" i="2"/>
  <c r="R379" i="2"/>
  <c r="O379" i="2"/>
  <c r="M379" i="2"/>
  <c r="L379" i="2"/>
  <c r="R378" i="2"/>
  <c r="O378" i="2"/>
  <c r="M378" i="2"/>
  <c r="L378" i="2"/>
  <c r="R377" i="2"/>
  <c r="M377" i="2"/>
  <c r="O377" i="2" s="1"/>
  <c r="L377" i="2"/>
  <c r="R376" i="2"/>
  <c r="O376" i="2"/>
  <c r="M376" i="2"/>
  <c r="L376" i="2"/>
  <c r="R375" i="2"/>
  <c r="M375" i="2"/>
  <c r="O375" i="2" s="1"/>
  <c r="L375" i="2"/>
  <c r="R374" i="2"/>
  <c r="M374" i="2"/>
  <c r="O374" i="2" s="1"/>
  <c r="L374" i="2"/>
  <c r="R373" i="2"/>
  <c r="O373" i="2"/>
  <c r="M373" i="2"/>
  <c r="L373" i="2"/>
  <c r="R372" i="2"/>
  <c r="M372" i="2"/>
  <c r="O372" i="2" s="1"/>
  <c r="L372" i="2"/>
  <c r="R371" i="2"/>
  <c r="M371" i="2"/>
  <c r="O371" i="2" s="1"/>
  <c r="L371" i="2"/>
  <c r="R370" i="2"/>
  <c r="O370" i="2"/>
  <c r="M370" i="2"/>
  <c r="L370" i="2"/>
  <c r="R369" i="2"/>
  <c r="M369" i="2"/>
  <c r="O369" i="2" s="1"/>
  <c r="L369" i="2"/>
  <c r="R368" i="2"/>
  <c r="M368" i="2"/>
  <c r="O368" i="2" s="1"/>
  <c r="L368" i="2"/>
  <c r="R367" i="2"/>
  <c r="O367" i="2"/>
  <c r="M367" i="2"/>
  <c r="L367" i="2"/>
  <c r="R366" i="2"/>
  <c r="M366" i="2"/>
  <c r="O366" i="2" s="1"/>
  <c r="L366" i="2"/>
  <c r="R365" i="2"/>
  <c r="M365" i="2"/>
  <c r="O365" i="2" s="1"/>
  <c r="L365" i="2"/>
  <c r="R364" i="2"/>
  <c r="O364" i="2"/>
  <c r="M364" i="2"/>
  <c r="L364" i="2"/>
  <c r="R363" i="2"/>
  <c r="M363" i="2"/>
  <c r="O363" i="2" s="1"/>
  <c r="L363" i="2"/>
  <c r="R362" i="2"/>
  <c r="M362" i="2"/>
  <c r="O362" i="2" s="1"/>
  <c r="L362" i="2"/>
  <c r="R361" i="2"/>
  <c r="O361" i="2"/>
  <c r="M361" i="2"/>
  <c r="L361" i="2"/>
  <c r="R360" i="2"/>
  <c r="M360" i="2"/>
  <c r="O360" i="2" s="1"/>
  <c r="L360" i="2"/>
  <c r="R359" i="2"/>
  <c r="M359" i="2"/>
  <c r="O359" i="2" s="1"/>
  <c r="L359" i="2"/>
  <c r="R358" i="2"/>
  <c r="O358" i="2"/>
  <c r="M358" i="2"/>
  <c r="L358" i="2"/>
  <c r="R357" i="2"/>
  <c r="M357" i="2"/>
  <c r="O357" i="2" s="1"/>
  <c r="L357" i="2"/>
  <c r="R356" i="2"/>
  <c r="M356" i="2"/>
  <c r="O356" i="2" s="1"/>
  <c r="L356" i="2"/>
  <c r="R355" i="2"/>
  <c r="M355" i="2"/>
  <c r="O355" i="2" s="1"/>
  <c r="L355" i="2"/>
  <c r="R354" i="2"/>
  <c r="M354" i="2"/>
  <c r="O354" i="2" s="1"/>
  <c r="L354" i="2"/>
  <c r="R353" i="2"/>
  <c r="M353" i="2"/>
  <c r="O353" i="2" s="1"/>
  <c r="L353" i="2"/>
  <c r="R352" i="2"/>
  <c r="O352" i="2"/>
  <c r="M352" i="2"/>
  <c r="L352" i="2"/>
  <c r="R351" i="2"/>
  <c r="M351" i="2"/>
  <c r="O351" i="2" s="1"/>
  <c r="L351" i="2"/>
  <c r="R350" i="2"/>
  <c r="M350" i="2"/>
  <c r="O350" i="2" s="1"/>
  <c r="L350" i="2"/>
  <c r="R349" i="2"/>
  <c r="O349" i="2"/>
  <c r="M349" i="2"/>
  <c r="L349" i="2"/>
  <c r="R348" i="2"/>
  <c r="M348" i="2"/>
  <c r="O348" i="2" s="1"/>
  <c r="L348" i="2"/>
  <c r="R347" i="2"/>
  <c r="M347" i="2"/>
  <c r="O347" i="2" s="1"/>
  <c r="L347" i="2"/>
  <c r="R346" i="2"/>
  <c r="O346" i="2"/>
  <c r="M346" i="2"/>
  <c r="L346" i="2"/>
  <c r="R345" i="2"/>
  <c r="M345" i="2"/>
  <c r="O345" i="2" s="1"/>
  <c r="L345" i="2"/>
  <c r="R344" i="2"/>
  <c r="M344" i="2"/>
  <c r="O344" i="2" s="1"/>
  <c r="L344" i="2"/>
  <c r="R343" i="2"/>
  <c r="O343" i="2"/>
  <c r="M343" i="2"/>
  <c r="L343" i="2"/>
  <c r="R342" i="2"/>
  <c r="O342" i="2"/>
  <c r="M342" i="2"/>
  <c r="L342" i="2"/>
  <c r="R341" i="2"/>
  <c r="M341" i="2"/>
  <c r="O341" i="2" s="1"/>
  <c r="L341" i="2"/>
  <c r="R340" i="2"/>
  <c r="O340" i="2"/>
  <c r="M340" i="2"/>
  <c r="L340" i="2"/>
  <c r="R339" i="2"/>
  <c r="M339" i="2"/>
  <c r="O339" i="2" s="1"/>
  <c r="L339" i="2"/>
  <c r="R338" i="2"/>
  <c r="M338" i="2"/>
  <c r="O338" i="2" s="1"/>
  <c r="L338" i="2"/>
  <c r="R337" i="2"/>
  <c r="O337" i="2"/>
  <c r="M337" i="2"/>
  <c r="L337" i="2"/>
  <c r="R336" i="2"/>
  <c r="O336" i="2"/>
  <c r="M336" i="2"/>
  <c r="L336" i="2"/>
  <c r="R335" i="2"/>
  <c r="M335" i="2"/>
  <c r="O335" i="2" s="1"/>
  <c r="L335" i="2"/>
  <c r="R334" i="2"/>
  <c r="O334" i="2"/>
  <c r="M334" i="2"/>
  <c r="L334" i="2"/>
  <c r="R333" i="2"/>
  <c r="M333" i="2"/>
  <c r="O333" i="2" s="1"/>
  <c r="L333" i="2"/>
  <c r="R332" i="2"/>
  <c r="M332" i="2"/>
  <c r="O332" i="2" s="1"/>
  <c r="L332" i="2"/>
  <c r="R331" i="2"/>
  <c r="O331" i="2"/>
  <c r="M331" i="2"/>
  <c r="L331" i="2"/>
  <c r="R330" i="2"/>
  <c r="O330" i="2"/>
  <c r="M330" i="2"/>
  <c r="L330" i="2"/>
  <c r="R329" i="2"/>
  <c r="O329" i="2"/>
  <c r="M329" i="2"/>
  <c r="L329" i="2"/>
  <c r="R328" i="2"/>
  <c r="M328" i="2"/>
  <c r="O328" i="2" s="1"/>
  <c r="L328" i="2"/>
  <c r="R327" i="2"/>
  <c r="O327" i="2"/>
  <c r="M327" i="2"/>
  <c r="L327" i="2"/>
  <c r="R326" i="2"/>
  <c r="O326" i="2"/>
  <c r="M326" i="2"/>
  <c r="L326" i="2"/>
  <c r="R325" i="2"/>
  <c r="M325" i="2"/>
  <c r="O325" i="2" s="1"/>
  <c r="L325" i="2"/>
  <c r="R324" i="2"/>
  <c r="O324" i="2"/>
  <c r="M324" i="2"/>
  <c r="L324" i="2"/>
  <c r="R323" i="2"/>
  <c r="O323" i="2"/>
  <c r="M323" i="2"/>
  <c r="L323" i="2"/>
  <c r="R322" i="2"/>
  <c r="M322" i="2"/>
  <c r="O322" i="2" s="1"/>
  <c r="L322" i="2"/>
  <c r="R321" i="2"/>
  <c r="O321" i="2"/>
  <c r="M321" i="2"/>
  <c r="L321" i="2"/>
  <c r="R320" i="2"/>
  <c r="O320" i="2"/>
  <c r="M320" i="2"/>
  <c r="L320" i="2"/>
  <c r="R319" i="2"/>
  <c r="M319" i="2"/>
  <c r="O319" i="2" s="1"/>
  <c r="L319" i="2"/>
  <c r="R318" i="2"/>
  <c r="O318" i="2"/>
  <c r="M318" i="2"/>
  <c r="L318" i="2"/>
  <c r="R317" i="2"/>
  <c r="O317" i="2"/>
  <c r="M317" i="2"/>
  <c r="L317" i="2"/>
  <c r="R316" i="2"/>
  <c r="M316" i="2"/>
  <c r="O316" i="2" s="1"/>
  <c r="L316" i="2"/>
  <c r="R315" i="2"/>
  <c r="O315" i="2"/>
  <c r="M315" i="2"/>
  <c r="L315" i="2"/>
  <c r="R314" i="2"/>
  <c r="O314" i="2"/>
  <c r="M314" i="2"/>
  <c r="L314" i="2"/>
  <c r="R313" i="2"/>
  <c r="M313" i="2"/>
  <c r="O313" i="2" s="1"/>
  <c r="L313" i="2"/>
  <c r="R312" i="2"/>
  <c r="O312" i="2"/>
  <c r="M312" i="2"/>
  <c r="L312" i="2"/>
  <c r="R311" i="2"/>
  <c r="O311" i="2"/>
  <c r="M311" i="2"/>
  <c r="L311" i="2"/>
  <c r="R310" i="2"/>
  <c r="M310" i="2"/>
  <c r="O310" i="2" s="1"/>
  <c r="L310" i="2"/>
  <c r="R309" i="2"/>
  <c r="O309" i="2"/>
  <c r="M309" i="2"/>
  <c r="L309" i="2"/>
  <c r="R308" i="2"/>
  <c r="O308" i="2"/>
  <c r="M308" i="2"/>
  <c r="L308" i="2"/>
  <c r="R307" i="2"/>
  <c r="M307" i="2"/>
  <c r="O307" i="2" s="1"/>
  <c r="L307" i="2"/>
  <c r="R306" i="2"/>
  <c r="O306" i="2"/>
  <c r="M306" i="2"/>
  <c r="L306" i="2"/>
  <c r="R305" i="2"/>
  <c r="O305" i="2"/>
  <c r="M305" i="2"/>
  <c r="L305" i="2"/>
  <c r="R304" i="2"/>
  <c r="M304" i="2"/>
  <c r="O304" i="2" s="1"/>
  <c r="L304" i="2"/>
  <c r="R303" i="2"/>
  <c r="O303" i="2"/>
  <c r="M303" i="2"/>
  <c r="L303" i="2"/>
  <c r="R302" i="2"/>
  <c r="O302" i="2"/>
  <c r="M302" i="2"/>
  <c r="L302" i="2"/>
  <c r="R301" i="2"/>
  <c r="M301" i="2"/>
  <c r="O301" i="2" s="1"/>
  <c r="L301" i="2"/>
  <c r="R300" i="2"/>
  <c r="O300" i="2"/>
  <c r="M300" i="2"/>
  <c r="L300" i="2"/>
  <c r="R299" i="2"/>
  <c r="O299" i="2"/>
  <c r="M299" i="2"/>
  <c r="L299" i="2"/>
  <c r="R298" i="2"/>
  <c r="M298" i="2"/>
  <c r="O298" i="2" s="1"/>
  <c r="L298" i="2"/>
  <c r="R297" i="2"/>
  <c r="O297" i="2"/>
  <c r="M297" i="2"/>
  <c r="L297" i="2"/>
  <c r="R296" i="2"/>
  <c r="O296" i="2"/>
  <c r="M296" i="2"/>
  <c r="L296" i="2"/>
  <c r="R295" i="2"/>
  <c r="M295" i="2"/>
  <c r="O295" i="2" s="1"/>
  <c r="L295" i="2"/>
  <c r="R294" i="2"/>
  <c r="O294" i="2"/>
  <c r="M294" i="2"/>
  <c r="L294" i="2"/>
  <c r="R293" i="2"/>
  <c r="O293" i="2"/>
  <c r="M293" i="2"/>
  <c r="L293" i="2"/>
  <c r="R292" i="2"/>
  <c r="M292" i="2"/>
  <c r="O292" i="2" s="1"/>
  <c r="L292" i="2"/>
  <c r="R291" i="2"/>
  <c r="O291" i="2"/>
  <c r="M291" i="2"/>
  <c r="L291" i="2"/>
  <c r="R290" i="2"/>
  <c r="O290" i="2"/>
  <c r="M290" i="2"/>
  <c r="L290" i="2"/>
  <c r="R289" i="2"/>
  <c r="M289" i="2"/>
  <c r="O289" i="2" s="1"/>
  <c r="L289" i="2"/>
  <c r="R288" i="2"/>
  <c r="O288" i="2"/>
  <c r="M288" i="2"/>
  <c r="L288" i="2"/>
  <c r="R287" i="2"/>
  <c r="O287" i="2"/>
  <c r="M287" i="2"/>
  <c r="L287" i="2"/>
  <c r="R286" i="2"/>
  <c r="M286" i="2"/>
  <c r="O286" i="2" s="1"/>
  <c r="L286" i="2"/>
  <c r="R285" i="2"/>
  <c r="O285" i="2"/>
  <c r="M285" i="2"/>
  <c r="L285" i="2"/>
  <c r="R284" i="2"/>
  <c r="O284" i="2"/>
  <c r="M284" i="2"/>
  <c r="L284" i="2"/>
  <c r="R283" i="2"/>
  <c r="M283" i="2"/>
  <c r="O283" i="2" s="1"/>
  <c r="L283" i="2"/>
  <c r="R282" i="2"/>
  <c r="O282" i="2"/>
  <c r="M282" i="2"/>
  <c r="L282" i="2"/>
  <c r="R281" i="2"/>
  <c r="O281" i="2"/>
  <c r="M281" i="2"/>
  <c r="L281" i="2"/>
  <c r="R280" i="2"/>
  <c r="M280" i="2"/>
  <c r="O280" i="2" s="1"/>
  <c r="L280" i="2"/>
  <c r="R279" i="2"/>
  <c r="O279" i="2"/>
  <c r="M279" i="2"/>
  <c r="L279" i="2"/>
  <c r="R278" i="2"/>
  <c r="O278" i="2"/>
  <c r="M278" i="2"/>
  <c r="L278" i="2"/>
  <c r="R277" i="2"/>
  <c r="M277" i="2"/>
  <c r="O277" i="2" s="1"/>
  <c r="L277" i="2"/>
  <c r="R276" i="2"/>
  <c r="O276" i="2"/>
  <c r="M276" i="2"/>
  <c r="L276" i="2"/>
  <c r="R275" i="2"/>
  <c r="O275" i="2"/>
  <c r="M275" i="2"/>
  <c r="L275" i="2"/>
  <c r="R274" i="2"/>
  <c r="M274" i="2"/>
  <c r="O274" i="2" s="1"/>
  <c r="L274" i="2"/>
  <c r="R273" i="2"/>
  <c r="O273" i="2"/>
  <c r="M273" i="2"/>
  <c r="L273" i="2"/>
  <c r="R272" i="2"/>
  <c r="O272" i="2"/>
  <c r="M272" i="2"/>
  <c r="L272" i="2"/>
  <c r="R271" i="2"/>
  <c r="M271" i="2"/>
  <c r="O271" i="2" s="1"/>
  <c r="L271" i="2"/>
  <c r="R270" i="2"/>
  <c r="O270" i="2"/>
  <c r="M270" i="2"/>
  <c r="L270" i="2"/>
  <c r="R269" i="2"/>
  <c r="O269" i="2"/>
  <c r="M269" i="2"/>
  <c r="L269" i="2"/>
  <c r="R268" i="2"/>
  <c r="M268" i="2"/>
  <c r="O268" i="2" s="1"/>
  <c r="L268" i="2"/>
  <c r="R267" i="2"/>
  <c r="O267" i="2"/>
  <c r="M267" i="2"/>
  <c r="L267" i="2"/>
  <c r="R266" i="2"/>
  <c r="O266" i="2"/>
  <c r="M266" i="2"/>
  <c r="L266" i="2"/>
  <c r="R265" i="2"/>
  <c r="M265" i="2"/>
  <c r="O265" i="2" s="1"/>
  <c r="L265" i="2"/>
  <c r="R264" i="2"/>
  <c r="O264" i="2"/>
  <c r="M264" i="2"/>
  <c r="L264" i="2"/>
  <c r="R263" i="2"/>
  <c r="O263" i="2"/>
  <c r="M263" i="2"/>
  <c r="L263" i="2"/>
  <c r="R262" i="2"/>
  <c r="M262" i="2"/>
  <c r="O262" i="2" s="1"/>
  <c r="L262" i="2"/>
  <c r="R261" i="2"/>
  <c r="O261" i="2"/>
  <c r="M261" i="2"/>
  <c r="L261" i="2"/>
  <c r="R260" i="2"/>
  <c r="O260" i="2"/>
  <c r="M260" i="2"/>
  <c r="L260" i="2"/>
  <c r="R259" i="2"/>
  <c r="O259" i="2"/>
  <c r="M259" i="2"/>
  <c r="L259" i="2"/>
  <c r="R258" i="2"/>
  <c r="O258" i="2"/>
  <c r="M258" i="2"/>
  <c r="L258" i="2"/>
  <c r="R257" i="2"/>
  <c r="O257" i="2"/>
  <c r="M257" i="2"/>
  <c r="L257" i="2"/>
  <c r="R256" i="2"/>
  <c r="O256" i="2"/>
  <c r="M256" i="2"/>
  <c r="L256" i="2"/>
  <c r="R255" i="2"/>
  <c r="O255" i="2"/>
  <c r="M255" i="2"/>
  <c r="L255" i="2"/>
  <c r="R254" i="2"/>
  <c r="O254" i="2"/>
  <c r="M254" i="2"/>
  <c r="L254" i="2"/>
  <c r="R253" i="2"/>
  <c r="O253" i="2"/>
  <c r="M253" i="2"/>
  <c r="L253" i="2"/>
  <c r="R252" i="2"/>
  <c r="O252" i="2"/>
  <c r="M252" i="2"/>
  <c r="L252" i="2"/>
  <c r="R251" i="2"/>
  <c r="O251" i="2"/>
  <c r="M251" i="2"/>
  <c r="L251" i="2"/>
  <c r="R250" i="2"/>
  <c r="O250" i="2"/>
  <c r="M250" i="2"/>
  <c r="L250" i="2"/>
  <c r="R249" i="2"/>
  <c r="M249" i="2"/>
  <c r="O249" i="2" s="1"/>
  <c r="L249" i="2"/>
  <c r="R248" i="2"/>
  <c r="O248" i="2"/>
  <c r="L248" i="2"/>
  <c r="K248" i="2"/>
  <c r="M248" i="2" s="1"/>
  <c r="R247" i="2"/>
  <c r="K247" i="2"/>
  <c r="R246" i="2"/>
  <c r="K246" i="2"/>
  <c r="M246" i="2" s="1"/>
  <c r="O246" i="2" s="1"/>
  <c r="R245" i="2"/>
  <c r="O245" i="2"/>
  <c r="M245" i="2"/>
  <c r="L245" i="2"/>
  <c r="K245" i="2"/>
  <c r="R244" i="2"/>
  <c r="K244" i="2"/>
  <c r="M244" i="2" s="1"/>
  <c r="O244" i="2" s="1"/>
  <c r="R243" i="2"/>
  <c r="O243" i="2"/>
  <c r="L243" i="2"/>
  <c r="K243" i="2"/>
  <c r="M243" i="2" s="1"/>
  <c r="R242" i="2"/>
  <c r="M242" i="2"/>
  <c r="O242" i="2" s="1"/>
  <c r="L242" i="2"/>
  <c r="K242" i="2"/>
  <c r="R241" i="2"/>
  <c r="O241" i="2"/>
  <c r="M241" i="2"/>
  <c r="L241" i="2"/>
  <c r="K241" i="2"/>
  <c r="R240" i="2"/>
  <c r="K240" i="2"/>
  <c r="M240" i="2" s="1"/>
  <c r="O240" i="2" s="1"/>
  <c r="R239" i="2"/>
  <c r="N239" i="2"/>
  <c r="N240" i="2" s="1"/>
  <c r="M239" i="2"/>
  <c r="O239" i="2" s="1"/>
  <c r="L239" i="2"/>
  <c r="K239" i="2"/>
  <c r="S238" i="2"/>
  <c r="R238" i="2"/>
  <c r="Q238" i="2"/>
  <c r="P238" i="2"/>
  <c r="O238" i="2"/>
  <c r="M238" i="2"/>
  <c r="L238" i="2"/>
  <c r="R236" i="2"/>
  <c r="M236" i="2"/>
  <c r="O236" i="2" s="1"/>
  <c r="L236" i="2"/>
  <c r="R235" i="2"/>
  <c r="M235" i="2"/>
  <c r="O235" i="2" s="1"/>
  <c r="L235" i="2"/>
  <c r="R234" i="2"/>
  <c r="O234" i="2"/>
  <c r="M234" i="2"/>
  <c r="L234" i="2"/>
  <c r="R233" i="2"/>
  <c r="O233" i="2"/>
  <c r="M233" i="2"/>
  <c r="L233" i="2"/>
  <c r="R232" i="2"/>
  <c r="M232" i="2"/>
  <c r="O232" i="2" s="1"/>
  <c r="L232" i="2"/>
  <c r="R231" i="2"/>
  <c r="O231" i="2"/>
  <c r="M231" i="2"/>
  <c r="L231" i="2"/>
  <c r="R230" i="2"/>
  <c r="M230" i="2"/>
  <c r="O230" i="2" s="1"/>
  <c r="L230" i="2"/>
  <c r="R229" i="2"/>
  <c r="M229" i="2"/>
  <c r="O229" i="2" s="1"/>
  <c r="L229" i="2"/>
  <c r="R228" i="2"/>
  <c r="O228" i="2"/>
  <c r="M228" i="2"/>
  <c r="L228" i="2"/>
  <c r="R227" i="2"/>
  <c r="M227" i="2"/>
  <c r="O227" i="2" s="1"/>
  <c r="L227" i="2"/>
  <c r="R226" i="2"/>
  <c r="M226" i="2"/>
  <c r="O226" i="2" s="1"/>
  <c r="L226" i="2"/>
  <c r="R225" i="2"/>
  <c r="O225" i="2"/>
  <c r="M225" i="2"/>
  <c r="L225" i="2"/>
  <c r="R224" i="2"/>
  <c r="M224" i="2"/>
  <c r="O224" i="2" s="1"/>
  <c r="L224" i="2"/>
  <c r="R223" i="2"/>
  <c r="M223" i="2"/>
  <c r="O223" i="2" s="1"/>
  <c r="L223" i="2"/>
  <c r="R222" i="2"/>
  <c r="O222" i="2"/>
  <c r="M222" i="2"/>
  <c r="L222" i="2"/>
  <c r="R221" i="2"/>
  <c r="O221" i="2"/>
  <c r="M221" i="2"/>
  <c r="L221" i="2"/>
  <c r="R220" i="2"/>
  <c r="M220" i="2"/>
  <c r="O220" i="2" s="1"/>
  <c r="L220" i="2"/>
  <c r="R219" i="2"/>
  <c r="O219" i="2"/>
  <c r="M219" i="2"/>
  <c r="L219" i="2"/>
  <c r="R218" i="2"/>
  <c r="M218" i="2"/>
  <c r="O218" i="2" s="1"/>
  <c r="L218" i="2"/>
  <c r="R217" i="2"/>
  <c r="M217" i="2"/>
  <c r="O217" i="2" s="1"/>
  <c r="L217" i="2"/>
  <c r="R216" i="2"/>
  <c r="O216" i="2"/>
  <c r="M216" i="2"/>
  <c r="L216" i="2"/>
  <c r="R215" i="2"/>
  <c r="M215" i="2"/>
  <c r="O215" i="2" s="1"/>
  <c r="L215" i="2"/>
  <c r="R214" i="2"/>
  <c r="M214" i="2"/>
  <c r="O214" i="2" s="1"/>
  <c r="L214" i="2"/>
  <c r="R213" i="2"/>
  <c r="O213" i="2"/>
  <c r="M213" i="2"/>
  <c r="L213" i="2"/>
  <c r="R212" i="2"/>
  <c r="M212" i="2"/>
  <c r="O212" i="2" s="1"/>
  <c r="L212" i="2"/>
  <c r="R211" i="2"/>
  <c r="M211" i="2"/>
  <c r="O211" i="2" s="1"/>
  <c r="L211" i="2"/>
  <c r="R210" i="2"/>
  <c r="O210" i="2"/>
  <c r="M210" i="2"/>
  <c r="L210" i="2"/>
  <c r="R209" i="2"/>
  <c r="O209" i="2"/>
  <c r="M209" i="2"/>
  <c r="L209" i="2"/>
  <c r="R208" i="2"/>
  <c r="M208" i="2"/>
  <c r="O208" i="2" s="1"/>
  <c r="L208" i="2"/>
  <c r="R207" i="2"/>
  <c r="O207" i="2"/>
  <c r="M207" i="2"/>
  <c r="L207" i="2"/>
  <c r="R206" i="2"/>
  <c r="M206" i="2"/>
  <c r="O206" i="2" s="1"/>
  <c r="L206" i="2"/>
  <c r="R205" i="2"/>
  <c r="M205" i="2"/>
  <c r="O205" i="2" s="1"/>
  <c r="L205" i="2"/>
  <c r="R204" i="2"/>
  <c r="O204" i="2"/>
  <c r="M204" i="2"/>
  <c r="L204" i="2"/>
  <c r="R203" i="2"/>
  <c r="M203" i="2"/>
  <c r="O203" i="2" s="1"/>
  <c r="L203" i="2"/>
  <c r="R202" i="2"/>
  <c r="M202" i="2"/>
  <c r="O202" i="2" s="1"/>
  <c r="L202" i="2"/>
  <c r="R201" i="2"/>
  <c r="O201" i="2"/>
  <c r="M201" i="2"/>
  <c r="L201" i="2"/>
  <c r="R200" i="2"/>
  <c r="M200" i="2"/>
  <c r="O200" i="2" s="1"/>
  <c r="L200" i="2"/>
  <c r="R199" i="2"/>
  <c r="M199" i="2"/>
  <c r="O199" i="2" s="1"/>
  <c r="L199" i="2"/>
  <c r="R198" i="2"/>
  <c r="O198" i="2"/>
  <c r="M198" i="2"/>
  <c r="L198" i="2"/>
  <c r="R197" i="2"/>
  <c r="O197" i="2"/>
  <c r="M197" i="2"/>
  <c r="L197" i="2"/>
  <c r="R196" i="2"/>
  <c r="M196" i="2"/>
  <c r="O196" i="2" s="1"/>
  <c r="L196" i="2"/>
  <c r="R195" i="2"/>
  <c r="O195" i="2"/>
  <c r="M195" i="2"/>
  <c r="L195" i="2"/>
  <c r="R194" i="2"/>
  <c r="M194" i="2"/>
  <c r="O194" i="2" s="1"/>
  <c r="L194" i="2"/>
  <c r="R193" i="2"/>
  <c r="M193" i="2"/>
  <c r="O193" i="2" s="1"/>
  <c r="L193" i="2"/>
  <c r="R192" i="2"/>
  <c r="O192" i="2"/>
  <c r="M192" i="2"/>
  <c r="L192" i="2"/>
  <c r="R191" i="2"/>
  <c r="M191" i="2"/>
  <c r="O191" i="2" s="1"/>
  <c r="L191" i="2"/>
  <c r="R190" i="2"/>
  <c r="M190" i="2"/>
  <c r="O190" i="2" s="1"/>
  <c r="L190" i="2"/>
  <c r="R189" i="2"/>
  <c r="O189" i="2"/>
  <c r="M189" i="2"/>
  <c r="L189" i="2"/>
  <c r="R188" i="2"/>
  <c r="M188" i="2"/>
  <c r="O188" i="2" s="1"/>
  <c r="L188" i="2"/>
  <c r="R187" i="2"/>
  <c r="M187" i="2"/>
  <c r="O187" i="2" s="1"/>
  <c r="L187" i="2"/>
  <c r="R186" i="2"/>
  <c r="O186" i="2"/>
  <c r="M186" i="2"/>
  <c r="L186" i="2"/>
  <c r="R185" i="2"/>
  <c r="O185" i="2"/>
  <c r="M185" i="2"/>
  <c r="L185" i="2"/>
  <c r="R184" i="2"/>
  <c r="M184" i="2"/>
  <c r="O184" i="2" s="1"/>
  <c r="L184" i="2"/>
  <c r="R183" i="2"/>
  <c r="O183" i="2"/>
  <c r="M183" i="2"/>
  <c r="L183" i="2"/>
  <c r="R182" i="2"/>
  <c r="M182" i="2"/>
  <c r="O182" i="2" s="1"/>
  <c r="L182" i="2"/>
  <c r="R181" i="2"/>
  <c r="M181" i="2"/>
  <c r="O181" i="2" s="1"/>
  <c r="L181" i="2"/>
  <c r="R180" i="2"/>
  <c r="O180" i="2"/>
  <c r="M180" i="2"/>
  <c r="L180" i="2"/>
  <c r="R179" i="2"/>
  <c r="M179" i="2"/>
  <c r="O179" i="2" s="1"/>
  <c r="L179" i="2"/>
  <c r="R178" i="2"/>
  <c r="M178" i="2"/>
  <c r="O178" i="2" s="1"/>
  <c r="L178" i="2"/>
  <c r="R177" i="2"/>
  <c r="O177" i="2"/>
  <c r="M177" i="2"/>
  <c r="L177" i="2"/>
  <c r="R176" i="2"/>
  <c r="M176" i="2"/>
  <c r="O176" i="2" s="1"/>
  <c r="L176" i="2"/>
  <c r="R175" i="2"/>
  <c r="M175" i="2"/>
  <c r="O175" i="2" s="1"/>
  <c r="L175" i="2"/>
  <c r="R174" i="2"/>
  <c r="O174" i="2"/>
  <c r="M174" i="2"/>
  <c r="L174" i="2"/>
  <c r="R173" i="2"/>
  <c r="O173" i="2"/>
  <c r="M173" i="2"/>
  <c r="L173" i="2"/>
  <c r="R172" i="2"/>
  <c r="M172" i="2"/>
  <c r="O172" i="2" s="1"/>
  <c r="L172" i="2"/>
  <c r="R171" i="2"/>
  <c r="O171" i="2"/>
  <c r="M171" i="2"/>
  <c r="L171" i="2"/>
  <c r="R170" i="2"/>
  <c r="M170" i="2"/>
  <c r="O170" i="2" s="1"/>
  <c r="L170" i="2"/>
  <c r="R169" i="2"/>
  <c r="M169" i="2"/>
  <c r="O169" i="2" s="1"/>
  <c r="L169" i="2"/>
  <c r="R168" i="2"/>
  <c r="O168" i="2"/>
  <c r="M168" i="2"/>
  <c r="L168" i="2"/>
  <c r="R167" i="2"/>
  <c r="O167" i="2"/>
  <c r="M167" i="2"/>
  <c r="L167" i="2"/>
  <c r="R166" i="2"/>
  <c r="M166" i="2"/>
  <c r="O166" i="2" s="1"/>
  <c r="L166" i="2"/>
  <c r="R165" i="2"/>
  <c r="O165" i="2"/>
  <c r="M165" i="2"/>
  <c r="L165" i="2"/>
  <c r="R164" i="2"/>
  <c r="M164" i="2"/>
  <c r="O164" i="2" s="1"/>
  <c r="L164" i="2"/>
  <c r="R163" i="2"/>
  <c r="M163" i="2"/>
  <c r="O163" i="2" s="1"/>
  <c r="L163" i="2"/>
  <c r="R162" i="2"/>
  <c r="O162" i="2"/>
  <c r="M162" i="2"/>
  <c r="L162" i="2"/>
  <c r="R161" i="2"/>
  <c r="O161" i="2"/>
  <c r="M161" i="2"/>
  <c r="L161" i="2"/>
  <c r="R160" i="2"/>
  <c r="O160" i="2"/>
  <c r="M160" i="2"/>
  <c r="L160" i="2"/>
  <c r="R159" i="2"/>
  <c r="O159" i="2"/>
  <c r="M159" i="2"/>
  <c r="L159" i="2"/>
  <c r="R158" i="2"/>
  <c r="M158" i="2"/>
  <c r="O158" i="2" s="1"/>
  <c r="L158" i="2"/>
  <c r="R157" i="2"/>
  <c r="O157" i="2"/>
  <c r="M157" i="2"/>
  <c r="L157" i="2"/>
  <c r="R156" i="2"/>
  <c r="O156" i="2"/>
  <c r="M156" i="2"/>
  <c r="L156" i="2"/>
  <c r="R155" i="2"/>
  <c r="M155" i="2"/>
  <c r="O155" i="2" s="1"/>
  <c r="L155" i="2"/>
  <c r="R154" i="2"/>
  <c r="M154" i="2"/>
  <c r="O154" i="2" s="1"/>
  <c r="L154" i="2"/>
  <c r="R153" i="2"/>
  <c r="O153" i="2"/>
  <c r="M153" i="2"/>
  <c r="L153" i="2"/>
  <c r="R152" i="2"/>
  <c r="O152" i="2"/>
  <c r="M152" i="2"/>
  <c r="L152" i="2"/>
  <c r="R151" i="2"/>
  <c r="O151" i="2"/>
  <c r="M151" i="2"/>
  <c r="L151" i="2"/>
  <c r="R150" i="2"/>
  <c r="O150" i="2"/>
  <c r="M150" i="2"/>
  <c r="L150" i="2"/>
  <c r="R149" i="2"/>
  <c r="O149" i="2"/>
  <c r="M149" i="2"/>
  <c r="L149" i="2"/>
  <c r="R148" i="2"/>
  <c r="M148" i="2"/>
  <c r="O148" i="2" s="1"/>
  <c r="L148" i="2"/>
  <c r="R147" i="2"/>
  <c r="O147" i="2"/>
  <c r="M147" i="2"/>
  <c r="L147" i="2"/>
  <c r="R146" i="2"/>
  <c r="M146" i="2"/>
  <c r="O146" i="2" s="1"/>
  <c r="L146" i="2"/>
  <c r="R145" i="2"/>
  <c r="M145" i="2"/>
  <c r="O145" i="2" s="1"/>
  <c r="L145" i="2"/>
  <c r="R144" i="2"/>
  <c r="O144" i="2"/>
  <c r="M144" i="2"/>
  <c r="L144" i="2"/>
  <c r="R143" i="2"/>
  <c r="O143" i="2"/>
  <c r="M143" i="2"/>
  <c r="L143" i="2"/>
  <c r="R142" i="2"/>
  <c r="O142" i="2"/>
  <c r="M142" i="2"/>
  <c r="L142" i="2"/>
  <c r="R141" i="2"/>
  <c r="O141" i="2"/>
  <c r="M141" i="2"/>
  <c r="L141" i="2"/>
  <c r="R140" i="2"/>
  <c r="M140" i="2"/>
  <c r="O140" i="2" s="1"/>
  <c r="L140" i="2"/>
  <c r="R139" i="2"/>
  <c r="O139" i="2"/>
  <c r="M139" i="2"/>
  <c r="L139" i="2"/>
  <c r="R138" i="2"/>
  <c r="O138" i="2"/>
  <c r="M138" i="2"/>
  <c r="L138" i="2"/>
  <c r="R137" i="2"/>
  <c r="M137" i="2"/>
  <c r="O137" i="2" s="1"/>
  <c r="L137" i="2"/>
  <c r="R136" i="2"/>
  <c r="M136" i="2"/>
  <c r="O136" i="2" s="1"/>
  <c r="L136" i="2"/>
  <c r="R135" i="2"/>
  <c r="K135" i="2"/>
  <c r="R134" i="2"/>
  <c r="O134" i="2"/>
  <c r="M134" i="2"/>
  <c r="K134" i="2"/>
  <c r="L134" i="2" s="1"/>
  <c r="R133" i="2"/>
  <c r="L133" i="2"/>
  <c r="K133" i="2"/>
  <c r="M133" i="2" s="1"/>
  <c r="O133" i="2" s="1"/>
  <c r="R132" i="2"/>
  <c r="K132" i="2"/>
  <c r="M132" i="2" s="1"/>
  <c r="O132" i="2" s="1"/>
  <c r="R131" i="2"/>
  <c r="K131" i="2"/>
  <c r="R130" i="2"/>
  <c r="L130" i="2"/>
  <c r="K130" i="2"/>
  <c r="M130" i="2" s="1"/>
  <c r="O130" i="2" s="1"/>
  <c r="R129" i="2"/>
  <c r="K129" i="2"/>
  <c r="M129" i="2" s="1"/>
  <c r="O129" i="2" s="1"/>
  <c r="R128" i="2"/>
  <c r="M128" i="2"/>
  <c r="O128" i="2" s="1"/>
  <c r="K128" i="2"/>
  <c r="L128" i="2" s="1"/>
  <c r="R127" i="2"/>
  <c r="L127" i="2"/>
  <c r="K127" i="2"/>
  <c r="M127" i="2" s="1"/>
  <c r="O127" i="2" s="1"/>
  <c r="R126" i="2"/>
  <c r="K126" i="2"/>
  <c r="R125" i="2"/>
  <c r="S125" i="2" s="1"/>
  <c r="Q125" i="2"/>
  <c r="P125" i="2"/>
  <c r="O125" i="2"/>
  <c r="M125" i="2"/>
  <c r="L125" i="2"/>
  <c r="N126" i="2" s="1"/>
  <c r="R123" i="2"/>
  <c r="M123" i="2"/>
  <c r="O123" i="2" s="1"/>
  <c r="L123" i="2"/>
  <c r="R122" i="2"/>
  <c r="M122" i="2"/>
  <c r="O122" i="2" s="1"/>
  <c r="L122" i="2"/>
  <c r="R121" i="2"/>
  <c r="M121" i="2"/>
  <c r="O121" i="2" s="1"/>
  <c r="L121" i="2"/>
  <c r="R120" i="2"/>
  <c r="M120" i="2"/>
  <c r="O120" i="2" s="1"/>
  <c r="L120" i="2"/>
  <c r="R119" i="2"/>
  <c r="M119" i="2"/>
  <c r="O119" i="2" s="1"/>
  <c r="L119" i="2"/>
  <c r="R118" i="2"/>
  <c r="M118" i="2"/>
  <c r="O118" i="2" s="1"/>
  <c r="L118" i="2"/>
  <c r="R117" i="2"/>
  <c r="M117" i="2"/>
  <c r="O117" i="2" s="1"/>
  <c r="L117" i="2"/>
  <c r="R116" i="2"/>
  <c r="M116" i="2"/>
  <c r="O116" i="2" s="1"/>
  <c r="L116" i="2"/>
  <c r="R115" i="2"/>
  <c r="M115" i="2"/>
  <c r="O115" i="2" s="1"/>
  <c r="L115" i="2"/>
  <c r="R114" i="2"/>
  <c r="M114" i="2"/>
  <c r="O114" i="2" s="1"/>
  <c r="L114" i="2"/>
  <c r="R113" i="2"/>
  <c r="M113" i="2"/>
  <c r="O113" i="2" s="1"/>
  <c r="L113" i="2"/>
  <c r="R112" i="2"/>
  <c r="M112" i="2"/>
  <c r="O112" i="2" s="1"/>
  <c r="L112" i="2"/>
  <c r="R111" i="2"/>
  <c r="M111" i="2"/>
  <c r="O111" i="2" s="1"/>
  <c r="L111" i="2"/>
  <c r="R110" i="2"/>
  <c r="M110" i="2"/>
  <c r="O110" i="2" s="1"/>
  <c r="L110" i="2"/>
  <c r="R109" i="2"/>
  <c r="M109" i="2"/>
  <c r="O109" i="2" s="1"/>
  <c r="L109" i="2"/>
  <c r="R108" i="2"/>
  <c r="M108" i="2"/>
  <c r="O108" i="2" s="1"/>
  <c r="L108" i="2"/>
  <c r="R107" i="2"/>
  <c r="M107" i="2"/>
  <c r="O107" i="2" s="1"/>
  <c r="L107" i="2"/>
  <c r="R106" i="2"/>
  <c r="M106" i="2"/>
  <c r="O106" i="2" s="1"/>
  <c r="L106" i="2"/>
  <c r="R105" i="2"/>
  <c r="M105" i="2"/>
  <c r="O105" i="2" s="1"/>
  <c r="L105" i="2"/>
  <c r="R104" i="2"/>
  <c r="M104" i="2"/>
  <c r="O104" i="2" s="1"/>
  <c r="L104" i="2"/>
  <c r="R103" i="2"/>
  <c r="M103" i="2"/>
  <c r="O103" i="2" s="1"/>
  <c r="L103" i="2"/>
  <c r="R102" i="2"/>
  <c r="M102" i="2"/>
  <c r="O102" i="2" s="1"/>
  <c r="L102" i="2"/>
  <c r="R101" i="2"/>
  <c r="M101" i="2"/>
  <c r="O101" i="2" s="1"/>
  <c r="L101" i="2"/>
  <c r="R100" i="2"/>
  <c r="M100" i="2"/>
  <c r="O100" i="2" s="1"/>
  <c r="L100" i="2"/>
  <c r="R99" i="2"/>
  <c r="M99" i="2"/>
  <c r="O99" i="2" s="1"/>
  <c r="L99" i="2"/>
  <c r="R98" i="2"/>
  <c r="M98" i="2"/>
  <c r="O98" i="2" s="1"/>
  <c r="L98" i="2"/>
  <c r="R97" i="2"/>
  <c r="M97" i="2"/>
  <c r="O97" i="2" s="1"/>
  <c r="L97" i="2"/>
  <c r="R96" i="2"/>
  <c r="M96" i="2"/>
  <c r="O96" i="2" s="1"/>
  <c r="L96" i="2"/>
  <c r="R95" i="2"/>
  <c r="M95" i="2"/>
  <c r="O95" i="2" s="1"/>
  <c r="L95" i="2"/>
  <c r="R94" i="2"/>
  <c r="M94" i="2"/>
  <c r="O94" i="2" s="1"/>
  <c r="L94" i="2"/>
  <c r="R93" i="2"/>
  <c r="M93" i="2"/>
  <c r="O93" i="2" s="1"/>
  <c r="L93" i="2"/>
  <c r="K93" i="2"/>
  <c r="R92" i="2"/>
  <c r="K92" i="2"/>
  <c r="L92" i="2" s="1"/>
  <c r="R91" i="2"/>
  <c r="L91" i="2"/>
  <c r="K91" i="2"/>
  <c r="M91" i="2" s="1"/>
  <c r="O91" i="2" s="1"/>
  <c r="R90" i="2"/>
  <c r="O90" i="2"/>
  <c r="M90" i="2"/>
  <c r="L90" i="2"/>
  <c r="K90" i="2"/>
  <c r="R89" i="2"/>
  <c r="M89" i="2"/>
  <c r="O89" i="2" s="1"/>
  <c r="L89" i="2"/>
  <c r="K89" i="2"/>
  <c r="R88" i="2"/>
  <c r="K88" i="2"/>
  <c r="L88" i="2" s="1"/>
  <c r="R87" i="2"/>
  <c r="L87" i="2"/>
  <c r="K87" i="2"/>
  <c r="M87" i="2" s="1"/>
  <c r="O87" i="2" s="1"/>
  <c r="R86" i="2"/>
  <c r="O86" i="2"/>
  <c r="M86" i="2"/>
  <c r="L86" i="2"/>
  <c r="K86" i="2"/>
  <c r="R85" i="2"/>
  <c r="M85" i="2"/>
  <c r="O85" i="2" s="1"/>
  <c r="L85" i="2"/>
  <c r="K85" i="2"/>
  <c r="R84" i="2"/>
  <c r="K84" i="2"/>
  <c r="L84" i="2" s="1"/>
  <c r="S83" i="2"/>
  <c r="R83" i="2"/>
  <c r="Q83" i="2"/>
  <c r="P83" i="2"/>
  <c r="M83" i="2"/>
  <c r="O83" i="2" s="1"/>
  <c r="L83" i="2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R81" i="2"/>
  <c r="O81" i="2"/>
  <c r="M81" i="2"/>
  <c r="L81" i="2"/>
  <c r="R80" i="2"/>
  <c r="M80" i="2"/>
  <c r="O80" i="2" s="1"/>
  <c r="L80" i="2"/>
  <c r="R79" i="2"/>
  <c r="O79" i="2"/>
  <c r="M79" i="2"/>
  <c r="L79" i="2"/>
  <c r="R78" i="2"/>
  <c r="O78" i="2"/>
  <c r="M78" i="2"/>
  <c r="L78" i="2"/>
  <c r="R77" i="2"/>
  <c r="M77" i="2"/>
  <c r="O77" i="2" s="1"/>
  <c r="L77" i="2"/>
  <c r="R76" i="2"/>
  <c r="O76" i="2"/>
  <c r="M76" i="2"/>
  <c r="L76" i="2"/>
  <c r="R75" i="2"/>
  <c r="O75" i="2"/>
  <c r="M75" i="2"/>
  <c r="L75" i="2"/>
  <c r="R74" i="2"/>
  <c r="M74" i="2"/>
  <c r="O74" i="2" s="1"/>
  <c r="L74" i="2"/>
  <c r="R73" i="2"/>
  <c r="O73" i="2"/>
  <c r="M73" i="2"/>
  <c r="L73" i="2"/>
  <c r="R72" i="2"/>
  <c r="O72" i="2"/>
  <c r="M72" i="2"/>
  <c r="L72" i="2"/>
  <c r="R71" i="2"/>
  <c r="M71" i="2"/>
  <c r="O71" i="2" s="1"/>
  <c r="L71" i="2"/>
  <c r="R70" i="2"/>
  <c r="O70" i="2"/>
  <c r="M70" i="2"/>
  <c r="L70" i="2"/>
  <c r="R69" i="2"/>
  <c r="O69" i="2"/>
  <c r="M69" i="2"/>
  <c r="L69" i="2"/>
  <c r="R68" i="2"/>
  <c r="M68" i="2"/>
  <c r="O68" i="2" s="1"/>
  <c r="L68" i="2"/>
  <c r="R67" i="2"/>
  <c r="O67" i="2"/>
  <c r="M67" i="2"/>
  <c r="L67" i="2"/>
  <c r="R66" i="2"/>
  <c r="L66" i="2"/>
  <c r="K66" i="2"/>
  <c r="M66" i="2" s="1"/>
  <c r="O66" i="2" s="1"/>
  <c r="R65" i="2"/>
  <c r="K65" i="2"/>
  <c r="M65" i="2" s="1"/>
  <c r="O65" i="2" s="1"/>
  <c r="R64" i="2"/>
  <c r="L64" i="2"/>
  <c r="K64" i="2"/>
  <c r="M64" i="2" s="1"/>
  <c r="O64" i="2" s="1"/>
  <c r="R63" i="2"/>
  <c r="K63" i="2"/>
  <c r="M63" i="2" s="1"/>
  <c r="O63" i="2" s="1"/>
  <c r="R62" i="2"/>
  <c r="O62" i="2"/>
  <c r="M62" i="2"/>
  <c r="L62" i="2"/>
  <c r="K62" i="2"/>
  <c r="R61" i="2"/>
  <c r="M61" i="2"/>
  <c r="O61" i="2" s="1"/>
  <c r="K61" i="2"/>
  <c r="L61" i="2" s="1"/>
  <c r="R60" i="2"/>
  <c r="M60" i="2"/>
  <c r="O60" i="2" s="1"/>
  <c r="L60" i="2"/>
  <c r="K60" i="2"/>
  <c r="R59" i="2"/>
  <c r="M59" i="2"/>
  <c r="O59" i="2" s="1"/>
  <c r="K59" i="2"/>
  <c r="L59" i="2" s="1"/>
  <c r="R58" i="2"/>
  <c r="K58" i="2"/>
  <c r="R57" i="2"/>
  <c r="K57" i="2"/>
  <c r="M57" i="2" s="1"/>
  <c r="O57" i="2" s="1"/>
  <c r="Q57" i="2" s="1"/>
  <c r="R56" i="2"/>
  <c r="S56" i="2" s="1"/>
  <c r="Q56" i="2"/>
  <c r="P56" i="2"/>
  <c r="M56" i="2"/>
  <c r="O56" i="2" s="1"/>
  <c r="L56" i="2"/>
  <c r="N57" i="2" s="1"/>
  <c r="R54" i="2"/>
  <c r="M54" i="2"/>
  <c r="O54" i="2" s="1"/>
  <c r="L54" i="2"/>
  <c r="R53" i="2"/>
  <c r="O53" i="2"/>
  <c r="M53" i="2"/>
  <c r="L53" i="2"/>
  <c r="R52" i="2"/>
  <c r="O52" i="2"/>
  <c r="M52" i="2"/>
  <c r="L52" i="2"/>
  <c r="R51" i="2"/>
  <c r="M51" i="2"/>
  <c r="O51" i="2" s="1"/>
  <c r="L51" i="2"/>
  <c r="R50" i="2"/>
  <c r="M50" i="2"/>
  <c r="O50" i="2" s="1"/>
  <c r="L50" i="2"/>
  <c r="K50" i="2"/>
  <c r="R49" i="2"/>
  <c r="K49" i="2"/>
  <c r="L49" i="2" s="1"/>
  <c r="R48" i="2"/>
  <c r="K48" i="2"/>
  <c r="R47" i="2"/>
  <c r="M47" i="2"/>
  <c r="O47" i="2" s="1"/>
  <c r="L47" i="2"/>
  <c r="K47" i="2"/>
  <c r="R46" i="2"/>
  <c r="K46" i="2"/>
  <c r="L46" i="2" s="1"/>
  <c r="R45" i="2"/>
  <c r="L45" i="2"/>
  <c r="K45" i="2"/>
  <c r="M45" i="2" s="1"/>
  <c r="O45" i="2" s="1"/>
  <c r="R44" i="2"/>
  <c r="K44" i="2"/>
  <c r="M44" i="2" s="1"/>
  <c r="O44" i="2" s="1"/>
  <c r="R43" i="2"/>
  <c r="K43" i="2"/>
  <c r="M43" i="2" s="1"/>
  <c r="O43" i="2" s="1"/>
  <c r="R42" i="2"/>
  <c r="L42" i="2"/>
  <c r="K42" i="2"/>
  <c r="M42" i="2" s="1"/>
  <c r="O42" i="2" s="1"/>
  <c r="R41" i="2"/>
  <c r="N41" i="2"/>
  <c r="K41" i="2"/>
  <c r="R40" i="2"/>
  <c r="M40" i="2"/>
  <c r="P40" i="2" s="1"/>
  <c r="L40" i="2"/>
  <c r="AM39" i="2"/>
  <c r="AE39" i="2"/>
  <c r="AG39" i="2" s="1"/>
  <c r="AM38" i="2"/>
  <c r="AH38" i="2"/>
  <c r="AE38" i="2"/>
  <c r="AG38" i="2" s="1"/>
  <c r="AJ38" i="2" s="1"/>
  <c r="K38" i="2"/>
  <c r="M38" i="2" s="1"/>
  <c r="AM37" i="2"/>
  <c r="AE37" i="2"/>
  <c r="AG37" i="2" s="1"/>
  <c r="M37" i="2"/>
  <c r="O37" i="2" s="1"/>
  <c r="L37" i="2"/>
  <c r="K37" i="2"/>
  <c r="AM36" i="2"/>
  <c r="AG36" i="2"/>
  <c r="AJ36" i="2" s="1"/>
  <c r="AE36" i="2"/>
  <c r="K36" i="2"/>
  <c r="M36" i="2" s="1"/>
  <c r="O36" i="2" s="1"/>
  <c r="AM35" i="2"/>
  <c r="AJ35" i="2"/>
  <c r="AG35" i="2"/>
  <c r="AH35" i="2" s="1"/>
  <c r="AE35" i="2"/>
  <c r="K35" i="2"/>
  <c r="M35" i="2" s="1"/>
  <c r="O35" i="2" s="1"/>
  <c r="AM34" i="2"/>
  <c r="AE34" i="2"/>
  <c r="AG34" i="2" s="1"/>
  <c r="O34" i="2"/>
  <c r="M34" i="2"/>
  <c r="L34" i="2"/>
  <c r="K34" i="2"/>
  <c r="AM33" i="2"/>
  <c r="AG33" i="2"/>
  <c r="AE33" i="2"/>
  <c r="K33" i="2"/>
  <c r="M33" i="2" s="1"/>
  <c r="O33" i="2" s="1"/>
  <c r="AM32" i="2"/>
  <c r="AE32" i="2"/>
  <c r="AG32" i="2" s="1"/>
  <c r="M32" i="2"/>
  <c r="O32" i="2" s="1"/>
  <c r="K32" i="2"/>
  <c r="L32" i="2" s="1"/>
  <c r="AM31" i="2"/>
  <c r="AE31" i="2"/>
  <c r="AG31" i="2" s="1"/>
  <c r="K31" i="2"/>
  <c r="M31" i="2" s="1"/>
  <c r="O31" i="2" s="1"/>
  <c r="AM30" i="2"/>
  <c r="AK30" i="2"/>
  <c r="AH30" i="2"/>
  <c r="AI31" i="2" s="1"/>
  <c r="AG30" i="2"/>
  <c r="AJ30" i="2" s="1"/>
  <c r="K30" i="2"/>
  <c r="M30" i="2" s="1"/>
  <c r="O30" i="2" s="1"/>
  <c r="K29" i="2"/>
  <c r="M29" i="2" s="1"/>
  <c r="O29" i="2" s="1"/>
  <c r="AJ28" i="2"/>
  <c r="AG28" i="2"/>
  <c r="AH28" i="2" s="1"/>
  <c r="AE28" i="2"/>
  <c r="M28" i="2"/>
  <c r="P28" i="2" s="1"/>
  <c r="L28" i="2"/>
  <c r="N29" i="2" s="1"/>
  <c r="AE27" i="2"/>
  <c r="AG27" i="2" s="1"/>
  <c r="AH26" i="2"/>
  <c r="AE26" i="2"/>
  <c r="AG26" i="2" s="1"/>
  <c r="AJ26" i="2" s="1"/>
  <c r="M26" i="2"/>
  <c r="O26" i="2" s="1"/>
  <c r="L26" i="2"/>
  <c r="K26" i="2"/>
  <c r="AE25" i="2"/>
  <c r="AG25" i="2" s="1"/>
  <c r="M25" i="2"/>
  <c r="O25" i="2" s="1"/>
  <c r="K25" i="2"/>
  <c r="L25" i="2" s="1"/>
  <c r="AG24" i="2"/>
  <c r="AJ24" i="2" s="1"/>
  <c r="AE24" i="2"/>
  <c r="K24" i="2"/>
  <c r="M24" i="2" s="1"/>
  <c r="O24" i="2" s="1"/>
  <c r="AE23" i="2"/>
  <c r="AG23" i="2" s="1"/>
  <c r="AJ23" i="2" s="1"/>
  <c r="M23" i="2"/>
  <c r="O23" i="2" s="1"/>
  <c r="L23" i="2"/>
  <c r="K23" i="2"/>
  <c r="AE22" i="2"/>
  <c r="AG22" i="2" s="1"/>
  <c r="M22" i="2"/>
  <c r="O22" i="2" s="1"/>
  <c r="K22" i="2"/>
  <c r="L22" i="2" s="1"/>
  <c r="AG21" i="2"/>
  <c r="AJ21" i="2" s="1"/>
  <c r="AE21" i="2"/>
  <c r="K21" i="2"/>
  <c r="M21" i="2" s="1"/>
  <c r="O21" i="2" s="1"/>
  <c r="AN20" i="2"/>
  <c r="AL20" i="2"/>
  <c r="AL21" i="2" s="1"/>
  <c r="AK20" i="2"/>
  <c r="AJ20" i="2"/>
  <c r="AH20" i="2"/>
  <c r="AI21" i="2" s="1"/>
  <c r="AG20" i="2"/>
  <c r="O20" i="2"/>
  <c r="M20" i="2"/>
  <c r="P20" i="2" s="1"/>
  <c r="L20" i="2"/>
  <c r="N21" i="2" s="1"/>
  <c r="AJ18" i="2"/>
  <c r="AH18" i="2"/>
  <c r="AG18" i="2"/>
  <c r="AE18" i="2"/>
  <c r="K18" i="2"/>
  <c r="AE17" i="2"/>
  <c r="AG17" i="2" s="1"/>
  <c r="O17" i="2"/>
  <c r="M17" i="2"/>
  <c r="K17" i="2"/>
  <c r="L17" i="2" s="1"/>
  <c r="AE16" i="2"/>
  <c r="AG16" i="2" s="1"/>
  <c r="K16" i="2"/>
  <c r="M16" i="2" s="1"/>
  <c r="O16" i="2" s="1"/>
  <c r="AJ15" i="2"/>
  <c r="AE15" i="2"/>
  <c r="AG15" i="2" s="1"/>
  <c r="AH15" i="2" s="1"/>
  <c r="K15" i="2"/>
  <c r="AE14" i="2"/>
  <c r="AG14" i="2" s="1"/>
  <c r="O14" i="2"/>
  <c r="M14" i="2"/>
  <c r="K14" i="2"/>
  <c r="L14" i="2" s="1"/>
  <c r="AG13" i="2"/>
  <c r="AK13" i="2" s="1"/>
  <c r="M13" i="2"/>
  <c r="P13" i="2" s="1"/>
  <c r="L13" i="2"/>
  <c r="N14" i="2" s="1"/>
  <c r="N15" i="2" s="1"/>
  <c r="AH11" i="2"/>
  <c r="AE11" i="2"/>
  <c r="AG11" i="2" s="1"/>
  <c r="AJ11" i="2" s="1"/>
  <c r="AG10" i="2"/>
  <c r="AJ10" i="2" s="1"/>
  <c r="AE10" i="2"/>
  <c r="AE9" i="2"/>
  <c r="AG9" i="2" s="1"/>
  <c r="K9" i="2"/>
  <c r="AJ8" i="2"/>
  <c r="AG8" i="2"/>
  <c r="AH8" i="2" s="1"/>
  <c r="AE8" i="2"/>
  <c r="K8" i="2"/>
  <c r="AG7" i="2"/>
  <c r="AK7" i="2" s="1"/>
  <c r="K7" i="2"/>
  <c r="K6" i="2"/>
  <c r="M6" i="2" s="1"/>
  <c r="O6" i="2" s="1"/>
  <c r="AJ5" i="2"/>
  <c r="AE5" i="2"/>
  <c r="AG5" i="2" s="1"/>
  <c r="AH5" i="2" s="1"/>
  <c r="K5" i="2"/>
  <c r="AE4" i="2"/>
  <c r="AG4" i="2" s="1"/>
  <c r="O4" i="2"/>
  <c r="M4" i="2"/>
  <c r="K4" i="2"/>
  <c r="L4" i="2" s="1"/>
  <c r="AI3" i="2"/>
  <c r="AE3" i="2"/>
  <c r="AG3" i="2" s="1"/>
  <c r="K3" i="2"/>
  <c r="M3" i="2" s="1"/>
  <c r="O3" i="2" s="1"/>
  <c r="AK2" i="2"/>
  <c r="AH2" i="2"/>
  <c r="AG2" i="2"/>
  <c r="AJ2" i="2" s="1"/>
  <c r="M2" i="2"/>
  <c r="P2" i="2" s="1"/>
  <c r="L2" i="2"/>
  <c r="N3" i="2" s="1"/>
  <c r="V37" i="4" l="1"/>
  <c r="Y40" i="4"/>
  <c r="U40" i="4"/>
  <c r="V40" i="4" s="1"/>
  <c r="U37" i="4"/>
  <c r="Y37" i="4"/>
  <c r="Z40" i="4"/>
  <c r="V47" i="4"/>
  <c r="Z37" i="4"/>
  <c r="Y49" i="4"/>
  <c r="U49" i="4"/>
  <c r="Z41" i="4"/>
  <c r="Y47" i="4"/>
  <c r="Z47" i="4" s="1"/>
  <c r="U47" i="4"/>
  <c r="Z44" i="4"/>
  <c r="Y53" i="4"/>
  <c r="U53" i="4"/>
  <c r="Z45" i="4"/>
  <c r="Y42" i="4"/>
  <c r="Z42" i="4" s="1"/>
  <c r="U42" i="4"/>
  <c r="U45" i="4"/>
  <c r="V45" i="4" s="1"/>
  <c r="Y45" i="4"/>
  <c r="V54" i="4"/>
  <c r="Y51" i="4"/>
  <c r="U51" i="4"/>
  <c r="V51" i="4" s="1"/>
  <c r="U41" i="4"/>
  <c r="V41" i="4" s="1"/>
  <c r="Y41" i="4"/>
  <c r="V39" i="4"/>
  <c r="V43" i="4"/>
  <c r="Z48" i="4"/>
  <c r="V55" i="4"/>
  <c r="Y39" i="4"/>
  <c r="Z39" i="4" s="1"/>
  <c r="U39" i="4"/>
  <c r="Y43" i="4"/>
  <c r="Z43" i="4" s="1"/>
  <c r="U43" i="4"/>
  <c r="Z49" i="4"/>
  <c r="V49" i="4"/>
  <c r="R101" i="4"/>
  <c r="V101" i="4" s="1"/>
  <c r="R38" i="4"/>
  <c r="V38" i="4" s="1"/>
  <c r="R42" i="4"/>
  <c r="R46" i="4"/>
  <c r="V46" i="4" s="1"/>
  <c r="R50" i="4"/>
  <c r="V50" i="4" s="1"/>
  <c r="R53" i="4"/>
  <c r="V53" i="4" s="1"/>
  <c r="R99" i="4"/>
  <c r="V99" i="4" s="1"/>
  <c r="R75" i="4"/>
  <c r="R94" i="4"/>
  <c r="V94" i="4" s="1"/>
  <c r="R73" i="4"/>
  <c r="V73" i="4" s="1"/>
  <c r="R76" i="4"/>
  <c r="R102" i="4"/>
  <c r="V102" i="4" s="1"/>
  <c r="R67" i="4"/>
  <c r="V67" i="4" s="1"/>
  <c r="U71" i="4"/>
  <c r="R79" i="4"/>
  <c r="R100" i="4"/>
  <c r="V100" i="4" s="1"/>
  <c r="U67" i="4"/>
  <c r="R81" i="4"/>
  <c r="R74" i="4"/>
  <c r="V74" i="4" s="1"/>
  <c r="AJ39" i="2"/>
  <c r="AH39" i="2"/>
  <c r="L5" i="2"/>
  <c r="M5" i="2"/>
  <c r="O5" i="2" s="1"/>
  <c r="AJ9" i="2"/>
  <c r="AH9" i="2"/>
  <c r="AJ32" i="2"/>
  <c r="AH32" i="2"/>
  <c r="S2" i="2"/>
  <c r="Q2" i="2"/>
  <c r="AJ14" i="2"/>
  <c r="AH14" i="2"/>
  <c r="AH23" i="2"/>
  <c r="L15" i="2"/>
  <c r="N16" i="2" s="1"/>
  <c r="N17" i="2" s="1"/>
  <c r="N18" i="2" s="1"/>
  <c r="M15" i="2"/>
  <c r="O15" i="2" s="1"/>
  <c r="AJ27" i="2"/>
  <c r="AH27" i="2"/>
  <c r="S40" i="2"/>
  <c r="Q40" i="2"/>
  <c r="AJ4" i="2"/>
  <c r="AH4" i="2"/>
  <c r="AL2" i="2"/>
  <c r="AN2" i="2"/>
  <c r="AL30" i="2"/>
  <c r="AN30" i="2"/>
  <c r="AJ37" i="2"/>
  <c r="AH37" i="2"/>
  <c r="AN7" i="2"/>
  <c r="AL7" i="2"/>
  <c r="S20" i="2"/>
  <c r="Q20" i="2"/>
  <c r="N30" i="2"/>
  <c r="N31" i="2" s="1"/>
  <c r="N32" i="2" s="1"/>
  <c r="N33" i="2" s="1"/>
  <c r="N34" i="2" s="1"/>
  <c r="N35" i="2" s="1"/>
  <c r="N36" i="2" s="1"/>
  <c r="N37" i="2" s="1"/>
  <c r="N38" i="2" s="1"/>
  <c r="AH33" i="2"/>
  <c r="AJ33" i="2"/>
  <c r="L41" i="2"/>
  <c r="N42" i="2" s="1"/>
  <c r="N43" i="2" s="1"/>
  <c r="M41" i="2"/>
  <c r="O41" i="2" s="1"/>
  <c r="AJ3" i="2"/>
  <c r="AH3" i="2"/>
  <c r="AI4" i="2" s="1"/>
  <c r="AI5" i="2" s="1"/>
  <c r="AJ16" i="2"/>
  <c r="AH16" i="2"/>
  <c r="S28" i="2"/>
  <c r="Q28" i="2"/>
  <c r="S13" i="2"/>
  <c r="Q13" i="2"/>
  <c r="AJ22" i="2"/>
  <c r="AK22" i="2" s="1"/>
  <c r="AN22" i="2" s="1"/>
  <c r="AH22" i="2"/>
  <c r="L18" i="2"/>
  <c r="M18" i="2"/>
  <c r="O18" i="2" s="1"/>
  <c r="AJ34" i="2"/>
  <c r="AH34" i="2"/>
  <c r="AI22" i="2"/>
  <c r="AL22" i="2"/>
  <c r="AJ25" i="2"/>
  <c r="AH25" i="2"/>
  <c r="AJ31" i="2"/>
  <c r="AH31" i="2"/>
  <c r="AI32" i="2" s="1"/>
  <c r="AI33" i="2" s="1"/>
  <c r="AI34" i="2" s="1"/>
  <c r="AI35" i="2" s="1"/>
  <c r="AI36" i="2" s="1"/>
  <c r="AI37" i="2" s="1"/>
  <c r="AI38" i="2" s="1"/>
  <c r="AI39" i="2" s="1"/>
  <c r="AN13" i="2"/>
  <c r="AL13" i="2"/>
  <c r="AJ17" i="2"/>
  <c r="AH17" i="2"/>
  <c r="AH7" i="2"/>
  <c r="AI8" i="2" s="1"/>
  <c r="AI9" i="2" s="1"/>
  <c r="AI10" i="2" s="1"/>
  <c r="AH13" i="2"/>
  <c r="AI14" i="2" s="1"/>
  <c r="AI15" i="2" s="1"/>
  <c r="AI16" i="2" s="1"/>
  <c r="L30" i="2"/>
  <c r="L35" i="2"/>
  <c r="L65" i="2"/>
  <c r="AJ7" i="2"/>
  <c r="AJ13" i="2"/>
  <c r="Q126" i="2"/>
  <c r="P126" i="2"/>
  <c r="O2" i="2"/>
  <c r="AH10" i="2"/>
  <c r="AH21" i="2"/>
  <c r="AH24" i="2"/>
  <c r="O28" i="2"/>
  <c r="L33" i="2"/>
  <c r="AH36" i="2"/>
  <c r="L44" i="2"/>
  <c r="M58" i="2"/>
  <c r="O58" i="2" s="1"/>
  <c r="Q58" i="2" s="1"/>
  <c r="L58" i="2"/>
  <c r="L3" i="2"/>
  <c r="N4" i="2" s="1"/>
  <c r="N5" i="2" s="1"/>
  <c r="N6" i="2" s="1"/>
  <c r="L6" i="2"/>
  <c r="L16" i="2"/>
  <c r="L38" i="2"/>
  <c r="M49" i="2"/>
  <c r="O49" i="2" s="1"/>
  <c r="M92" i="2"/>
  <c r="O92" i="2" s="1"/>
  <c r="L29" i="2"/>
  <c r="L31" i="2"/>
  <c r="O40" i="2"/>
  <c r="M46" i="2"/>
  <c r="O46" i="2" s="1"/>
  <c r="M126" i="2"/>
  <c r="O126" i="2" s="1"/>
  <c r="L126" i="2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N142" i="2" s="1"/>
  <c r="N143" i="2" s="1"/>
  <c r="N144" i="2" s="1"/>
  <c r="N145" i="2" s="1"/>
  <c r="N146" i="2" s="1"/>
  <c r="N147" i="2" s="1"/>
  <c r="N148" i="2" s="1"/>
  <c r="N149" i="2" s="1"/>
  <c r="N150" i="2" s="1"/>
  <c r="N151" i="2" s="1"/>
  <c r="N152" i="2" s="1"/>
  <c r="N153" i="2" s="1"/>
  <c r="N154" i="2" s="1"/>
  <c r="N155" i="2" s="1"/>
  <c r="N156" i="2" s="1"/>
  <c r="N157" i="2" s="1"/>
  <c r="N158" i="2" s="1"/>
  <c r="N159" i="2" s="1"/>
  <c r="N160" i="2" s="1"/>
  <c r="N161" i="2" s="1"/>
  <c r="N162" i="2" s="1"/>
  <c r="N163" i="2" s="1"/>
  <c r="N164" i="2" s="1"/>
  <c r="N165" i="2" s="1"/>
  <c r="N166" i="2" s="1"/>
  <c r="N167" i="2" s="1"/>
  <c r="N168" i="2" s="1"/>
  <c r="N169" i="2" s="1"/>
  <c r="N170" i="2" s="1"/>
  <c r="N171" i="2" s="1"/>
  <c r="N172" i="2" s="1"/>
  <c r="N173" i="2" s="1"/>
  <c r="N174" i="2" s="1"/>
  <c r="N175" i="2" s="1"/>
  <c r="N176" i="2" s="1"/>
  <c r="N177" i="2" s="1"/>
  <c r="N178" i="2" s="1"/>
  <c r="N179" i="2" s="1"/>
  <c r="N180" i="2" s="1"/>
  <c r="N181" i="2" s="1"/>
  <c r="N182" i="2" s="1"/>
  <c r="N183" i="2" s="1"/>
  <c r="N184" i="2" s="1"/>
  <c r="N185" i="2" s="1"/>
  <c r="N186" i="2" s="1"/>
  <c r="N187" i="2" s="1"/>
  <c r="N188" i="2" s="1"/>
  <c r="N189" i="2" s="1"/>
  <c r="N190" i="2" s="1"/>
  <c r="N191" i="2" s="1"/>
  <c r="N192" i="2" s="1"/>
  <c r="N193" i="2" s="1"/>
  <c r="N194" i="2" s="1"/>
  <c r="N195" i="2" s="1"/>
  <c r="N196" i="2" s="1"/>
  <c r="N197" i="2" s="1"/>
  <c r="N198" i="2" s="1"/>
  <c r="N199" i="2" s="1"/>
  <c r="N200" i="2" s="1"/>
  <c r="N201" i="2" s="1"/>
  <c r="N202" i="2" s="1"/>
  <c r="N203" i="2" s="1"/>
  <c r="N204" i="2" s="1"/>
  <c r="N205" i="2" s="1"/>
  <c r="N206" i="2" s="1"/>
  <c r="N207" i="2" s="1"/>
  <c r="N208" i="2" s="1"/>
  <c r="N209" i="2" s="1"/>
  <c r="N210" i="2" s="1"/>
  <c r="N211" i="2" s="1"/>
  <c r="N212" i="2" s="1"/>
  <c r="N213" i="2" s="1"/>
  <c r="N214" i="2" s="1"/>
  <c r="N215" i="2" s="1"/>
  <c r="N216" i="2" s="1"/>
  <c r="N217" i="2" s="1"/>
  <c r="N218" i="2" s="1"/>
  <c r="N219" i="2" s="1"/>
  <c r="N220" i="2" s="1"/>
  <c r="N221" i="2" s="1"/>
  <c r="N222" i="2" s="1"/>
  <c r="N223" i="2" s="1"/>
  <c r="N224" i="2" s="1"/>
  <c r="N225" i="2" s="1"/>
  <c r="N226" i="2" s="1"/>
  <c r="N227" i="2" s="1"/>
  <c r="N228" i="2" s="1"/>
  <c r="N229" i="2" s="1"/>
  <c r="N230" i="2" s="1"/>
  <c r="N231" i="2" s="1"/>
  <c r="N232" i="2" s="1"/>
  <c r="N233" i="2" s="1"/>
  <c r="N234" i="2" s="1"/>
  <c r="N235" i="2" s="1"/>
  <c r="N236" i="2" s="1"/>
  <c r="L21" i="2"/>
  <c r="N22" i="2" s="1"/>
  <c r="N23" i="2" s="1"/>
  <c r="N24" i="2" s="1"/>
  <c r="N25" i="2" s="1"/>
  <c r="N26" i="2" s="1"/>
  <c r="AK21" i="2"/>
  <c r="AN21" i="2" s="1"/>
  <c r="L24" i="2"/>
  <c r="L36" i="2"/>
  <c r="L43" i="2"/>
  <c r="O13" i="2"/>
  <c r="M88" i="2"/>
  <c r="O88" i="2" s="1"/>
  <c r="M48" i="2"/>
  <c r="O48" i="2" s="1"/>
  <c r="L48" i="2"/>
  <c r="P57" i="2"/>
  <c r="M84" i="2"/>
  <c r="O84" i="2" s="1"/>
  <c r="P84" i="2" s="1"/>
  <c r="M247" i="2"/>
  <c r="O247" i="2" s="1"/>
  <c r="L247" i="2"/>
  <c r="M135" i="2"/>
  <c r="O135" i="2" s="1"/>
  <c r="L135" i="2"/>
  <c r="L129" i="2"/>
  <c r="L132" i="2"/>
  <c r="L57" i="2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L63" i="2"/>
  <c r="L240" i="2"/>
  <c r="N241" i="2" s="1"/>
  <c r="N242" i="2" s="1"/>
  <c r="N243" i="2" s="1"/>
  <c r="N244" i="2" s="1"/>
  <c r="N245" i="2" s="1"/>
  <c r="N246" i="2" s="1"/>
  <c r="N247" i="2" s="1"/>
  <c r="N248" i="2" s="1"/>
  <c r="N249" i="2" s="1"/>
  <c r="N250" i="2" s="1"/>
  <c r="N251" i="2" s="1"/>
  <c r="N252" i="2" s="1"/>
  <c r="N253" i="2" s="1"/>
  <c r="N254" i="2" s="1"/>
  <c r="N255" i="2" s="1"/>
  <c r="N256" i="2" s="1"/>
  <c r="N257" i="2" s="1"/>
  <c r="N258" i="2" s="1"/>
  <c r="N259" i="2" s="1"/>
  <c r="N260" i="2" s="1"/>
  <c r="N261" i="2" s="1"/>
  <c r="N262" i="2" s="1"/>
  <c r="N263" i="2" s="1"/>
  <c r="N264" i="2" s="1"/>
  <c r="N265" i="2" s="1"/>
  <c r="N266" i="2" s="1"/>
  <c r="N267" i="2" s="1"/>
  <c r="N268" i="2" s="1"/>
  <c r="N269" i="2" s="1"/>
  <c r="N270" i="2" s="1"/>
  <c r="N271" i="2" s="1"/>
  <c r="N272" i="2" s="1"/>
  <c r="N273" i="2" s="1"/>
  <c r="N274" i="2" s="1"/>
  <c r="N275" i="2" s="1"/>
  <c r="N276" i="2" s="1"/>
  <c r="N277" i="2" s="1"/>
  <c r="N278" i="2" s="1"/>
  <c r="N279" i="2" s="1"/>
  <c r="N280" i="2" s="1"/>
  <c r="N281" i="2" s="1"/>
  <c r="N282" i="2" s="1"/>
  <c r="N283" i="2" s="1"/>
  <c r="N284" i="2" s="1"/>
  <c r="N285" i="2" s="1"/>
  <c r="N286" i="2" s="1"/>
  <c r="N287" i="2" s="1"/>
  <c r="N288" i="2" s="1"/>
  <c r="N289" i="2" s="1"/>
  <c r="N290" i="2" s="1"/>
  <c r="N291" i="2" s="1"/>
  <c r="N292" i="2" s="1"/>
  <c r="N293" i="2" s="1"/>
  <c r="N294" i="2" s="1"/>
  <c r="N295" i="2" s="1"/>
  <c r="N296" i="2" s="1"/>
  <c r="N297" i="2" s="1"/>
  <c r="N298" i="2" s="1"/>
  <c r="N299" i="2" s="1"/>
  <c r="N300" i="2" s="1"/>
  <c r="N301" i="2" s="1"/>
  <c r="N302" i="2" s="1"/>
  <c r="N303" i="2" s="1"/>
  <c r="N304" i="2" s="1"/>
  <c r="N305" i="2" s="1"/>
  <c r="N306" i="2" s="1"/>
  <c r="N307" i="2" s="1"/>
  <c r="N308" i="2" s="1"/>
  <c r="N309" i="2" s="1"/>
  <c r="N310" i="2" s="1"/>
  <c r="N311" i="2" s="1"/>
  <c r="N312" i="2" s="1"/>
  <c r="N313" i="2" s="1"/>
  <c r="N314" i="2" s="1"/>
  <c r="N315" i="2" s="1"/>
  <c r="N316" i="2" s="1"/>
  <c r="N317" i="2" s="1"/>
  <c r="N318" i="2" s="1"/>
  <c r="N319" i="2" s="1"/>
  <c r="N320" i="2" s="1"/>
  <c r="N321" i="2" s="1"/>
  <c r="N322" i="2" s="1"/>
  <c r="N323" i="2" s="1"/>
  <c r="N324" i="2" s="1"/>
  <c r="N325" i="2" s="1"/>
  <c r="N326" i="2" s="1"/>
  <c r="N327" i="2" s="1"/>
  <c r="N328" i="2" s="1"/>
  <c r="N329" i="2" s="1"/>
  <c r="N330" i="2" s="1"/>
  <c r="N331" i="2" s="1"/>
  <c r="N332" i="2" s="1"/>
  <c r="N333" i="2" s="1"/>
  <c r="N334" i="2" s="1"/>
  <c r="N335" i="2" s="1"/>
  <c r="N336" i="2" s="1"/>
  <c r="N337" i="2" s="1"/>
  <c r="N338" i="2" s="1"/>
  <c r="N339" i="2" s="1"/>
  <c r="N340" i="2" s="1"/>
  <c r="N341" i="2" s="1"/>
  <c r="N342" i="2" s="1"/>
  <c r="N343" i="2" s="1"/>
  <c r="N344" i="2" s="1"/>
  <c r="N345" i="2" s="1"/>
  <c r="N346" i="2" s="1"/>
  <c r="N347" i="2" s="1"/>
  <c r="N348" i="2" s="1"/>
  <c r="N349" i="2" s="1"/>
  <c r="N350" i="2" s="1"/>
  <c r="N351" i="2" s="1"/>
  <c r="N352" i="2" s="1"/>
  <c r="N353" i="2" s="1"/>
  <c r="N354" i="2" s="1"/>
  <c r="N355" i="2" s="1"/>
  <c r="N356" i="2" s="1"/>
  <c r="N357" i="2" s="1"/>
  <c r="N358" i="2" s="1"/>
  <c r="N359" i="2" s="1"/>
  <c r="N360" i="2" s="1"/>
  <c r="N361" i="2" s="1"/>
  <c r="N362" i="2" s="1"/>
  <c r="N363" i="2" s="1"/>
  <c r="N364" i="2" s="1"/>
  <c r="N365" i="2" s="1"/>
  <c r="N366" i="2" s="1"/>
  <c r="N367" i="2" s="1"/>
  <c r="N368" i="2" s="1"/>
  <c r="N369" i="2" s="1"/>
  <c r="N370" i="2" s="1"/>
  <c r="N371" i="2" s="1"/>
  <c r="N372" i="2" s="1"/>
  <c r="N373" i="2" s="1"/>
  <c r="N374" i="2" s="1"/>
  <c r="N375" i="2" s="1"/>
  <c r="N376" i="2" s="1"/>
  <c r="N377" i="2" s="1"/>
  <c r="N378" i="2" s="1"/>
  <c r="N379" i="2" s="1"/>
  <c r="N380" i="2" s="1"/>
  <c r="N381" i="2" s="1"/>
  <c r="N382" i="2" s="1"/>
  <c r="N383" i="2" s="1"/>
  <c r="N384" i="2" s="1"/>
  <c r="N385" i="2" s="1"/>
  <c r="N386" i="2" s="1"/>
  <c r="N387" i="2" s="1"/>
  <c r="N388" i="2" s="1"/>
  <c r="N389" i="2" s="1"/>
  <c r="N390" i="2" s="1"/>
  <c r="N391" i="2" s="1"/>
  <c r="N392" i="2" s="1"/>
  <c r="N393" i="2" s="1"/>
  <c r="N394" i="2" s="1"/>
  <c r="N395" i="2" s="1"/>
  <c r="N396" i="2" s="1"/>
  <c r="N397" i="2" s="1"/>
  <c r="N398" i="2" s="1"/>
  <c r="N399" i="2" s="1"/>
  <c r="N400" i="2" s="1"/>
  <c r="N401" i="2" s="1"/>
  <c r="N402" i="2" s="1"/>
  <c r="N403" i="2" s="1"/>
  <c r="N404" i="2" s="1"/>
  <c r="N405" i="2" s="1"/>
  <c r="N406" i="2" s="1"/>
  <c r="N407" i="2" s="1"/>
  <c r="N408" i="2" s="1"/>
  <c r="N409" i="2" s="1"/>
  <c r="N410" i="2" s="1"/>
  <c r="N411" i="2" s="1"/>
  <c r="N412" i="2" s="1"/>
  <c r="N413" i="2" s="1"/>
  <c r="N414" i="2" s="1"/>
  <c r="N415" i="2" s="1"/>
  <c r="N416" i="2" s="1"/>
  <c r="N417" i="2" s="1"/>
  <c r="N418" i="2" s="1"/>
  <c r="N419" i="2" s="1"/>
  <c r="N420" i="2" s="1"/>
  <c r="N421" i="2" s="1"/>
  <c r="N422" i="2" s="1"/>
  <c r="N423" i="2" s="1"/>
  <c r="N424" i="2" s="1"/>
  <c r="N425" i="2" s="1"/>
  <c r="N426" i="2" s="1"/>
  <c r="N427" i="2" s="1"/>
  <c r="N428" i="2" s="1"/>
  <c r="N429" i="2" s="1"/>
  <c r="N430" i="2" s="1"/>
  <c r="N431" i="2" s="1"/>
  <c r="N432" i="2" s="1"/>
  <c r="N433" i="2" s="1"/>
  <c r="N434" i="2" s="1"/>
  <c r="N435" i="2" s="1"/>
  <c r="N436" i="2" s="1"/>
  <c r="N437" i="2" s="1"/>
  <c r="N438" i="2" s="1"/>
  <c r="N439" i="2" s="1"/>
  <c r="N440" i="2" s="1"/>
  <c r="N441" i="2" s="1"/>
  <c r="N442" i="2" s="1"/>
  <c r="N443" i="2" s="1"/>
  <c r="N444" i="2" s="1"/>
  <c r="N445" i="2" s="1"/>
  <c r="N446" i="2" s="1"/>
  <c r="N447" i="2" s="1"/>
  <c r="N448" i="2" s="1"/>
  <c r="N449" i="2" s="1"/>
  <c r="N450" i="2" s="1"/>
  <c r="N451" i="2" s="1"/>
  <c r="N452" i="2" s="1"/>
  <c r="N453" i="2" s="1"/>
  <c r="N454" i="2" s="1"/>
  <c r="N455" i="2" s="1"/>
  <c r="N456" i="2" s="1"/>
  <c r="M131" i="2"/>
  <c r="O131" i="2" s="1"/>
  <c r="L131" i="2"/>
  <c r="Q239" i="2"/>
  <c r="L244" i="2"/>
  <c r="P239" i="2"/>
  <c r="L246" i="2"/>
  <c r="V71" i="4" l="1"/>
  <c r="V42" i="4"/>
  <c r="S84" i="2"/>
  <c r="Q59" i="2"/>
  <c r="P59" i="2"/>
  <c r="S239" i="2"/>
  <c r="S57" i="2"/>
  <c r="Q127" i="2"/>
  <c r="P127" i="2"/>
  <c r="P21" i="2"/>
  <c r="S21" i="2" s="1"/>
  <c r="Q21" i="2"/>
  <c r="P14" i="2"/>
  <c r="S14" i="2" s="1"/>
  <c r="Q14" i="2"/>
  <c r="AL8" i="2"/>
  <c r="AK8" i="2"/>
  <c r="AN8" i="2" s="1"/>
  <c r="AL23" i="2"/>
  <c r="AK23" i="2"/>
  <c r="AN23" i="2" s="1"/>
  <c r="P58" i="2"/>
  <c r="AI23" i="2"/>
  <c r="AI24" i="2" s="1"/>
  <c r="AI25" i="2" s="1"/>
  <c r="AI26" i="2" s="1"/>
  <c r="AI27" i="2" s="1"/>
  <c r="AI28" i="2" s="1"/>
  <c r="Q41" i="2"/>
  <c r="P41" i="2"/>
  <c r="AL3" i="2"/>
  <c r="AK3" i="2"/>
  <c r="AN3" i="2" s="1"/>
  <c r="Q84" i="2"/>
  <c r="AI17" i="2"/>
  <c r="AI18" i="2" s="1"/>
  <c r="AL14" i="2"/>
  <c r="AK14" i="2"/>
  <c r="AN14" i="2" s="1"/>
  <c r="P240" i="2"/>
  <c r="Q240" i="2"/>
  <c r="AI11" i="2"/>
  <c r="Q29" i="2"/>
  <c r="P29" i="2"/>
  <c r="N44" i="2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AL31" i="2"/>
  <c r="AK31" i="2"/>
  <c r="AN31" i="2" s="1"/>
  <c r="S126" i="2"/>
  <c r="Q3" i="2"/>
  <c r="P3" i="2"/>
  <c r="S3" i="2" s="1"/>
  <c r="P128" i="2" l="1"/>
  <c r="Q128" i="2"/>
  <c r="AL24" i="2"/>
  <c r="AK24" i="2"/>
  <c r="AN24" i="2" s="1"/>
  <c r="AK32" i="2"/>
  <c r="AN32" i="2" s="1"/>
  <c r="AL32" i="2"/>
  <c r="AK9" i="2"/>
  <c r="AN9" i="2" s="1"/>
  <c r="AL9" i="2"/>
  <c r="Q30" i="2"/>
  <c r="P30" i="2"/>
  <c r="S30" i="2" s="1"/>
  <c r="S59" i="2"/>
  <c r="AL4" i="2"/>
  <c r="AK4" i="2"/>
  <c r="AN4" i="2" s="1"/>
  <c r="Q15" i="2"/>
  <c r="P15" i="2"/>
  <c r="S15" i="2" s="1"/>
  <c r="Q60" i="2"/>
  <c r="P60" i="2"/>
  <c r="AK15" i="2"/>
  <c r="AN15" i="2" s="1"/>
  <c r="AL15" i="2"/>
  <c r="S29" i="2"/>
  <c r="Q85" i="2"/>
  <c r="P85" i="2"/>
  <c r="S41" i="2"/>
  <c r="P4" i="2"/>
  <c r="S4" i="2" s="1"/>
  <c r="Q4" i="2"/>
  <c r="Q42" i="2"/>
  <c r="P42" i="2"/>
  <c r="Q22" i="2"/>
  <c r="P22" i="2"/>
  <c r="S22" i="2" s="1"/>
  <c r="P241" i="2"/>
  <c r="Q241" i="2"/>
  <c r="S240" i="2"/>
  <c r="S58" i="2"/>
  <c r="S127" i="2"/>
  <c r="AK5" i="2" l="1"/>
  <c r="AN5" i="2" s="1"/>
  <c r="AQ2" i="2" s="1"/>
  <c r="AA45" i="2" s="1"/>
  <c r="AL5" i="2"/>
  <c r="AK25" i="2"/>
  <c r="AN25" i="2" s="1"/>
  <c r="AL25" i="2"/>
  <c r="Q129" i="2"/>
  <c r="P129" i="2"/>
  <c r="S128" i="2"/>
  <c r="Q16" i="2"/>
  <c r="P16" i="2"/>
  <c r="S16" i="2" s="1"/>
  <c r="Q242" i="2"/>
  <c r="P242" i="2"/>
  <c r="Q31" i="2"/>
  <c r="P31" i="2"/>
  <c r="Q23" i="2"/>
  <c r="P23" i="2"/>
  <c r="S23" i="2" s="1"/>
  <c r="AL16" i="2"/>
  <c r="AK16" i="2"/>
  <c r="AN16" i="2" s="1"/>
  <c r="S85" i="2"/>
  <c r="P86" i="2"/>
  <c r="Q86" i="2"/>
  <c r="S241" i="2"/>
  <c r="S42" i="2"/>
  <c r="AL10" i="2"/>
  <c r="AK10" i="2"/>
  <c r="AN10" i="2" s="1"/>
  <c r="S60" i="2"/>
  <c r="P61" i="2"/>
  <c r="Q61" i="2"/>
  <c r="AL33" i="2"/>
  <c r="AK33" i="2"/>
  <c r="AN33" i="2" s="1"/>
  <c r="P43" i="2"/>
  <c r="Q43" i="2"/>
  <c r="Q5" i="2"/>
  <c r="P5" i="2"/>
  <c r="S5" i="2" s="1"/>
  <c r="Q87" i="2" l="1"/>
  <c r="P87" i="2"/>
  <c r="Q243" i="2"/>
  <c r="P243" i="2"/>
  <c r="P17" i="2"/>
  <c r="S17" i="2" s="1"/>
  <c r="Q17" i="2"/>
  <c r="S86" i="2"/>
  <c r="Q6" i="2"/>
  <c r="P6" i="2"/>
  <c r="S6" i="2" s="1"/>
  <c r="V2" i="2" s="1"/>
  <c r="B55" i="2" s="1"/>
  <c r="AL11" i="2"/>
  <c r="AK11" i="2"/>
  <c r="AN11" i="2" s="1"/>
  <c r="AQ7" i="2" s="1"/>
  <c r="AA46" i="2" s="1"/>
  <c r="P44" i="2"/>
  <c r="Q44" i="2"/>
  <c r="S43" i="2"/>
  <c r="AL17" i="2"/>
  <c r="AK17" i="2"/>
  <c r="AN17" i="2" s="1"/>
  <c r="S242" i="2"/>
  <c r="AL34" i="2"/>
  <c r="AK34" i="2"/>
  <c r="AN34" i="2" s="1"/>
  <c r="P24" i="2"/>
  <c r="S24" i="2" s="1"/>
  <c r="Q24" i="2"/>
  <c r="S129" i="2"/>
  <c r="Q62" i="2"/>
  <c r="P62" i="2"/>
  <c r="S31" i="2"/>
  <c r="Q130" i="2"/>
  <c r="P130" i="2"/>
  <c r="S61" i="2"/>
  <c r="Q32" i="2"/>
  <c r="P32" i="2"/>
  <c r="S32" i="2" s="1"/>
  <c r="AL26" i="2"/>
  <c r="AK26" i="2"/>
  <c r="AN26" i="2" s="1"/>
  <c r="P45" i="2" l="1"/>
  <c r="S45" i="2" s="1"/>
  <c r="Q45" i="2"/>
  <c r="S87" i="2"/>
  <c r="S44" i="2"/>
  <c r="P63" i="2"/>
  <c r="Q63" i="2"/>
  <c r="Q88" i="2"/>
  <c r="P88" i="2"/>
  <c r="AK18" i="2"/>
  <c r="AN18" i="2" s="1"/>
  <c r="AQ13" i="2" s="1"/>
  <c r="AA47" i="2" s="1"/>
  <c r="AL18" i="2"/>
  <c r="Q25" i="2"/>
  <c r="P25" i="2"/>
  <c r="S25" i="2" s="1"/>
  <c r="S243" i="2"/>
  <c r="S62" i="2"/>
  <c r="Q18" i="2"/>
  <c r="P18" i="2"/>
  <c r="S18" i="2" s="1"/>
  <c r="V13" i="2" s="1"/>
  <c r="B56" i="2" s="1"/>
  <c r="P244" i="2"/>
  <c r="Q244" i="2"/>
  <c r="AK27" i="2"/>
  <c r="AN27" i="2" s="1"/>
  <c r="AL27" i="2"/>
  <c r="Q33" i="2"/>
  <c r="P33" i="2"/>
  <c r="S130" i="2"/>
  <c r="Q131" i="2"/>
  <c r="P131" i="2"/>
  <c r="AL35" i="2"/>
  <c r="AK35" i="2"/>
  <c r="AN35" i="2" s="1"/>
  <c r="Q26" i="2" l="1"/>
  <c r="P26" i="2"/>
  <c r="S26" i="2" s="1"/>
  <c r="V20" i="2" s="1"/>
  <c r="B57" i="2" s="1"/>
  <c r="Q46" i="2"/>
  <c r="P46" i="2"/>
  <c r="AL28" i="2"/>
  <c r="AK28" i="2"/>
  <c r="AN28" i="2" s="1"/>
  <c r="AQ20" i="2" s="1"/>
  <c r="AA48" i="2" s="1"/>
  <c r="S33" i="2"/>
  <c r="P34" i="2"/>
  <c r="S34" i="2" s="1"/>
  <c r="Q34" i="2"/>
  <c r="S88" i="2"/>
  <c r="AL36" i="2"/>
  <c r="AK36" i="2"/>
  <c r="AN36" i="2" s="1"/>
  <c r="P245" i="2"/>
  <c r="Q245" i="2"/>
  <c r="Q89" i="2"/>
  <c r="P89" i="2"/>
  <c r="Q64" i="2"/>
  <c r="P64" i="2"/>
  <c r="S131" i="2"/>
  <c r="S244" i="2"/>
  <c r="P132" i="2"/>
  <c r="Q132" i="2"/>
  <c r="S63" i="2"/>
  <c r="S64" i="2" l="1"/>
  <c r="Q90" i="2"/>
  <c r="P90" i="2"/>
  <c r="S245" i="2"/>
  <c r="S46" i="2"/>
  <c r="Q65" i="2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P65" i="2"/>
  <c r="Q133" i="2"/>
  <c r="P133" i="2"/>
  <c r="S132" i="2"/>
  <c r="AL37" i="2"/>
  <c r="AK37" i="2"/>
  <c r="AN37" i="2" s="1"/>
  <c r="Q47" i="2"/>
  <c r="P47" i="2"/>
  <c r="S47" i="2" s="1"/>
  <c r="S89" i="2"/>
  <c r="Q35" i="2"/>
  <c r="P35" i="2"/>
  <c r="S35" i="2" s="1"/>
  <c r="P246" i="2"/>
  <c r="Q246" i="2"/>
  <c r="Q91" i="2" l="1"/>
  <c r="P91" i="2"/>
  <c r="P66" i="2"/>
  <c r="Q134" i="2"/>
  <c r="Q135" i="2" s="1"/>
  <c r="Q136" i="2" s="1"/>
  <c r="Q137" i="2" s="1"/>
  <c r="Q138" i="2" s="1"/>
  <c r="Q139" i="2" s="1"/>
  <c r="Q140" i="2" s="1"/>
  <c r="Q141" i="2" s="1"/>
  <c r="Q142" i="2" s="1"/>
  <c r="Q143" i="2" s="1"/>
  <c r="Q144" i="2" s="1"/>
  <c r="Q145" i="2" s="1"/>
  <c r="Q146" i="2" s="1"/>
  <c r="Q147" i="2" s="1"/>
  <c r="Q148" i="2" s="1"/>
  <c r="Q149" i="2" s="1"/>
  <c r="Q150" i="2" s="1"/>
  <c r="Q151" i="2" s="1"/>
  <c r="Q152" i="2" s="1"/>
  <c r="Q153" i="2" s="1"/>
  <c r="Q154" i="2" s="1"/>
  <c r="Q155" i="2" s="1"/>
  <c r="Q156" i="2" s="1"/>
  <c r="Q157" i="2" s="1"/>
  <c r="Q158" i="2" s="1"/>
  <c r="Q159" i="2" s="1"/>
  <c r="Q160" i="2" s="1"/>
  <c r="Q161" i="2" s="1"/>
  <c r="Q162" i="2" s="1"/>
  <c r="Q163" i="2" s="1"/>
  <c r="Q164" i="2" s="1"/>
  <c r="Q165" i="2" s="1"/>
  <c r="Q166" i="2" s="1"/>
  <c r="Q167" i="2" s="1"/>
  <c r="Q168" i="2" s="1"/>
  <c r="Q169" i="2" s="1"/>
  <c r="Q170" i="2" s="1"/>
  <c r="Q171" i="2" s="1"/>
  <c r="Q172" i="2" s="1"/>
  <c r="Q173" i="2" s="1"/>
  <c r="Q174" i="2" s="1"/>
  <c r="Q175" i="2" s="1"/>
  <c r="Q176" i="2" s="1"/>
  <c r="Q177" i="2" s="1"/>
  <c r="Q178" i="2" s="1"/>
  <c r="Q179" i="2" s="1"/>
  <c r="Q180" i="2" s="1"/>
  <c r="Q181" i="2" s="1"/>
  <c r="Q182" i="2" s="1"/>
  <c r="Q183" i="2" s="1"/>
  <c r="Q184" i="2" s="1"/>
  <c r="Q185" i="2" s="1"/>
  <c r="Q186" i="2" s="1"/>
  <c r="Q187" i="2" s="1"/>
  <c r="Q188" i="2" s="1"/>
  <c r="Q189" i="2" s="1"/>
  <c r="Q190" i="2" s="1"/>
  <c r="Q191" i="2" s="1"/>
  <c r="Q192" i="2" s="1"/>
  <c r="Q193" i="2" s="1"/>
  <c r="Q194" i="2" s="1"/>
  <c r="Q195" i="2" s="1"/>
  <c r="Q196" i="2" s="1"/>
  <c r="Q197" i="2" s="1"/>
  <c r="Q198" i="2" s="1"/>
  <c r="Q199" i="2" s="1"/>
  <c r="Q200" i="2" s="1"/>
  <c r="Q201" i="2" s="1"/>
  <c r="Q202" i="2" s="1"/>
  <c r="Q203" i="2" s="1"/>
  <c r="Q204" i="2" s="1"/>
  <c r="Q205" i="2" s="1"/>
  <c r="Q206" i="2" s="1"/>
  <c r="Q207" i="2" s="1"/>
  <c r="Q208" i="2" s="1"/>
  <c r="Q209" i="2" s="1"/>
  <c r="Q210" i="2" s="1"/>
  <c r="Q211" i="2" s="1"/>
  <c r="Q212" i="2" s="1"/>
  <c r="Q213" i="2" s="1"/>
  <c r="Q214" i="2" s="1"/>
  <c r="Q215" i="2" s="1"/>
  <c r="Q216" i="2" s="1"/>
  <c r="Q217" i="2" s="1"/>
  <c r="Q218" i="2" s="1"/>
  <c r="Q219" i="2" s="1"/>
  <c r="Q220" i="2" s="1"/>
  <c r="Q221" i="2" s="1"/>
  <c r="Q222" i="2" s="1"/>
  <c r="Q223" i="2" s="1"/>
  <c r="Q224" i="2" s="1"/>
  <c r="Q225" i="2" s="1"/>
  <c r="Q226" i="2" s="1"/>
  <c r="Q227" i="2" s="1"/>
  <c r="Q228" i="2" s="1"/>
  <c r="Q229" i="2" s="1"/>
  <c r="Q230" i="2" s="1"/>
  <c r="Q231" i="2" s="1"/>
  <c r="Q232" i="2" s="1"/>
  <c r="Q233" i="2" s="1"/>
  <c r="Q234" i="2" s="1"/>
  <c r="Q235" i="2" s="1"/>
  <c r="Q236" i="2" s="1"/>
  <c r="P134" i="2"/>
  <c r="P67" i="2"/>
  <c r="P36" i="2"/>
  <c r="S36" i="2" s="1"/>
  <c r="Q36" i="2"/>
  <c r="S65" i="2"/>
  <c r="Q247" i="2"/>
  <c r="Q248" i="2" s="1"/>
  <c r="Q249" i="2" s="1"/>
  <c r="Q250" i="2" s="1"/>
  <c r="Q251" i="2" s="1"/>
  <c r="Q252" i="2" s="1"/>
  <c r="Q253" i="2" s="1"/>
  <c r="Q254" i="2" s="1"/>
  <c r="Q255" i="2" s="1"/>
  <c r="Q256" i="2" s="1"/>
  <c r="Q257" i="2" s="1"/>
  <c r="Q258" i="2" s="1"/>
  <c r="Q259" i="2" s="1"/>
  <c r="Q260" i="2" s="1"/>
  <c r="Q261" i="2" s="1"/>
  <c r="Q262" i="2" s="1"/>
  <c r="Q263" i="2" s="1"/>
  <c r="Q264" i="2" s="1"/>
  <c r="Q265" i="2" s="1"/>
  <c r="Q266" i="2" s="1"/>
  <c r="Q267" i="2" s="1"/>
  <c r="Q268" i="2" s="1"/>
  <c r="Q269" i="2" s="1"/>
  <c r="Q270" i="2" s="1"/>
  <c r="Q271" i="2" s="1"/>
  <c r="Q272" i="2" s="1"/>
  <c r="Q273" i="2" s="1"/>
  <c r="Q274" i="2" s="1"/>
  <c r="Q275" i="2" s="1"/>
  <c r="Q276" i="2" s="1"/>
  <c r="Q277" i="2" s="1"/>
  <c r="Q278" i="2" s="1"/>
  <c r="Q279" i="2" s="1"/>
  <c r="Q280" i="2" s="1"/>
  <c r="Q281" i="2" s="1"/>
  <c r="Q282" i="2" s="1"/>
  <c r="Q283" i="2" s="1"/>
  <c r="Q284" i="2" s="1"/>
  <c r="Q285" i="2" s="1"/>
  <c r="Q286" i="2" s="1"/>
  <c r="Q287" i="2" s="1"/>
  <c r="Q288" i="2" s="1"/>
  <c r="Q289" i="2" s="1"/>
  <c r="Q290" i="2" s="1"/>
  <c r="Q291" i="2" s="1"/>
  <c r="Q292" i="2" s="1"/>
  <c r="Q293" i="2" s="1"/>
  <c r="Q294" i="2" s="1"/>
  <c r="Q295" i="2" s="1"/>
  <c r="Q296" i="2" s="1"/>
  <c r="Q297" i="2" s="1"/>
  <c r="Q298" i="2" s="1"/>
  <c r="Q299" i="2" s="1"/>
  <c r="Q300" i="2" s="1"/>
  <c r="Q301" i="2" s="1"/>
  <c r="Q302" i="2" s="1"/>
  <c r="Q303" i="2" s="1"/>
  <c r="Q304" i="2" s="1"/>
  <c r="Q305" i="2" s="1"/>
  <c r="Q306" i="2" s="1"/>
  <c r="Q307" i="2" s="1"/>
  <c r="Q308" i="2" s="1"/>
  <c r="Q309" i="2" s="1"/>
  <c r="Q310" i="2" s="1"/>
  <c r="Q311" i="2" s="1"/>
  <c r="Q312" i="2" s="1"/>
  <c r="Q313" i="2" s="1"/>
  <c r="Q314" i="2" s="1"/>
  <c r="Q315" i="2" s="1"/>
  <c r="Q316" i="2" s="1"/>
  <c r="Q317" i="2" s="1"/>
  <c r="Q318" i="2" s="1"/>
  <c r="Q319" i="2" s="1"/>
  <c r="Q320" i="2" s="1"/>
  <c r="Q321" i="2" s="1"/>
  <c r="Q322" i="2" s="1"/>
  <c r="Q323" i="2" s="1"/>
  <c r="Q324" i="2" s="1"/>
  <c r="Q325" i="2" s="1"/>
  <c r="Q326" i="2" s="1"/>
  <c r="Q327" i="2" s="1"/>
  <c r="Q328" i="2" s="1"/>
  <c r="Q329" i="2" s="1"/>
  <c r="Q330" i="2" s="1"/>
  <c r="Q331" i="2" s="1"/>
  <c r="Q332" i="2" s="1"/>
  <c r="Q333" i="2" s="1"/>
  <c r="Q334" i="2" s="1"/>
  <c r="Q335" i="2" s="1"/>
  <c r="Q336" i="2" s="1"/>
  <c r="Q337" i="2" s="1"/>
  <c r="Q338" i="2" s="1"/>
  <c r="Q339" i="2" s="1"/>
  <c r="Q340" i="2" s="1"/>
  <c r="Q341" i="2" s="1"/>
  <c r="Q342" i="2" s="1"/>
  <c r="Q343" i="2" s="1"/>
  <c r="Q344" i="2" s="1"/>
  <c r="Q345" i="2" s="1"/>
  <c r="Q346" i="2" s="1"/>
  <c r="Q347" i="2" s="1"/>
  <c r="Q348" i="2" s="1"/>
  <c r="Q349" i="2" s="1"/>
  <c r="Q350" i="2" s="1"/>
  <c r="Q351" i="2" s="1"/>
  <c r="Q352" i="2" s="1"/>
  <c r="Q353" i="2" s="1"/>
  <c r="Q354" i="2" s="1"/>
  <c r="Q355" i="2" s="1"/>
  <c r="Q356" i="2" s="1"/>
  <c r="Q357" i="2" s="1"/>
  <c r="Q358" i="2" s="1"/>
  <c r="Q359" i="2" s="1"/>
  <c r="Q360" i="2" s="1"/>
  <c r="Q361" i="2" s="1"/>
  <c r="Q362" i="2" s="1"/>
  <c r="Q363" i="2" s="1"/>
  <c r="Q364" i="2" s="1"/>
  <c r="Q365" i="2" s="1"/>
  <c r="Q366" i="2" s="1"/>
  <c r="Q367" i="2" s="1"/>
  <c r="Q368" i="2" s="1"/>
  <c r="Q369" i="2" s="1"/>
  <c r="Q370" i="2" s="1"/>
  <c r="Q371" i="2" s="1"/>
  <c r="Q372" i="2" s="1"/>
  <c r="Q373" i="2" s="1"/>
  <c r="Q374" i="2" s="1"/>
  <c r="Q375" i="2" s="1"/>
  <c r="Q376" i="2" s="1"/>
  <c r="Q377" i="2" s="1"/>
  <c r="Q378" i="2" s="1"/>
  <c r="Q379" i="2" s="1"/>
  <c r="Q380" i="2" s="1"/>
  <c r="Q381" i="2" s="1"/>
  <c r="Q382" i="2" s="1"/>
  <c r="Q383" i="2" s="1"/>
  <c r="Q384" i="2" s="1"/>
  <c r="Q385" i="2" s="1"/>
  <c r="Q386" i="2" s="1"/>
  <c r="Q387" i="2" s="1"/>
  <c r="Q388" i="2" s="1"/>
  <c r="Q389" i="2" s="1"/>
  <c r="Q390" i="2" s="1"/>
  <c r="Q391" i="2" s="1"/>
  <c r="Q392" i="2" s="1"/>
  <c r="Q393" i="2" s="1"/>
  <c r="Q394" i="2" s="1"/>
  <c r="Q395" i="2" s="1"/>
  <c r="Q396" i="2" s="1"/>
  <c r="Q397" i="2" s="1"/>
  <c r="Q398" i="2" s="1"/>
  <c r="Q399" i="2" s="1"/>
  <c r="Q400" i="2" s="1"/>
  <c r="Q401" i="2" s="1"/>
  <c r="Q402" i="2" s="1"/>
  <c r="Q403" i="2" s="1"/>
  <c r="Q404" i="2" s="1"/>
  <c r="Q405" i="2" s="1"/>
  <c r="Q406" i="2" s="1"/>
  <c r="Q407" i="2" s="1"/>
  <c r="Q408" i="2" s="1"/>
  <c r="Q409" i="2" s="1"/>
  <c r="Q410" i="2" s="1"/>
  <c r="Q411" i="2" s="1"/>
  <c r="Q412" i="2" s="1"/>
  <c r="Q413" i="2" s="1"/>
  <c r="Q414" i="2" s="1"/>
  <c r="Q415" i="2" s="1"/>
  <c r="Q416" i="2" s="1"/>
  <c r="Q417" i="2" s="1"/>
  <c r="Q418" i="2" s="1"/>
  <c r="Q419" i="2" s="1"/>
  <c r="Q420" i="2" s="1"/>
  <c r="Q421" i="2" s="1"/>
  <c r="Q422" i="2" s="1"/>
  <c r="Q423" i="2" s="1"/>
  <c r="Q424" i="2" s="1"/>
  <c r="Q425" i="2" s="1"/>
  <c r="Q426" i="2" s="1"/>
  <c r="Q427" i="2" s="1"/>
  <c r="Q428" i="2" s="1"/>
  <c r="Q429" i="2" s="1"/>
  <c r="Q430" i="2" s="1"/>
  <c r="Q431" i="2" s="1"/>
  <c r="Q432" i="2" s="1"/>
  <c r="Q433" i="2" s="1"/>
  <c r="Q434" i="2" s="1"/>
  <c r="Q435" i="2" s="1"/>
  <c r="Q436" i="2" s="1"/>
  <c r="Q437" i="2" s="1"/>
  <c r="Q438" i="2" s="1"/>
  <c r="Q439" i="2" s="1"/>
  <c r="Q440" i="2" s="1"/>
  <c r="Q441" i="2" s="1"/>
  <c r="Q442" i="2" s="1"/>
  <c r="Q443" i="2" s="1"/>
  <c r="Q444" i="2" s="1"/>
  <c r="Q445" i="2" s="1"/>
  <c r="Q446" i="2" s="1"/>
  <c r="Q447" i="2" s="1"/>
  <c r="Q448" i="2" s="1"/>
  <c r="Q449" i="2" s="1"/>
  <c r="Q450" i="2" s="1"/>
  <c r="Q451" i="2" s="1"/>
  <c r="Q452" i="2" s="1"/>
  <c r="Q453" i="2" s="1"/>
  <c r="Q454" i="2" s="1"/>
  <c r="Q455" i="2" s="1"/>
  <c r="Q456" i="2" s="1"/>
  <c r="P247" i="2"/>
  <c r="S90" i="2"/>
  <c r="P48" i="2"/>
  <c r="S48" i="2" s="1"/>
  <c r="Q48" i="2"/>
  <c r="AL38" i="2"/>
  <c r="AK38" i="2"/>
  <c r="AN38" i="2" s="1"/>
  <c r="S246" i="2"/>
  <c r="S133" i="2"/>
  <c r="S67" i="2" l="1"/>
  <c r="P68" i="2"/>
  <c r="S66" i="2"/>
  <c r="S91" i="2"/>
  <c r="Q92" i="2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P92" i="2"/>
  <c r="S134" i="2"/>
  <c r="P135" i="2"/>
  <c r="P136" i="2"/>
  <c r="S247" i="2"/>
  <c r="P248" i="2"/>
  <c r="AL39" i="2"/>
  <c r="AK39" i="2"/>
  <c r="AN39" i="2" s="1"/>
  <c r="AQ30" i="2" s="1"/>
  <c r="AA49" i="2" s="1"/>
  <c r="Q49" i="2"/>
  <c r="Q50" i="2" s="1"/>
  <c r="Q51" i="2" s="1"/>
  <c r="Q52" i="2" s="1"/>
  <c r="Q53" i="2" s="1"/>
  <c r="Q54" i="2" s="1"/>
  <c r="P49" i="2"/>
  <c r="Q37" i="2"/>
  <c r="P37" i="2"/>
  <c r="P137" i="2" l="1"/>
  <c r="S49" i="2"/>
  <c r="P50" i="2"/>
  <c r="S135" i="2"/>
  <c r="S68" i="2"/>
  <c r="P69" i="2"/>
  <c r="S136" i="2"/>
  <c r="S37" i="2"/>
  <c r="P38" i="2"/>
  <c r="S38" i="2" s="1"/>
  <c r="V28" i="2" s="1"/>
  <c r="B58" i="2" s="1"/>
  <c r="S248" i="2"/>
  <c r="P249" i="2"/>
  <c r="S92" i="2"/>
  <c r="P93" i="2"/>
  <c r="S50" i="2" l="1"/>
  <c r="P51" i="2"/>
  <c r="S137" i="2"/>
  <c r="P138" i="2"/>
  <c r="S69" i="2"/>
  <c r="P70" i="2"/>
  <c r="S249" i="2"/>
  <c r="P250" i="2"/>
  <c r="S93" i="2"/>
  <c r="P94" i="2"/>
  <c r="S70" i="2" l="1"/>
  <c r="P71" i="2"/>
  <c r="S138" i="2"/>
  <c r="P139" i="2"/>
  <c r="S250" i="2"/>
  <c r="P251" i="2"/>
  <c r="S51" i="2"/>
  <c r="P52" i="2"/>
  <c r="S94" i="2"/>
  <c r="P95" i="2"/>
  <c r="S52" i="2" l="1"/>
  <c r="P53" i="2"/>
  <c r="S139" i="2"/>
  <c r="S95" i="2"/>
  <c r="P96" i="2"/>
  <c r="S251" i="2"/>
  <c r="P252" i="2"/>
  <c r="S71" i="2"/>
  <c r="P72" i="2"/>
  <c r="P140" i="2"/>
  <c r="P141" i="2"/>
  <c r="S141" i="2" l="1"/>
  <c r="S140" i="2"/>
  <c r="P142" i="2"/>
  <c r="S252" i="2"/>
  <c r="P253" i="2"/>
  <c r="S53" i="2"/>
  <c r="P54" i="2"/>
  <c r="S54" i="2" s="1"/>
  <c r="V40" i="2" s="1"/>
  <c r="B59" i="2" s="1"/>
  <c r="S96" i="2"/>
  <c r="P97" i="2"/>
  <c r="S72" i="2"/>
  <c r="P73" i="2"/>
  <c r="S73" i="2" l="1"/>
  <c r="P74" i="2"/>
  <c r="P143" i="2"/>
  <c r="S97" i="2"/>
  <c r="P98" i="2"/>
  <c r="S142" i="2"/>
  <c r="S253" i="2"/>
  <c r="P254" i="2"/>
  <c r="S143" i="2" l="1"/>
  <c r="P144" i="2"/>
  <c r="P145" i="2"/>
  <c r="S254" i="2"/>
  <c r="P255" i="2"/>
  <c r="S74" i="2"/>
  <c r="P75" i="2"/>
  <c r="S98" i="2"/>
  <c r="P99" i="2"/>
  <c r="S75" i="2" l="1"/>
  <c r="P76" i="2"/>
  <c r="S145" i="2"/>
  <c r="S255" i="2"/>
  <c r="P256" i="2"/>
  <c r="S99" i="2"/>
  <c r="P100" i="2"/>
  <c r="P146" i="2"/>
  <c r="S144" i="2"/>
  <c r="S100" i="2" l="1"/>
  <c r="P101" i="2"/>
  <c r="S76" i="2"/>
  <c r="P77" i="2"/>
  <c r="S146" i="2"/>
  <c r="P147" i="2"/>
  <c r="S256" i="2"/>
  <c r="P257" i="2"/>
  <c r="S77" i="2" l="1"/>
  <c r="P78" i="2"/>
  <c r="S101" i="2"/>
  <c r="P102" i="2"/>
  <c r="S147" i="2"/>
  <c r="P148" i="2"/>
  <c r="S257" i="2"/>
  <c r="P258" i="2"/>
  <c r="S102" i="2" l="1"/>
  <c r="P103" i="2"/>
  <c r="S258" i="2"/>
  <c r="P259" i="2"/>
  <c r="S78" i="2"/>
  <c r="P79" i="2"/>
  <c r="S148" i="2"/>
  <c r="P149" i="2"/>
  <c r="S149" i="2" l="1"/>
  <c r="P150" i="2"/>
  <c r="S103" i="2"/>
  <c r="P104" i="2"/>
  <c r="S259" i="2"/>
  <c r="P260" i="2"/>
  <c r="S79" i="2"/>
  <c r="P80" i="2"/>
  <c r="S80" i="2" l="1"/>
  <c r="P81" i="2"/>
  <c r="S81" i="2" s="1"/>
  <c r="V56" i="2" s="1"/>
  <c r="B60" i="2" s="1"/>
  <c r="S260" i="2"/>
  <c r="P261" i="2"/>
  <c r="S104" i="2"/>
  <c r="P105" i="2"/>
  <c r="S150" i="2"/>
  <c r="P151" i="2"/>
  <c r="S105" i="2" l="1"/>
  <c r="P106" i="2"/>
  <c r="S261" i="2"/>
  <c r="P262" i="2"/>
  <c r="S151" i="2"/>
  <c r="P152" i="2"/>
  <c r="S152" i="2" l="1"/>
  <c r="P153" i="2"/>
  <c r="S106" i="2"/>
  <c r="P107" i="2"/>
  <c r="S262" i="2"/>
  <c r="P263" i="2"/>
  <c r="S153" i="2" l="1"/>
  <c r="P154" i="2"/>
  <c r="S107" i="2"/>
  <c r="P108" i="2"/>
  <c r="S263" i="2"/>
  <c r="P264" i="2"/>
  <c r="S108" i="2" l="1"/>
  <c r="P109" i="2"/>
  <c r="S264" i="2"/>
  <c r="P265" i="2"/>
  <c r="S154" i="2"/>
  <c r="P155" i="2"/>
  <c r="S109" i="2" l="1"/>
  <c r="P110" i="2"/>
  <c r="S265" i="2"/>
  <c r="P266" i="2"/>
  <c r="S155" i="2"/>
  <c r="P156" i="2"/>
  <c r="S110" i="2" l="1"/>
  <c r="P111" i="2"/>
  <c r="S266" i="2"/>
  <c r="P267" i="2"/>
  <c r="S156" i="2"/>
  <c r="P157" i="2"/>
  <c r="S111" i="2" l="1"/>
  <c r="P112" i="2"/>
  <c r="P113" i="2" s="1"/>
  <c r="S157" i="2"/>
  <c r="P158" i="2"/>
  <c r="S267" i="2"/>
  <c r="P268" i="2"/>
  <c r="S113" i="2" l="1"/>
  <c r="P114" i="2"/>
  <c r="S158" i="2"/>
  <c r="P159" i="2"/>
  <c r="S112" i="2"/>
  <c r="S268" i="2"/>
  <c r="P269" i="2"/>
  <c r="S114" i="2" l="1"/>
  <c r="P115" i="2"/>
  <c r="S159" i="2"/>
  <c r="P160" i="2"/>
  <c r="S269" i="2"/>
  <c r="P270" i="2"/>
  <c r="S115" i="2" l="1"/>
  <c r="P116" i="2"/>
  <c r="P117" i="2"/>
  <c r="S160" i="2"/>
  <c r="P161" i="2"/>
  <c r="S270" i="2"/>
  <c r="P271" i="2"/>
  <c r="S117" i="2" l="1"/>
  <c r="P118" i="2"/>
  <c r="P119" i="2" s="1"/>
  <c r="S116" i="2"/>
  <c r="S161" i="2"/>
  <c r="P162" i="2"/>
  <c r="S271" i="2"/>
  <c r="P272" i="2"/>
  <c r="S119" i="2" l="1"/>
  <c r="S162" i="2"/>
  <c r="P163" i="2"/>
  <c r="S272" i="2"/>
  <c r="P273" i="2"/>
  <c r="S118" i="2"/>
  <c r="P120" i="2"/>
  <c r="S273" i="2" l="1"/>
  <c r="P274" i="2"/>
  <c r="S163" i="2"/>
  <c r="P164" i="2"/>
  <c r="S120" i="2"/>
  <c r="P121" i="2"/>
  <c r="S121" i="2" s="1"/>
  <c r="S274" i="2" l="1"/>
  <c r="P275" i="2"/>
  <c r="S164" i="2"/>
  <c r="P165" i="2"/>
  <c r="P122" i="2"/>
  <c r="S165" i="2" l="1"/>
  <c r="P166" i="2"/>
  <c r="S275" i="2"/>
  <c r="P276" i="2"/>
  <c r="S122" i="2"/>
  <c r="P123" i="2"/>
  <c r="S123" i="2" s="1"/>
  <c r="V83" i="2" s="1"/>
  <c r="B61" i="2" s="1"/>
  <c r="S166" i="2" l="1"/>
  <c r="P167" i="2"/>
  <c r="S276" i="2"/>
  <c r="P277" i="2"/>
  <c r="S167" i="2" l="1"/>
  <c r="P168" i="2"/>
  <c r="S277" i="2"/>
  <c r="P278" i="2"/>
  <c r="S278" i="2" l="1"/>
  <c r="P279" i="2"/>
  <c r="S168" i="2"/>
  <c r="P169" i="2"/>
  <c r="S169" i="2" l="1"/>
  <c r="P170" i="2"/>
  <c r="S279" i="2"/>
  <c r="P280" i="2"/>
  <c r="S280" i="2" l="1"/>
  <c r="P281" i="2"/>
  <c r="S170" i="2"/>
  <c r="P171" i="2"/>
  <c r="S171" i="2" l="1"/>
  <c r="P172" i="2"/>
  <c r="S281" i="2"/>
  <c r="P282" i="2"/>
  <c r="S282" i="2" l="1"/>
  <c r="P283" i="2"/>
  <c r="S172" i="2"/>
  <c r="P173" i="2"/>
  <c r="S283" i="2" l="1"/>
  <c r="P284" i="2"/>
  <c r="S173" i="2"/>
  <c r="P174" i="2"/>
  <c r="S174" i="2" l="1"/>
  <c r="P175" i="2"/>
  <c r="S284" i="2"/>
  <c r="P285" i="2"/>
  <c r="S285" i="2" l="1"/>
  <c r="P286" i="2"/>
  <c r="S175" i="2"/>
  <c r="P176" i="2"/>
  <c r="S176" i="2" l="1"/>
  <c r="P177" i="2"/>
  <c r="S286" i="2"/>
  <c r="P287" i="2"/>
  <c r="S177" i="2" l="1"/>
  <c r="P178" i="2"/>
  <c r="S287" i="2"/>
  <c r="P288" i="2"/>
  <c r="S288" i="2" l="1"/>
  <c r="P289" i="2"/>
  <c r="S178" i="2"/>
  <c r="P179" i="2"/>
  <c r="S179" i="2" l="1"/>
  <c r="P180" i="2"/>
  <c r="S289" i="2"/>
  <c r="P290" i="2"/>
  <c r="S180" i="2" l="1"/>
  <c r="P181" i="2"/>
  <c r="S290" i="2"/>
  <c r="P291" i="2"/>
  <c r="S291" i="2" l="1"/>
  <c r="P292" i="2"/>
  <c r="S181" i="2"/>
  <c r="P182" i="2"/>
  <c r="S182" i="2" l="1"/>
  <c r="P183" i="2"/>
  <c r="S292" i="2"/>
  <c r="P293" i="2"/>
  <c r="S183" i="2" l="1"/>
  <c r="P184" i="2"/>
  <c r="S293" i="2"/>
  <c r="P294" i="2"/>
  <c r="S294" i="2" l="1"/>
  <c r="P295" i="2"/>
  <c r="S184" i="2"/>
  <c r="P185" i="2"/>
  <c r="S185" i="2" l="1"/>
  <c r="P186" i="2"/>
  <c r="S295" i="2"/>
  <c r="P296" i="2"/>
  <c r="S296" i="2" l="1"/>
  <c r="P297" i="2"/>
  <c r="S186" i="2"/>
  <c r="P187" i="2"/>
  <c r="S297" i="2" l="1"/>
  <c r="P298" i="2"/>
  <c r="S187" i="2"/>
  <c r="P188" i="2"/>
  <c r="S298" i="2" l="1"/>
  <c r="P299" i="2"/>
  <c r="S188" i="2"/>
  <c r="P189" i="2"/>
  <c r="S189" i="2" l="1"/>
  <c r="P190" i="2"/>
  <c r="S299" i="2"/>
  <c r="P300" i="2"/>
  <c r="S300" i="2" l="1"/>
  <c r="P301" i="2"/>
  <c r="S190" i="2"/>
  <c r="P191" i="2"/>
  <c r="S191" i="2" l="1"/>
  <c r="P192" i="2"/>
  <c r="S301" i="2"/>
  <c r="P302" i="2"/>
  <c r="S302" i="2" l="1"/>
  <c r="P303" i="2"/>
  <c r="S192" i="2"/>
  <c r="P193" i="2"/>
  <c r="S193" i="2" l="1"/>
  <c r="P194" i="2"/>
  <c r="S303" i="2"/>
  <c r="P304" i="2"/>
  <c r="S194" i="2" l="1"/>
  <c r="P195" i="2"/>
  <c r="S304" i="2"/>
  <c r="P305" i="2"/>
  <c r="S305" i="2" l="1"/>
  <c r="P306" i="2"/>
  <c r="S195" i="2"/>
  <c r="P196" i="2"/>
  <c r="S306" i="2" l="1"/>
  <c r="P307" i="2"/>
  <c r="S196" i="2"/>
  <c r="P197" i="2"/>
  <c r="S307" i="2" l="1"/>
  <c r="P308" i="2"/>
  <c r="S197" i="2"/>
  <c r="P198" i="2"/>
  <c r="S198" i="2" l="1"/>
  <c r="P199" i="2"/>
  <c r="S308" i="2"/>
  <c r="P309" i="2"/>
  <c r="S199" i="2" l="1"/>
  <c r="P200" i="2"/>
  <c r="S309" i="2"/>
  <c r="P310" i="2"/>
  <c r="S310" i="2" l="1"/>
  <c r="P311" i="2"/>
  <c r="S200" i="2"/>
  <c r="P201" i="2"/>
  <c r="S311" i="2" l="1"/>
  <c r="P312" i="2"/>
  <c r="S201" i="2"/>
  <c r="P202" i="2"/>
  <c r="S312" i="2" l="1"/>
  <c r="P313" i="2"/>
  <c r="S202" i="2"/>
  <c r="P203" i="2"/>
  <c r="S203" i="2" l="1"/>
  <c r="P204" i="2"/>
  <c r="S313" i="2"/>
  <c r="P314" i="2"/>
  <c r="S204" i="2" l="1"/>
  <c r="P205" i="2"/>
  <c r="S314" i="2"/>
  <c r="P315" i="2"/>
  <c r="S205" i="2" l="1"/>
  <c r="P206" i="2"/>
  <c r="S315" i="2"/>
  <c r="P316" i="2"/>
  <c r="S206" i="2" l="1"/>
  <c r="P207" i="2"/>
  <c r="S316" i="2"/>
  <c r="P317" i="2"/>
  <c r="S207" i="2" l="1"/>
  <c r="P208" i="2"/>
  <c r="S317" i="2"/>
  <c r="P318" i="2"/>
  <c r="S318" i="2" l="1"/>
  <c r="P319" i="2"/>
  <c r="S208" i="2"/>
  <c r="P209" i="2"/>
  <c r="S319" i="2" l="1"/>
  <c r="P320" i="2"/>
  <c r="S209" i="2"/>
  <c r="P210" i="2"/>
  <c r="S210" i="2" l="1"/>
  <c r="P211" i="2"/>
  <c r="S320" i="2"/>
  <c r="P321" i="2"/>
  <c r="S211" i="2" l="1"/>
  <c r="P212" i="2"/>
  <c r="S321" i="2"/>
  <c r="P322" i="2"/>
  <c r="S212" i="2" l="1"/>
  <c r="P213" i="2"/>
  <c r="S322" i="2"/>
  <c r="P323" i="2"/>
  <c r="S323" i="2" l="1"/>
  <c r="P324" i="2"/>
  <c r="S213" i="2"/>
  <c r="P214" i="2"/>
  <c r="S214" i="2" l="1"/>
  <c r="P215" i="2"/>
  <c r="S324" i="2"/>
  <c r="P325" i="2"/>
  <c r="S215" i="2" l="1"/>
  <c r="P216" i="2"/>
  <c r="S325" i="2"/>
  <c r="P326" i="2"/>
  <c r="S216" i="2" l="1"/>
  <c r="P217" i="2"/>
  <c r="S326" i="2"/>
  <c r="P327" i="2"/>
  <c r="S327" i="2" l="1"/>
  <c r="P328" i="2"/>
  <c r="S217" i="2"/>
  <c r="P218" i="2"/>
  <c r="S328" i="2" l="1"/>
  <c r="P329" i="2"/>
  <c r="S218" i="2"/>
  <c r="P219" i="2"/>
  <c r="S329" i="2" l="1"/>
  <c r="P330" i="2"/>
  <c r="S219" i="2"/>
  <c r="P220" i="2"/>
  <c r="S220" i="2" l="1"/>
  <c r="P221" i="2"/>
  <c r="S330" i="2"/>
  <c r="P331" i="2"/>
  <c r="S331" i="2" l="1"/>
  <c r="P332" i="2"/>
  <c r="S221" i="2"/>
  <c r="P222" i="2"/>
  <c r="S222" i="2" l="1"/>
  <c r="P223" i="2"/>
  <c r="S332" i="2"/>
  <c r="P333" i="2"/>
  <c r="S223" i="2" l="1"/>
  <c r="P224" i="2"/>
  <c r="S333" i="2"/>
  <c r="P334" i="2"/>
  <c r="S334" i="2" l="1"/>
  <c r="P335" i="2"/>
  <c r="S224" i="2"/>
  <c r="P225" i="2"/>
  <c r="S225" i="2" l="1"/>
  <c r="P226" i="2"/>
  <c r="S335" i="2"/>
  <c r="P336" i="2"/>
  <c r="S336" i="2" l="1"/>
  <c r="P337" i="2"/>
  <c r="S226" i="2"/>
  <c r="P227" i="2"/>
  <c r="S337" i="2" l="1"/>
  <c r="P338" i="2"/>
  <c r="S227" i="2"/>
  <c r="P228" i="2"/>
  <c r="S338" i="2" l="1"/>
  <c r="P339" i="2"/>
  <c r="S228" i="2"/>
  <c r="P229" i="2"/>
  <c r="S229" i="2" l="1"/>
  <c r="P230" i="2"/>
  <c r="S339" i="2"/>
  <c r="P340" i="2"/>
  <c r="S340" i="2" l="1"/>
  <c r="P341" i="2"/>
  <c r="S230" i="2"/>
  <c r="P231" i="2"/>
  <c r="S231" i="2" l="1"/>
  <c r="P232" i="2"/>
  <c r="S341" i="2"/>
  <c r="P342" i="2"/>
  <c r="S232" i="2" l="1"/>
  <c r="P233" i="2"/>
  <c r="S342" i="2"/>
  <c r="P343" i="2"/>
  <c r="S343" i="2" l="1"/>
  <c r="P344" i="2"/>
  <c r="S233" i="2"/>
  <c r="P234" i="2"/>
  <c r="S344" i="2" l="1"/>
  <c r="P345" i="2"/>
  <c r="S234" i="2"/>
  <c r="P235" i="2"/>
  <c r="S345" i="2" l="1"/>
  <c r="P346" i="2"/>
  <c r="S235" i="2"/>
  <c r="P236" i="2"/>
  <c r="S236" i="2" s="1"/>
  <c r="V125" i="2" s="1"/>
  <c r="B62" i="2" s="1"/>
  <c r="S346" i="2" l="1"/>
  <c r="P347" i="2"/>
  <c r="S347" i="2" l="1"/>
  <c r="P348" i="2"/>
  <c r="S348" i="2" l="1"/>
  <c r="P349" i="2"/>
  <c r="S349" i="2" l="1"/>
  <c r="P350" i="2"/>
  <c r="S350" i="2" l="1"/>
  <c r="P351" i="2"/>
  <c r="S351" i="2" l="1"/>
  <c r="P352" i="2"/>
  <c r="S352" i="2" l="1"/>
  <c r="P353" i="2"/>
  <c r="S353" i="2" l="1"/>
  <c r="P354" i="2"/>
  <c r="S354" i="2" l="1"/>
  <c r="P355" i="2"/>
  <c r="S355" i="2" l="1"/>
  <c r="P356" i="2"/>
  <c r="S356" i="2" l="1"/>
  <c r="P357" i="2"/>
  <c r="S357" i="2" l="1"/>
  <c r="P358" i="2"/>
  <c r="S358" i="2" l="1"/>
  <c r="P359" i="2"/>
  <c r="S359" i="2" l="1"/>
  <c r="P360" i="2"/>
  <c r="S360" i="2" l="1"/>
  <c r="P361" i="2"/>
  <c r="S361" i="2" l="1"/>
  <c r="P362" i="2"/>
  <c r="S362" i="2" l="1"/>
  <c r="P363" i="2"/>
  <c r="S363" i="2" l="1"/>
  <c r="P364" i="2"/>
  <c r="S364" i="2" l="1"/>
  <c r="P365" i="2"/>
  <c r="S365" i="2" l="1"/>
  <c r="P366" i="2"/>
  <c r="S366" i="2" l="1"/>
  <c r="P367" i="2"/>
  <c r="S367" i="2" l="1"/>
  <c r="P368" i="2"/>
  <c r="S368" i="2" l="1"/>
  <c r="P369" i="2"/>
  <c r="S369" i="2" l="1"/>
  <c r="P370" i="2"/>
  <c r="S370" i="2" l="1"/>
  <c r="P371" i="2"/>
  <c r="S371" i="2" l="1"/>
  <c r="P372" i="2"/>
  <c r="S372" i="2" l="1"/>
  <c r="P373" i="2"/>
  <c r="S373" i="2" l="1"/>
  <c r="P374" i="2"/>
  <c r="S374" i="2" l="1"/>
  <c r="P375" i="2"/>
  <c r="S375" i="2" l="1"/>
  <c r="P376" i="2"/>
  <c r="S376" i="2" l="1"/>
  <c r="P377" i="2"/>
  <c r="S377" i="2" l="1"/>
  <c r="P378" i="2"/>
  <c r="S378" i="2" l="1"/>
  <c r="P379" i="2"/>
  <c r="S379" i="2" l="1"/>
  <c r="P380" i="2"/>
  <c r="S380" i="2" l="1"/>
  <c r="P381" i="2"/>
  <c r="S381" i="2" l="1"/>
  <c r="P382" i="2"/>
  <c r="S382" i="2" l="1"/>
  <c r="P383" i="2"/>
  <c r="S383" i="2" l="1"/>
  <c r="P384" i="2"/>
  <c r="S384" i="2" l="1"/>
  <c r="P385" i="2"/>
  <c r="S385" i="2" l="1"/>
  <c r="P386" i="2"/>
  <c r="S386" i="2" l="1"/>
  <c r="P387" i="2"/>
  <c r="S387" i="2" l="1"/>
  <c r="P388" i="2"/>
  <c r="S388" i="2" l="1"/>
  <c r="P389" i="2"/>
  <c r="S389" i="2" l="1"/>
  <c r="P390" i="2"/>
  <c r="S390" i="2" l="1"/>
  <c r="P391" i="2"/>
  <c r="S391" i="2" l="1"/>
  <c r="P392" i="2"/>
  <c r="S392" i="2" l="1"/>
  <c r="P393" i="2"/>
  <c r="S393" i="2" l="1"/>
  <c r="P394" i="2"/>
  <c r="S394" i="2" l="1"/>
  <c r="P395" i="2"/>
  <c r="S395" i="2" l="1"/>
  <c r="P396" i="2"/>
  <c r="S396" i="2" l="1"/>
  <c r="P397" i="2"/>
  <c r="S397" i="2" l="1"/>
  <c r="P398" i="2"/>
  <c r="S398" i="2" l="1"/>
  <c r="P399" i="2"/>
  <c r="S399" i="2" l="1"/>
  <c r="P400" i="2"/>
  <c r="S400" i="2" l="1"/>
  <c r="P401" i="2"/>
  <c r="S401" i="2" l="1"/>
  <c r="P402" i="2"/>
  <c r="S402" i="2" l="1"/>
  <c r="P403" i="2"/>
  <c r="S403" i="2" l="1"/>
  <c r="P404" i="2"/>
  <c r="S404" i="2" l="1"/>
  <c r="P405" i="2"/>
  <c r="S405" i="2" l="1"/>
  <c r="P406" i="2"/>
  <c r="S406" i="2" l="1"/>
  <c r="P407" i="2"/>
  <c r="S407" i="2" l="1"/>
  <c r="P408" i="2"/>
  <c r="S408" i="2" l="1"/>
  <c r="P409" i="2"/>
  <c r="S409" i="2" l="1"/>
  <c r="P410" i="2"/>
  <c r="S410" i="2" l="1"/>
  <c r="P411" i="2"/>
  <c r="S411" i="2" l="1"/>
  <c r="P412" i="2"/>
  <c r="S412" i="2" l="1"/>
  <c r="P413" i="2"/>
  <c r="S413" i="2" l="1"/>
  <c r="P414" i="2"/>
  <c r="S414" i="2" l="1"/>
  <c r="P415" i="2"/>
  <c r="S415" i="2" l="1"/>
  <c r="P416" i="2"/>
  <c r="S416" i="2" l="1"/>
  <c r="P417" i="2"/>
  <c r="S417" i="2" l="1"/>
  <c r="P418" i="2"/>
  <c r="S418" i="2" l="1"/>
  <c r="P419" i="2"/>
  <c r="S419" i="2" l="1"/>
  <c r="P420" i="2"/>
  <c r="S420" i="2" l="1"/>
  <c r="P421" i="2"/>
  <c r="S421" i="2" l="1"/>
  <c r="P422" i="2"/>
  <c r="S422" i="2" l="1"/>
  <c r="P423" i="2"/>
  <c r="S423" i="2" l="1"/>
  <c r="P424" i="2"/>
  <c r="S424" i="2" l="1"/>
  <c r="P425" i="2"/>
  <c r="S425" i="2" l="1"/>
  <c r="P426" i="2"/>
  <c r="S426" i="2" l="1"/>
  <c r="P427" i="2"/>
  <c r="S427" i="2" l="1"/>
  <c r="P428" i="2"/>
  <c r="S428" i="2" l="1"/>
  <c r="P429" i="2"/>
  <c r="S429" i="2" l="1"/>
  <c r="P430" i="2"/>
  <c r="S430" i="2" l="1"/>
  <c r="P431" i="2"/>
  <c r="S431" i="2" l="1"/>
  <c r="P432" i="2"/>
  <c r="S432" i="2" l="1"/>
  <c r="P433" i="2"/>
  <c r="S433" i="2" l="1"/>
  <c r="P434" i="2"/>
  <c r="S434" i="2" l="1"/>
  <c r="P435" i="2"/>
  <c r="S435" i="2" l="1"/>
  <c r="P436" i="2"/>
  <c r="S436" i="2" l="1"/>
  <c r="P437" i="2"/>
  <c r="S437" i="2" l="1"/>
  <c r="P438" i="2"/>
  <c r="S438" i="2" l="1"/>
  <c r="P439" i="2"/>
  <c r="S439" i="2" l="1"/>
  <c r="P440" i="2"/>
  <c r="S440" i="2" l="1"/>
  <c r="P441" i="2"/>
  <c r="S441" i="2" l="1"/>
  <c r="P442" i="2"/>
  <c r="S442" i="2" l="1"/>
  <c r="P443" i="2"/>
  <c r="S443" i="2" l="1"/>
  <c r="P444" i="2"/>
  <c r="S444" i="2" l="1"/>
  <c r="P445" i="2"/>
  <c r="S445" i="2" l="1"/>
  <c r="P446" i="2"/>
  <c r="S446" i="2" l="1"/>
  <c r="P447" i="2"/>
  <c r="S447" i="2" l="1"/>
  <c r="P448" i="2"/>
  <c r="S448" i="2" l="1"/>
  <c r="P449" i="2"/>
  <c r="S449" i="2" l="1"/>
  <c r="P450" i="2"/>
  <c r="S450" i="2" l="1"/>
  <c r="P451" i="2"/>
  <c r="S451" i="2" l="1"/>
  <c r="P452" i="2"/>
  <c r="S452" i="2" l="1"/>
  <c r="P453" i="2"/>
  <c r="S453" i="2" l="1"/>
  <c r="P454" i="2"/>
  <c r="S454" i="2" l="1"/>
  <c r="P455" i="2"/>
  <c r="S455" i="2" l="1"/>
  <c r="P456" i="2"/>
  <c r="S456" i="2" s="1"/>
  <c r="V238" i="2" s="1"/>
  <c r="B63" i="2" s="1"/>
</calcChain>
</file>

<file path=xl/sharedStrings.xml><?xml version="1.0" encoding="utf-8"?>
<sst xmlns="http://schemas.openxmlformats.org/spreadsheetml/2006/main" count="1159" uniqueCount="195">
  <si>
    <t>강화 시트</t>
    <phoneticPr fontId="2" type="noConversion"/>
  </si>
  <si>
    <t>기본 확률</t>
    <phoneticPr fontId="2" type="noConversion"/>
  </si>
  <si>
    <t>추가확률</t>
    <phoneticPr fontId="2" type="noConversion"/>
  </si>
  <si>
    <t>실패시 쌓이는 장기백</t>
    <phoneticPr fontId="2" type="noConversion"/>
  </si>
  <si>
    <t>합산 확률</t>
    <phoneticPr fontId="2" type="noConversion"/>
  </si>
  <si>
    <t>누적 장기백</t>
    <phoneticPr fontId="2" type="noConversion"/>
  </si>
  <si>
    <t>확률 퍼센</t>
    <phoneticPr fontId="2" type="noConversion"/>
  </si>
  <si>
    <t>구간 분포</t>
    <phoneticPr fontId="2" type="noConversion"/>
  </si>
  <si>
    <t>모두 실패할 확률</t>
    <phoneticPr fontId="2" type="noConversion"/>
  </si>
  <si>
    <t>강화 횟수</t>
    <phoneticPr fontId="2" type="noConversion"/>
  </si>
  <si>
    <t>강화 횟수 + 구간 확률</t>
    <phoneticPr fontId="2" type="noConversion"/>
  </si>
  <si>
    <t>각횟+구확의 합</t>
    <phoneticPr fontId="2" type="noConversion"/>
  </si>
  <si>
    <t>재봉술</t>
    <phoneticPr fontId="2" type="noConversion"/>
  </si>
  <si>
    <t>현재 강화 횟수</t>
    <phoneticPr fontId="2" type="noConversion"/>
  </si>
  <si>
    <t>일때 상태</t>
    <phoneticPr fontId="2" type="noConversion"/>
  </si>
  <si>
    <t>단계</t>
  </si>
  <si>
    <t>아이템 레벨</t>
  </si>
  <si>
    <t>성공률(풀숨)</t>
  </si>
  <si>
    <t>재련 실패 시</t>
  </si>
  <si>
    <t>누르면 장기백으로 성공</t>
    <phoneticPr fontId="2" type="noConversion"/>
  </si>
  <si>
    <t>60%(100%)</t>
  </si>
  <si>
    <t>+6.00% 최대 60.00%</t>
  </si>
  <si>
    <t>45%(90%)</t>
  </si>
  <si>
    <t>+4.50% 최대 45.00%</t>
  </si>
  <si>
    <t>30%(60%)</t>
  </si>
  <si>
    <t>+3.00% 최대 30.00%</t>
  </si>
  <si>
    <t>강화 횟수 * 구간 확률 합</t>
    <phoneticPr fontId="2" type="noConversion"/>
  </si>
  <si>
    <t>15%(30%)</t>
  </si>
  <si>
    <t>+1.50% 최대 15.00%</t>
  </si>
  <si>
    <t>10%(20%)</t>
  </si>
  <si>
    <t>+1.00% 최대 10.00%</t>
  </si>
  <si>
    <t>5%(10%)</t>
  </si>
  <si>
    <t>+0.50% 최대 05.00%</t>
  </si>
  <si>
    <t>3%(6%)</t>
  </si>
  <si>
    <t>+0.30% 최대 03.00%</t>
  </si>
  <si>
    <t>1%(2%)</t>
  </si>
  <si>
    <t>+0.10% 최대 1.00%</t>
  </si>
  <si>
    <t>0.5%(1.5%)</t>
  </si>
  <si>
    <t>+0.05% 최대 0.50%</t>
  </si>
  <si>
    <t>출처 http://www.inven.co.kr/board/lostark/4821/73836</t>
    <phoneticPr fontId="2" type="noConversion"/>
  </si>
  <si>
    <t>정리</t>
  </si>
  <si>
    <t>구간</t>
  </si>
  <si>
    <t>성공확률</t>
  </si>
  <si>
    <t>평균 시행</t>
  </si>
  <si>
    <t>9~11</t>
  </si>
  <si>
    <t>12~14</t>
  </si>
  <si>
    <t>15~17</t>
  </si>
  <si>
    <t>정리</t>
    <phoneticPr fontId="2" type="noConversion"/>
  </si>
  <si>
    <t>구간</t>
    <phoneticPr fontId="2" type="noConversion"/>
  </si>
  <si>
    <t>성공확률</t>
    <phoneticPr fontId="2" type="noConversion"/>
  </si>
  <si>
    <t>평균 시행</t>
    <phoneticPr fontId="2" type="noConversion"/>
  </si>
  <si>
    <t>9~11</t>
    <phoneticPr fontId="2" type="noConversion"/>
  </si>
  <si>
    <t>12~14</t>
    <phoneticPr fontId="2" type="noConversion"/>
  </si>
  <si>
    <t>15~17</t>
    <phoneticPr fontId="2" type="noConversion"/>
  </si>
  <si>
    <t>18~19</t>
    <phoneticPr fontId="2" type="noConversion"/>
  </si>
  <si>
    <t>20~21</t>
    <phoneticPr fontId="2" type="noConversion"/>
  </si>
  <si>
    <t>22~23</t>
    <phoneticPr fontId="2" type="noConversion"/>
  </si>
  <si>
    <t>24~25</t>
    <phoneticPr fontId="2" type="noConversion"/>
  </si>
  <si>
    <t>0.5%(1.5%)</t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</si>
  <si>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>8개</t>
    </r>
    <r>
      <rPr>
        <sz val="12"/>
        <color theme="1"/>
        <rFont val="맑은 고딕"/>
        <family val="3"/>
        <charset val="129"/>
        <scheme val="minor"/>
      </rPr>
      <t>(개당 0.04%)</t>
    </r>
  </si>
  <si>
    <r>
      <rPr>
        <b/>
        <sz val="12"/>
        <color theme="1"/>
        <rFont val="맑은 고딕"/>
        <family val="3"/>
        <charset val="129"/>
        <scheme val="minor"/>
      </rPr>
      <t>24개</t>
    </r>
    <r>
      <rPr>
        <sz val="12"/>
        <color theme="1"/>
        <rFont val="맑은 고딕"/>
        <family val="3"/>
        <charset val="129"/>
        <scheme val="minor"/>
      </rPr>
      <t>(개당 0.02%)</t>
    </r>
  </si>
  <si>
    <r>
      <rPr>
        <b/>
        <sz val="12"/>
        <color theme="1"/>
        <rFont val="맑은 고딕"/>
        <family val="3"/>
        <charset val="129"/>
        <scheme val="minor"/>
      </rPr>
      <t>48개</t>
    </r>
    <r>
      <rPr>
        <sz val="12"/>
        <color theme="1"/>
        <rFont val="맑은 고딕"/>
        <family val="3"/>
        <charset val="129"/>
        <scheme val="minor"/>
      </rPr>
      <t>(개당 0.01%)</t>
    </r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</si>
  <si>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0.17%)</t>
    </r>
  </si>
  <si>
    <r>
      <rPr>
        <b/>
        <sz val="12"/>
        <color theme="1"/>
        <rFont val="맑은 고딕"/>
        <family val="3"/>
        <charset val="129"/>
        <scheme val="minor"/>
      </rPr>
      <t>18개</t>
    </r>
    <r>
      <rPr>
        <sz val="12"/>
        <color theme="1"/>
        <rFont val="맑은 고딕"/>
        <family val="3"/>
        <charset val="129"/>
        <scheme val="minor"/>
      </rPr>
      <t>(개당 0.06%)</t>
    </r>
  </si>
  <si>
    <r>
      <rPr>
        <b/>
        <sz val="12"/>
        <color theme="1"/>
        <rFont val="맑은 고딕"/>
        <family val="3"/>
        <charset val="129"/>
        <scheme val="minor"/>
      </rPr>
      <t>36개</t>
    </r>
    <r>
      <rPr>
        <sz val="12"/>
        <color theme="1"/>
        <rFont val="맑은 고딕"/>
        <family val="3"/>
        <charset val="129"/>
        <scheme val="minor"/>
      </rPr>
      <t>(개당 0.03%)</t>
    </r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</si>
  <si>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0.28%)</t>
    </r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</si>
  <si>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>18개</t>
    </r>
    <r>
      <rPr>
        <sz val="12"/>
        <color theme="1"/>
        <rFont val="맑은 고딕"/>
        <family val="3"/>
        <charset val="129"/>
        <scheme val="minor"/>
      </rPr>
      <t>(개당 0.09%)</t>
    </r>
  </si>
  <si>
    <r>
      <rPr>
        <b/>
        <sz val="12"/>
        <color theme="1"/>
        <rFont val="맑은 고딕"/>
        <family val="3"/>
        <charset val="129"/>
        <scheme val="minor"/>
      </rPr>
      <t>36개</t>
    </r>
    <r>
      <rPr>
        <sz val="12"/>
        <color theme="1"/>
        <rFont val="맑은 고딕"/>
        <family val="3"/>
        <charset val="129"/>
        <scheme val="minor"/>
      </rPr>
      <t>(개당 0.05%)</t>
    </r>
  </si>
  <si>
    <r>
      <rPr>
        <b/>
        <sz val="12"/>
        <color theme="1"/>
        <rFont val="맑은 고딕"/>
        <family val="3"/>
        <charset val="129"/>
        <scheme val="minor"/>
      </rPr>
      <t>4개</t>
    </r>
    <r>
      <rPr>
        <sz val="12"/>
        <color theme="1"/>
        <rFont val="맑은 고딕"/>
        <family val="3"/>
        <charset val="129"/>
        <scheme val="minor"/>
      </rPr>
      <t>(개당 0.83%)</t>
    </r>
  </si>
  <si>
    <r>
      <rPr>
        <b/>
        <sz val="12"/>
        <color theme="1"/>
        <rFont val="맑은 고딕"/>
        <family val="3"/>
        <charset val="129"/>
        <scheme val="minor"/>
      </rPr>
      <t>12개</t>
    </r>
    <r>
      <rPr>
        <sz val="12"/>
        <color theme="1"/>
        <rFont val="맑은 고딕"/>
        <family val="3"/>
        <charset val="129"/>
        <scheme val="minor"/>
      </rPr>
      <t>(개당 0.28%)</t>
    </r>
  </si>
  <si>
    <r>
      <rPr>
        <b/>
        <sz val="12"/>
        <color theme="1"/>
        <rFont val="맑은 고딕"/>
        <family val="3"/>
        <charset val="129"/>
        <scheme val="minor"/>
      </rPr>
      <t>24개</t>
    </r>
    <r>
      <rPr>
        <sz val="12"/>
        <color theme="1"/>
        <rFont val="맑은 고딕"/>
        <family val="3"/>
        <charset val="129"/>
        <scheme val="minor"/>
      </rPr>
      <t>(개당 0.14%)</t>
    </r>
  </si>
  <si>
    <r>
      <rPr>
        <b/>
        <sz val="12"/>
        <color theme="1"/>
        <rFont val="맑은 고딕"/>
        <family val="3"/>
        <charset val="129"/>
        <scheme val="minor"/>
      </rPr>
      <t>4개</t>
    </r>
    <r>
      <rPr>
        <sz val="12"/>
        <color theme="1"/>
        <rFont val="맑은 고딕"/>
        <family val="3"/>
        <charset val="129"/>
        <scheme val="minor"/>
      </rPr>
      <t>(개당 1.25%)</t>
    </r>
  </si>
  <si>
    <r>
      <rPr>
        <b/>
        <sz val="12"/>
        <color theme="1"/>
        <rFont val="맑은 고딕"/>
        <family val="3"/>
        <charset val="129"/>
        <scheme val="minor"/>
      </rPr>
      <t>12개</t>
    </r>
    <r>
      <rPr>
        <sz val="12"/>
        <color theme="1"/>
        <rFont val="맑은 고딕"/>
        <family val="3"/>
        <charset val="129"/>
        <scheme val="minor"/>
      </rPr>
      <t>(개당 0.42%)</t>
    </r>
  </si>
  <si>
    <r>
      <rPr>
        <b/>
        <sz val="12"/>
        <color theme="1"/>
        <rFont val="맑은 고딕"/>
        <family val="3"/>
        <charset val="129"/>
        <scheme val="minor"/>
      </rPr>
      <t>24개</t>
    </r>
    <r>
      <rPr>
        <sz val="12"/>
        <color theme="1"/>
        <rFont val="맑은 고딕"/>
        <family val="3"/>
        <charset val="129"/>
        <scheme val="minor"/>
      </rPr>
      <t>(개당 0.21%)</t>
    </r>
  </si>
  <si>
    <r>
      <rPr>
        <b/>
        <sz val="12"/>
        <color theme="1"/>
        <rFont val="맑은 고딕"/>
        <family val="3"/>
        <charset val="129"/>
        <scheme val="minor"/>
      </rPr>
      <t>2개</t>
    </r>
    <r>
      <rPr>
        <sz val="12"/>
        <color theme="1"/>
        <rFont val="맑은 고딕"/>
        <family val="3"/>
        <charset val="129"/>
        <scheme val="minor"/>
      </rPr>
      <t>(개당 5.00%)</t>
    </r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</si>
  <si>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1.67%)</t>
    </r>
  </si>
  <si>
    <r>
      <rPr>
        <b/>
        <sz val="12"/>
        <color theme="1"/>
        <rFont val="맑은 고딕"/>
        <family val="3"/>
        <charset val="129"/>
        <scheme val="minor"/>
      </rPr>
      <t>12개</t>
    </r>
    <r>
      <rPr>
        <sz val="12"/>
        <color theme="1"/>
        <rFont val="맑은 고딕"/>
        <family val="3"/>
        <charset val="129"/>
        <scheme val="minor"/>
      </rPr>
      <t>(개당 0.84%)</t>
    </r>
  </si>
  <si>
    <r>
      <rPr>
        <b/>
        <sz val="12"/>
        <color theme="1"/>
        <rFont val="맑은 고딕"/>
        <family val="3"/>
        <charset val="129"/>
        <scheme val="minor"/>
      </rPr>
      <t>2개</t>
    </r>
    <r>
      <rPr>
        <sz val="12"/>
        <color theme="1"/>
        <rFont val="맑은 고딕"/>
        <family val="3"/>
        <charset val="129"/>
        <scheme val="minor"/>
      </rPr>
      <t>(개당 7.50%)</t>
    </r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</si>
  <si>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2.50%)</t>
    </r>
  </si>
  <si>
    <r>
      <rPr>
        <b/>
        <sz val="12"/>
        <color theme="1"/>
        <rFont val="맑은 고딕"/>
        <family val="3"/>
        <charset val="129"/>
        <scheme val="minor"/>
      </rPr>
      <t>12개</t>
    </r>
    <r>
      <rPr>
        <sz val="12"/>
        <color theme="1"/>
        <rFont val="맑은 고딕"/>
        <family val="3"/>
        <charset val="129"/>
        <scheme val="minor"/>
      </rPr>
      <t>(개당 1.25%)</t>
    </r>
  </si>
  <si>
    <r>
      <rPr>
        <b/>
        <sz val="12"/>
        <color theme="1"/>
        <rFont val="맑은 고딕"/>
        <family val="3"/>
        <charset val="129"/>
        <scheme val="minor"/>
      </rPr>
      <t>2개</t>
    </r>
    <r>
      <rPr>
        <sz val="12"/>
        <color theme="1"/>
        <rFont val="맑은 고딕"/>
        <family val="3"/>
        <charset val="129"/>
        <scheme val="minor"/>
      </rPr>
      <t>(개당 10.00%)</t>
    </r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</si>
  <si>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3.33%)</t>
    </r>
  </si>
  <si>
    <r>
      <rPr>
        <b/>
        <sz val="12"/>
        <color theme="1"/>
        <rFont val="맑은 고딕"/>
        <family val="3"/>
        <charset val="129"/>
        <scheme val="minor"/>
      </rPr>
      <t>12개</t>
    </r>
    <r>
      <rPr>
        <sz val="12"/>
        <color theme="1"/>
        <rFont val="맑은 고딕"/>
        <family val="3"/>
        <charset val="129"/>
        <scheme val="minor"/>
      </rPr>
      <t>(개당 1.67%)</t>
    </r>
  </si>
  <si>
    <t>풀숨 가격</t>
    <phoneticPr fontId="2" type="noConversion"/>
  </si>
  <si>
    <t>가호</t>
    <phoneticPr fontId="2" type="noConversion"/>
  </si>
  <si>
    <t>축복</t>
    <phoneticPr fontId="2" type="noConversion"/>
  </si>
  <si>
    <t>은총</t>
    <phoneticPr fontId="2" type="noConversion"/>
  </si>
  <si>
    <t>풀숨</t>
    <phoneticPr fontId="2" type="noConversion"/>
  </si>
  <si>
    <t>무기</t>
    <phoneticPr fontId="2" type="noConversion"/>
  </si>
  <si>
    <t>방어구</t>
    <phoneticPr fontId="2" type="noConversion"/>
  </si>
  <si>
    <t>.</t>
    <phoneticPr fontId="2" type="noConversion"/>
  </si>
  <si>
    <t>목표</t>
    <phoneticPr fontId="2" type="noConversion"/>
  </si>
  <si>
    <t>합계</t>
    <phoneticPr fontId="2" type="noConversion"/>
  </si>
  <si>
    <t>현재 강화</t>
    <phoneticPr fontId="2" type="noConversion"/>
  </si>
  <si>
    <t>장갑</t>
    <phoneticPr fontId="2" type="noConversion"/>
  </si>
  <si>
    <t>하의</t>
    <phoneticPr fontId="2" type="noConversion"/>
  </si>
  <si>
    <t>상의</t>
    <phoneticPr fontId="2" type="noConversion"/>
  </si>
  <si>
    <t>견장</t>
    <phoneticPr fontId="2" type="noConversion"/>
  </si>
  <si>
    <t>모자</t>
    <phoneticPr fontId="2" type="noConversion"/>
  </si>
  <si>
    <t>주차구간</t>
    <phoneticPr fontId="2" type="noConversion"/>
  </si>
  <si>
    <t>25강</t>
  </si>
  <si>
    <t>24강</t>
  </si>
  <si>
    <t>23강</t>
  </si>
  <si>
    <t>22강</t>
  </si>
  <si>
    <t>21강</t>
  </si>
  <si>
    <t>20강</t>
  </si>
  <si>
    <t>19강</t>
  </si>
  <si>
    <t>18강</t>
  </si>
  <si>
    <t>17강</t>
  </si>
  <si>
    <t>16강</t>
  </si>
  <si>
    <t>15강</t>
  </si>
  <si>
    <t>14강</t>
  </si>
  <si>
    <t>13강</t>
    <phoneticPr fontId="2" type="noConversion"/>
  </si>
  <si>
    <t>12강</t>
  </si>
  <si>
    <t>11강</t>
  </si>
  <si>
    <t>10강</t>
  </si>
  <si>
    <t>9강</t>
  </si>
  <si>
    <t>8강</t>
  </si>
  <si>
    <t>7강</t>
    <phoneticPr fontId="2" type="noConversion"/>
  </si>
  <si>
    <t>레벨</t>
    <phoneticPr fontId="2" type="noConversion"/>
  </si>
  <si>
    <t>차익</t>
    <phoneticPr fontId="2" type="noConversion"/>
  </si>
  <si>
    <t>기대비용</t>
    <phoneticPr fontId="2" type="noConversion"/>
  </si>
  <si>
    <t>기대횟수</t>
    <phoneticPr fontId="2" type="noConversion"/>
  </si>
  <si>
    <t>단조 확률</t>
    <phoneticPr fontId="2" type="noConversion"/>
  </si>
  <si>
    <t>일반</t>
    <phoneticPr fontId="2" type="noConversion"/>
  </si>
  <si>
    <t>0.83레벨을 올리는데 필요한 비용</t>
    <phoneticPr fontId="2" type="noConversion"/>
  </si>
  <si>
    <t>야금술 가격</t>
    <phoneticPr fontId="2" type="noConversion"/>
  </si>
  <si>
    <t>명예의 파편</t>
    <phoneticPr fontId="2" type="noConversion"/>
  </si>
  <si>
    <t>오레하재료</t>
    <phoneticPr fontId="2" type="noConversion"/>
  </si>
  <si>
    <t>위명돌</t>
    <phoneticPr fontId="2" type="noConversion"/>
  </si>
  <si>
    <t>파괴석 결정</t>
    <phoneticPr fontId="2" type="noConversion"/>
  </si>
  <si>
    <t>개당 가격</t>
    <phoneticPr fontId="2" type="noConversion"/>
  </si>
  <si>
    <t>태양의 가호</t>
  </si>
  <si>
    <t>태양의 축복</t>
  </si>
  <si>
    <t>태양의 은총</t>
  </si>
  <si>
    <t>필요 경험치</t>
  </si>
  <si>
    <t>실링</t>
  </si>
  <si>
    <t>골드</t>
  </si>
  <si>
    <t>명예의 파편</t>
  </si>
  <si>
    <t>중급 오레하 융화 재료</t>
    <phoneticPr fontId="2" type="noConversion"/>
  </si>
  <si>
    <t>파괴석 결정</t>
  </si>
  <si>
    <r>
      <rPr>
        <b/>
        <sz val="18"/>
        <color rgb="FFFA5D00"/>
        <rFont val="맑은 고딕"/>
        <family val="3"/>
        <charset val="129"/>
        <scheme val="minor"/>
      </rPr>
      <t xml:space="preserve">  </t>
    </r>
    <r>
      <rPr>
        <b/>
        <sz val="18"/>
        <color theme="0"/>
        <rFont val="맑은 고딕"/>
        <family val="3"/>
        <charset val="129"/>
        <scheme val="minor"/>
      </rPr>
      <t>티어3[1340]</t>
    </r>
    <r>
      <rPr>
        <b/>
        <sz val="18"/>
        <color rgb="FFFF0066"/>
        <rFont val="맑은 고딕"/>
        <family val="3"/>
        <charset val="129"/>
        <scheme val="minor"/>
      </rPr>
      <t xml:space="preserve"> 무기</t>
    </r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</si>
  <si>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0.17%)</t>
    </r>
    <phoneticPr fontId="2" type="noConversion"/>
  </si>
  <si>
    <t>대충 초록색 칠해진부분이 이득 구간이라는 뜻</t>
    <phoneticPr fontId="2" type="noConversion"/>
  </si>
  <si>
    <t>순수골드비용</t>
    <phoneticPr fontId="2" type="noConversion"/>
  </si>
  <si>
    <t>24~25</t>
  </si>
  <si>
    <t>재봉</t>
    <phoneticPr fontId="2" type="noConversion"/>
  </si>
  <si>
    <t>수호석 결정</t>
  </si>
  <si>
    <t>22~23</t>
  </si>
  <si>
    <r>
      <rPr>
        <b/>
        <sz val="18"/>
        <color rgb="FFFA5D00"/>
        <rFont val="맑은 고딕"/>
        <family val="3"/>
        <charset val="129"/>
        <scheme val="minor"/>
      </rPr>
      <t xml:space="preserve">  </t>
    </r>
    <r>
      <rPr>
        <b/>
        <sz val="18"/>
        <color theme="0"/>
        <rFont val="맑은 고딕"/>
        <family val="3"/>
        <charset val="129"/>
        <scheme val="minor"/>
      </rPr>
      <t>티어3[1340]</t>
    </r>
    <r>
      <rPr>
        <b/>
        <sz val="18"/>
        <color rgb="FFFF0066"/>
        <rFont val="맑은 고딕"/>
        <family val="3"/>
        <charset val="129"/>
        <scheme val="minor"/>
      </rPr>
      <t xml:space="preserve"> </t>
    </r>
    <r>
      <rPr>
        <b/>
        <sz val="18"/>
        <color rgb="FF3399FF"/>
        <rFont val="맑은 고딕"/>
        <family val="3"/>
        <charset val="129"/>
        <scheme val="minor"/>
      </rPr>
      <t>방어구</t>
    </r>
    <phoneticPr fontId="2" type="noConversion"/>
  </si>
  <si>
    <t>20~21</t>
  </si>
  <si>
    <t>재봉술가격</t>
    <phoneticPr fontId="2" type="noConversion"/>
  </si>
  <si>
    <t>명돌</t>
    <phoneticPr fontId="2" type="noConversion"/>
  </si>
  <si>
    <t>수호석결정</t>
    <phoneticPr fontId="2" type="noConversion"/>
  </si>
  <si>
    <t>18~19</t>
  </si>
  <si>
    <t>값어치 테이블</t>
    <phoneticPr fontId="2" type="noConversion"/>
  </si>
  <si>
    <t>1430(+15)</t>
  </si>
  <si>
    <t>1415(+5)</t>
  </si>
  <si>
    <t>1410(+5)</t>
  </si>
  <si>
    <t>1405(+5)</t>
  </si>
  <si>
    <t>1400(+5)</t>
  </si>
  <si>
    <t>1395(+5)</t>
  </si>
  <si>
    <t>1390(+5)</t>
  </si>
  <si>
    <r>
      <rPr>
        <b/>
        <sz val="12"/>
        <color theme="1"/>
        <rFont val="맑은 고딕"/>
        <family val="3"/>
        <charset val="129"/>
        <scheme val="minor"/>
      </rPr>
      <t>6개</t>
    </r>
    <r>
      <rPr>
        <sz val="12"/>
        <color theme="1"/>
        <rFont val="맑은 고딕"/>
        <family val="3"/>
        <charset val="129"/>
        <scheme val="minor"/>
      </rPr>
      <t>(개당 0.28%)</t>
    </r>
  </si>
  <si>
    <t>1385(+5)</t>
  </si>
  <si>
    <t>1380(+5)</t>
  </si>
  <si>
    <t>1375(+5)</t>
  </si>
  <si>
    <t>1370(+5)</t>
  </si>
  <si>
    <t>1365(+5)</t>
  </si>
  <si>
    <t>1360(+5)</t>
  </si>
  <si>
    <t>1355(+5)</t>
  </si>
  <si>
    <t>1350(+5)</t>
  </si>
  <si>
    <t>1345(+5)</t>
  </si>
  <si>
    <t>1340(+5)</t>
  </si>
  <si>
    <t>1335(+5)</t>
  </si>
  <si>
    <t>1330(+5)</t>
  </si>
  <si>
    <t>재료 다 있을때</t>
    <phoneticPr fontId="2" type="noConversion"/>
  </si>
  <si>
    <t>쌩강</t>
    <phoneticPr fontId="2" type="noConversion"/>
  </si>
  <si>
    <t>1325(+5)</t>
  </si>
  <si>
    <t>1320(+5)</t>
  </si>
  <si>
    <t>1315(+5)</t>
  </si>
  <si>
    <t>1310(+3)</t>
  </si>
  <si>
    <t>1307(+3)</t>
  </si>
  <si>
    <t>1304(+2)</t>
  </si>
  <si>
    <t>하급 오레하 융화 재료</t>
  </si>
  <si>
    <t>명예의 돌파석</t>
  </si>
  <si>
    <r>
      <rPr>
        <b/>
        <sz val="18"/>
        <color rgb="FFFA5D00"/>
        <rFont val="맑은 고딕"/>
        <family val="3"/>
        <charset val="129"/>
        <scheme val="minor"/>
      </rPr>
      <t xml:space="preserve">  </t>
    </r>
    <r>
      <rPr>
        <b/>
        <sz val="18"/>
        <color theme="0"/>
        <rFont val="맑은 고딕"/>
        <family val="3"/>
        <charset val="129"/>
        <scheme val="minor"/>
      </rPr>
      <t>티어3[1302]</t>
    </r>
    <r>
      <rPr>
        <b/>
        <sz val="18"/>
        <color rgb="FFFF0066"/>
        <rFont val="맑은 고딕"/>
        <family val="3"/>
        <charset val="129"/>
        <scheme val="minor"/>
      </rPr>
      <t xml:space="preserve"> </t>
    </r>
    <r>
      <rPr>
        <b/>
        <sz val="18"/>
        <color rgb="FF3399FF"/>
        <rFont val="맑은 고딕"/>
        <family val="3"/>
        <charset val="129"/>
        <scheme val="minor"/>
      </rPr>
      <t>방어구</t>
    </r>
  </si>
  <si>
    <t>유물</t>
  </si>
  <si>
    <t>전설</t>
  </si>
  <si>
    <t>영웅</t>
  </si>
  <si>
    <t>희귀</t>
  </si>
  <si>
    <t>고급</t>
  </si>
  <si>
    <t>일반</t>
  </si>
  <si>
    <t>[등급]</t>
  </si>
  <si>
    <r>
      <rPr>
        <b/>
        <sz val="18"/>
        <color rgb="FFFA5D00"/>
        <rFont val="맑은 고딕"/>
        <family val="3"/>
        <charset val="129"/>
        <scheme val="minor"/>
      </rPr>
      <t xml:space="preserve">  </t>
    </r>
    <r>
      <rPr>
        <b/>
        <sz val="18"/>
        <color theme="0"/>
        <rFont val="맑은 고딕"/>
        <family val="3"/>
        <charset val="129"/>
        <scheme val="minor"/>
      </rPr>
      <t>티어3[1302]</t>
    </r>
    <r>
      <rPr>
        <b/>
        <sz val="18"/>
        <color rgb="FFFF0066"/>
        <rFont val="맑은 고딕"/>
        <family val="3"/>
        <charset val="129"/>
        <scheme val="minor"/>
      </rPr>
      <t xml:space="preserve"> 무기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</si>
</sst>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%"/>
    <numFmt numFmtId="177" formatCode="#,##0_);[Red]\(#,##0\)"/>
    <numFmt numFmtId="178" formatCode="#,##0_ 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8" tint="-0.249977111117893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12"/>
      <color theme="5" tint="-0.249977111117893"/>
      <name val="맑은 고딕"/>
      <family val="3"/>
      <charset val="129"/>
      <scheme val="minor"/>
    </font>
    <font>
      <b/>
      <sz val="12"/>
      <color rgb="FFBD92DE"/>
      <name val="맑은 고딕"/>
      <family val="3"/>
      <charset val="129"/>
      <scheme val="minor"/>
    </font>
    <font>
      <b/>
      <sz val="12"/>
      <color rgb="FF00B0FA"/>
      <name val="맑은 고딕"/>
      <family val="3"/>
      <charset val="129"/>
      <scheme val="minor"/>
    </font>
    <font>
      <b/>
      <sz val="12"/>
      <color rgb="FF8DF901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8"/>
      <color rgb="FFFF0066"/>
      <name val="맑은 고딕"/>
      <family val="3"/>
      <charset val="129"/>
      <scheme val="minor"/>
    </font>
    <font>
      <b/>
      <sz val="18"/>
      <color rgb="FFFA5D00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  <scheme val="minor"/>
    </font>
    <font>
      <b/>
      <sz val="18"/>
      <color rgb="FF3399FF"/>
      <name val="맑은 고딕"/>
      <family val="3"/>
      <charset val="129"/>
      <scheme val="minor"/>
    </font>
    <font>
      <b/>
      <sz val="11"/>
      <color rgb="FFFA5D00"/>
      <name val="맑은 고딕"/>
      <family val="3"/>
      <charset val="129"/>
      <scheme val="minor"/>
    </font>
    <font>
      <b/>
      <sz val="11"/>
      <color rgb="FFF99200"/>
      <name val="맑은 고딕"/>
      <family val="3"/>
      <charset val="129"/>
      <scheme val="minor"/>
    </font>
    <font>
      <b/>
      <sz val="11"/>
      <color rgb="FF9400D3"/>
      <name val="맑은 고딕"/>
      <family val="3"/>
      <charset val="129"/>
      <scheme val="minor"/>
    </font>
    <font>
      <b/>
      <sz val="11"/>
      <color rgb="FF00B0FA"/>
      <name val="맑은 고딕"/>
      <family val="3"/>
      <charset val="129"/>
      <scheme val="minor"/>
    </font>
    <font>
      <b/>
      <sz val="11"/>
      <color rgb="FF8DF90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2121"/>
        <bgColor indexed="64"/>
      </patternFill>
    </fill>
    <fill>
      <patternFill patternType="solid">
        <fgColor theme="8" tint="-0.49998474074526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499984740745262"/>
      </left>
      <right/>
      <top style="thin">
        <color theme="0" tint="-0.14996795556505021"/>
      </top>
      <bottom/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medium">
        <color theme="0" tint="-0.499984740745262"/>
      </bottom>
      <diagonal/>
    </border>
    <border>
      <left/>
      <right/>
      <top style="thin">
        <color theme="0" tint="-0.14996795556505021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9" fontId="0" fillId="0" borderId="1" xfId="0" applyNumberFormat="1" applyBorder="1">
      <alignment vertical="center"/>
    </xf>
    <xf numFmtId="0" fontId="0" fillId="0" borderId="2" xfId="0" applyBorder="1">
      <alignment vertical="center"/>
    </xf>
    <xf numFmtId="9" fontId="0" fillId="0" borderId="2" xfId="0" applyNumberFormat="1" applyBorder="1">
      <alignment vertical="center"/>
    </xf>
    <xf numFmtId="0" fontId="3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9" fontId="6" fillId="0" borderId="17" xfId="0" applyNumberFormat="1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3" fillId="0" borderId="21" xfId="0" applyFont="1" applyBorder="1">
      <alignment vertical="center"/>
    </xf>
    <xf numFmtId="0" fontId="0" fillId="0" borderId="22" xfId="0" applyBorder="1">
      <alignment vertical="center"/>
    </xf>
    <xf numFmtId="9" fontId="0" fillId="0" borderId="5" xfId="0" applyNumberFormat="1" applyBorder="1">
      <alignment vertical="center"/>
    </xf>
    <xf numFmtId="9" fontId="0" fillId="0" borderId="0" xfId="0" applyNumberFormat="1">
      <alignment vertical="center"/>
    </xf>
    <xf numFmtId="0" fontId="7" fillId="4" borderId="15" xfId="0" applyFont="1" applyFill="1" applyBorder="1" applyAlignment="1">
      <alignment horizontal="center" vertical="center"/>
    </xf>
    <xf numFmtId="9" fontId="6" fillId="0" borderId="18" xfId="0" quotePrefix="1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quotePrefix="1" applyNumberFormat="1" applyFont="1" applyBorder="1" applyAlignment="1">
      <alignment horizontal="center" vertical="center"/>
    </xf>
    <xf numFmtId="0" fontId="0" fillId="4" borderId="2" xfId="0" applyFill="1" applyBorder="1">
      <alignment vertical="center"/>
    </xf>
    <xf numFmtId="9" fontId="6" fillId="0" borderId="25" xfId="0" applyNumberFormat="1" applyFont="1" applyBorder="1" applyAlignment="1">
      <alignment horizontal="center" vertical="center"/>
    </xf>
    <xf numFmtId="9" fontId="6" fillId="0" borderId="26" xfId="0" quotePrefix="1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quotePrefix="1" applyNumberFormat="1" applyFont="1" applyBorder="1" applyAlignment="1">
      <alignment horizontal="center" vertical="center"/>
    </xf>
    <xf numFmtId="9" fontId="0" fillId="4" borderId="5" xfId="0" applyNumberFormat="1" applyFill="1" applyBorder="1">
      <alignment vertical="center"/>
    </xf>
    <xf numFmtId="0" fontId="0" fillId="4" borderId="0" xfId="0" applyFill="1">
      <alignment vertical="center"/>
    </xf>
    <xf numFmtId="9" fontId="0" fillId="4" borderId="0" xfId="0" applyNumberFormat="1" applyFill="1">
      <alignment vertical="center"/>
    </xf>
    <xf numFmtId="0" fontId="3" fillId="4" borderId="6" xfId="0" applyFont="1" applyFill="1" applyBorder="1">
      <alignment vertical="center"/>
    </xf>
    <xf numFmtId="0" fontId="0" fillId="4" borderId="8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9" fontId="6" fillId="0" borderId="17" xfId="0" applyNumberFormat="1" applyFont="1" applyBorder="1" applyAlignment="1">
      <alignment horizontal="center" vertical="center"/>
    </xf>
    <xf numFmtId="9" fontId="6" fillId="0" borderId="18" xfId="0" quotePrefix="1" applyNumberFormat="1" applyFont="1" applyBorder="1" applyAlignment="1">
      <alignment horizontal="center" vertical="center"/>
    </xf>
    <xf numFmtId="9" fontId="0" fillId="4" borderId="1" xfId="0" applyNumberFormat="1" applyFill="1" applyBorder="1">
      <alignment vertical="center"/>
    </xf>
    <xf numFmtId="9" fontId="0" fillId="4" borderId="2" xfId="0" applyNumberFormat="1" applyFill="1" applyBorder="1">
      <alignment vertical="center"/>
    </xf>
    <xf numFmtId="0" fontId="3" fillId="4" borderId="3" xfId="0" applyFont="1" applyFill="1" applyBorder="1">
      <alignment vertical="center"/>
    </xf>
    <xf numFmtId="0" fontId="0" fillId="4" borderId="4" xfId="0" applyFill="1" applyBorder="1">
      <alignment vertical="center"/>
    </xf>
    <xf numFmtId="0" fontId="7" fillId="4" borderId="27" xfId="0" applyFont="1" applyFill="1" applyBorder="1" applyAlignment="1">
      <alignment horizontal="center" vertical="center"/>
    </xf>
    <xf numFmtId="9" fontId="6" fillId="0" borderId="28" xfId="0" applyNumberFormat="1" applyFont="1" applyBorder="1" applyAlignment="1">
      <alignment horizontal="center" vertical="center"/>
    </xf>
    <xf numFmtId="9" fontId="6" fillId="0" borderId="29" xfId="0" quotePrefix="1" applyNumberFormat="1" applyFont="1" applyBorder="1" applyAlignment="1">
      <alignment horizontal="center" vertical="center"/>
    </xf>
    <xf numFmtId="0" fontId="3" fillId="4" borderId="21" xfId="0" applyFont="1" applyFill="1" applyBorder="1">
      <alignment vertical="center"/>
    </xf>
    <xf numFmtId="0" fontId="3" fillId="0" borderId="0" xfId="0" applyFont="1">
      <alignment vertical="center"/>
    </xf>
    <xf numFmtId="0" fontId="0" fillId="4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30" xfId="0" applyBorder="1">
      <alignment vertical="center"/>
    </xf>
    <xf numFmtId="0" fontId="0" fillId="0" borderId="6" xfId="0" applyBorder="1">
      <alignment vertical="center"/>
    </xf>
    <xf numFmtId="0" fontId="0" fillId="0" borderId="21" xfId="0" applyBorder="1">
      <alignment vertical="center"/>
    </xf>
    <xf numFmtId="0" fontId="3" fillId="0" borderId="2" xfId="0" applyFont="1" applyBorder="1">
      <alignment vertical="center"/>
    </xf>
    <xf numFmtId="176" fontId="0" fillId="0" borderId="1" xfId="0" applyNumberFormat="1" applyBorder="1">
      <alignment vertical="center"/>
    </xf>
    <xf numFmtId="9" fontId="6" fillId="0" borderId="3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37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" xfId="0" applyBorder="1">
      <alignment vertical="center"/>
    </xf>
    <xf numFmtId="9" fontId="6" fillId="0" borderId="33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2" borderId="7" xfId="1" applyBorder="1">
      <alignment vertical="center"/>
    </xf>
    <xf numFmtId="0" fontId="1" fillId="2" borderId="19" xfId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1" fillId="2" borderId="0" xfId="1" applyBorder="1">
      <alignment vertical="center"/>
    </xf>
    <xf numFmtId="0" fontId="0" fillId="0" borderId="0" xfId="0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9" fontId="6" fillId="0" borderId="44" xfId="0" quotePrefix="1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4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3" fontId="6" fillId="0" borderId="50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/>
    </xf>
    <xf numFmtId="3" fontId="6" fillId="0" borderId="54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3" fontId="6" fillId="0" borderId="56" xfId="0" applyNumberFormat="1" applyFont="1" applyBorder="1" applyAlignment="1">
      <alignment horizontal="center" vertical="center"/>
    </xf>
    <xf numFmtId="3" fontId="6" fillId="0" borderId="57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1" fillId="2" borderId="22" xfId="1" applyBorder="1">
      <alignment vertical="center"/>
    </xf>
    <xf numFmtId="3" fontId="6" fillId="0" borderId="20" xfId="0" applyNumberFormat="1" applyFont="1" applyBorder="1" applyAlignment="1">
      <alignment horizontal="center" vertical="center"/>
    </xf>
    <xf numFmtId="0" fontId="1" fillId="2" borderId="8" xfId="1" applyBorder="1">
      <alignment vertical="center"/>
    </xf>
    <xf numFmtId="0" fontId="1" fillId="2" borderId="0" xfId="1">
      <alignment vertical="center"/>
    </xf>
    <xf numFmtId="177" fontId="0" fillId="0" borderId="21" xfId="0" applyNumberFormat="1" applyBorder="1" applyAlignment="1">
      <alignment horizontal="center" vertical="center"/>
    </xf>
    <xf numFmtId="177" fontId="1" fillId="2" borderId="22" xfId="1" applyNumberFormat="1" applyBorder="1">
      <alignment vertical="center"/>
    </xf>
    <xf numFmtId="177" fontId="0" fillId="0" borderId="20" xfId="0" applyNumberFormat="1" applyBorder="1">
      <alignment vertical="center"/>
    </xf>
    <xf numFmtId="177" fontId="1" fillId="2" borderId="20" xfId="1" applyNumberFormat="1" applyBorder="1">
      <alignment vertical="center"/>
    </xf>
    <xf numFmtId="177" fontId="0" fillId="0" borderId="20" xfId="0" applyNumberFormat="1" applyBorder="1" applyAlignment="1">
      <alignment horizontal="center" vertical="center"/>
    </xf>
    <xf numFmtId="177" fontId="1" fillId="2" borderId="20" xfId="1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1" fillId="2" borderId="4" xfId="1" applyNumberFormat="1" applyBorder="1">
      <alignment vertical="center"/>
    </xf>
    <xf numFmtId="177" fontId="0" fillId="0" borderId="2" xfId="0" applyNumberFormat="1" applyBorder="1">
      <alignment vertical="center"/>
    </xf>
    <xf numFmtId="177" fontId="1" fillId="2" borderId="2" xfId="1" applyNumberFormat="1" applyBorder="1">
      <alignment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3" fontId="6" fillId="0" borderId="60" xfId="0" applyNumberFormat="1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9" fontId="6" fillId="0" borderId="60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0" fillId="4" borderId="30" xfId="0" applyFill="1" applyBorder="1">
      <alignment vertical="center"/>
    </xf>
    <xf numFmtId="0" fontId="0" fillId="4" borderId="39" xfId="0" applyFill="1" applyBorder="1">
      <alignment vertical="center"/>
    </xf>
    <xf numFmtId="0" fontId="0" fillId="4" borderId="40" xfId="0" applyFill="1" applyBorder="1">
      <alignment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4" fillId="3" borderId="63" xfId="0" applyFont="1" applyFill="1" applyBorder="1" applyAlignment="1">
      <alignment horizontal="center" vertical="center"/>
    </xf>
    <xf numFmtId="0" fontId="14" fillId="5" borderId="64" xfId="0" applyFont="1" applyFill="1" applyBorder="1" applyAlignment="1">
      <alignment horizontal="center" vertical="center"/>
    </xf>
    <xf numFmtId="0" fontId="14" fillId="5" borderId="65" xfId="0" applyFont="1" applyFill="1" applyBorder="1" applyAlignment="1">
      <alignment horizontal="center" vertical="center"/>
    </xf>
    <xf numFmtId="0" fontId="14" fillId="5" borderId="66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3" fontId="6" fillId="0" borderId="71" xfId="0" applyNumberFormat="1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1" fillId="2" borderId="4" xfId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2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  <protection hidden="1"/>
    </xf>
    <xf numFmtId="0" fontId="11" fillId="3" borderId="12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14" fillId="6" borderId="64" xfId="0" applyFont="1" applyFill="1" applyBorder="1" applyAlignment="1">
      <alignment horizontal="center" vertical="center"/>
    </xf>
    <xf numFmtId="0" fontId="14" fillId="6" borderId="65" xfId="0" applyFont="1" applyFill="1" applyBorder="1" applyAlignment="1">
      <alignment horizontal="center" vertical="center"/>
    </xf>
    <xf numFmtId="0" fontId="14" fillId="6" borderId="6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3" fontId="6" fillId="0" borderId="75" xfId="0" applyNumberFormat="1" applyFont="1" applyBorder="1" applyAlignment="1">
      <alignment horizontal="center" vertical="center"/>
    </xf>
    <xf numFmtId="3" fontId="6" fillId="0" borderId="73" xfId="0" applyNumberFormat="1" applyFont="1" applyBorder="1" applyAlignment="1">
      <alignment horizontal="center" vertical="center"/>
    </xf>
    <xf numFmtId="3" fontId="6" fillId="0" borderId="74" xfId="0" applyNumberFormat="1" applyFont="1" applyBorder="1" applyAlignment="1">
      <alignment horizontal="center" vertical="center"/>
    </xf>
    <xf numFmtId="0" fontId="10" fillId="3" borderId="7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1" xfId="0" applyFont="1" applyFill="1" applyBorder="1" applyAlignment="1">
      <alignment horizontal="center" vertical="center"/>
    </xf>
  </cellXfs>
  <cellStyles count="2"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강화 비용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숫자놀이!$Z$66</c:f>
              <c:strCache>
                <c:ptCount val="1"/>
                <c:pt idx="0">
                  <c:v>방어구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숫자놀이!$AA$65:$AS$65</c:f>
              <c:strCache>
                <c:ptCount val="19"/>
                <c:pt idx="0">
                  <c:v>7강</c:v>
                </c:pt>
                <c:pt idx="1">
                  <c:v>8강</c:v>
                </c:pt>
                <c:pt idx="2">
                  <c:v>9강</c:v>
                </c:pt>
                <c:pt idx="3">
                  <c:v>10강</c:v>
                </c:pt>
                <c:pt idx="4">
                  <c:v>11강</c:v>
                </c:pt>
                <c:pt idx="5">
                  <c:v>12강</c:v>
                </c:pt>
                <c:pt idx="6">
                  <c:v>13강</c:v>
                </c:pt>
                <c:pt idx="7">
                  <c:v>14강</c:v>
                </c:pt>
                <c:pt idx="8">
                  <c:v>15강</c:v>
                </c:pt>
                <c:pt idx="9">
                  <c:v>16강</c:v>
                </c:pt>
                <c:pt idx="10">
                  <c:v>17강</c:v>
                </c:pt>
                <c:pt idx="11">
                  <c:v>18강</c:v>
                </c:pt>
                <c:pt idx="12">
                  <c:v>19강</c:v>
                </c:pt>
                <c:pt idx="13">
                  <c:v>20강</c:v>
                </c:pt>
                <c:pt idx="14">
                  <c:v>21강</c:v>
                </c:pt>
                <c:pt idx="15">
                  <c:v>22강</c:v>
                </c:pt>
                <c:pt idx="16">
                  <c:v>23강</c:v>
                </c:pt>
                <c:pt idx="17">
                  <c:v>24강</c:v>
                </c:pt>
                <c:pt idx="18">
                  <c:v>25강</c:v>
                </c:pt>
              </c:strCache>
            </c:strRef>
          </c:cat>
          <c:val>
            <c:numRef>
              <c:f>숫자놀이!$AA$66:$AS$66</c:f>
              <c:numCache>
                <c:formatCode>General</c:formatCode>
                <c:ptCount val="19"/>
                <c:pt idx="0">
                  <c:v>1124.8373203967999</c:v>
                </c:pt>
                <c:pt idx="1">
                  <c:v>1551.803674517244</c:v>
                </c:pt>
                <c:pt idx="2">
                  <c:v>2030.9035708062102</c:v>
                </c:pt>
                <c:pt idx="3">
                  <c:v>2030.9035708062102</c:v>
                </c:pt>
                <c:pt idx="4">
                  <c:v>2030.9035708062102</c:v>
                </c:pt>
                <c:pt idx="5">
                  <c:v>3734.0495533724761</c:v>
                </c:pt>
                <c:pt idx="6">
                  <c:v>3796.6153111113667</c:v>
                </c:pt>
                <c:pt idx="7">
                  <c:v>3796.6153111113667</c:v>
                </c:pt>
                <c:pt idx="8">
                  <c:v>4336.3802791280405</c:v>
                </c:pt>
                <c:pt idx="9">
                  <c:v>12480.929881587801</c:v>
                </c:pt>
                <c:pt idx="10">
                  <c:v>12480.929881587801</c:v>
                </c:pt>
                <c:pt idx="11">
                  <c:v>36794.488483878551</c:v>
                </c:pt>
                <c:pt idx="12">
                  <c:v>40694.210169078877</c:v>
                </c:pt>
                <c:pt idx="13">
                  <c:v>96395.697075184376</c:v>
                </c:pt>
                <c:pt idx="14">
                  <c:v>106524.39493715778</c:v>
                </c:pt>
                <c:pt idx="15">
                  <c:v>1009153.5370707952</c:v>
                </c:pt>
                <c:pt idx="16">
                  <c:v>1118463.4917824264</c:v>
                </c:pt>
                <c:pt idx="17">
                  <c:v>4354850.6627227589</c:v>
                </c:pt>
                <c:pt idx="18">
                  <c:v>4929403.5478531951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C-4056-8A7B-B75C78D1168C}"/>
            </c:ext>
          </c:extLst>
        </c:ser>
        <c:ser>
          <c:idx val="1"/>
          <c:order val="1"/>
          <c:tx>
            <c:strRef>
              <c:f>숫자놀이!$Z$67</c:f>
              <c:strCache>
                <c:ptCount val="1"/>
                <c:pt idx="0">
                  <c:v>무기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  <a:headEnd w="lg" len="lg"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숫자놀이!$AA$65:$AS$65</c:f>
              <c:strCache>
                <c:ptCount val="19"/>
                <c:pt idx="0">
                  <c:v>7강</c:v>
                </c:pt>
                <c:pt idx="1">
                  <c:v>8강</c:v>
                </c:pt>
                <c:pt idx="2">
                  <c:v>9강</c:v>
                </c:pt>
                <c:pt idx="3">
                  <c:v>10강</c:v>
                </c:pt>
                <c:pt idx="4">
                  <c:v>11강</c:v>
                </c:pt>
                <c:pt idx="5">
                  <c:v>12강</c:v>
                </c:pt>
                <c:pt idx="6">
                  <c:v>13강</c:v>
                </c:pt>
                <c:pt idx="7">
                  <c:v>14강</c:v>
                </c:pt>
                <c:pt idx="8">
                  <c:v>15강</c:v>
                </c:pt>
                <c:pt idx="9">
                  <c:v>16강</c:v>
                </c:pt>
                <c:pt idx="10">
                  <c:v>17강</c:v>
                </c:pt>
                <c:pt idx="11">
                  <c:v>18강</c:v>
                </c:pt>
                <c:pt idx="12">
                  <c:v>19강</c:v>
                </c:pt>
                <c:pt idx="13">
                  <c:v>20강</c:v>
                </c:pt>
                <c:pt idx="14">
                  <c:v>21강</c:v>
                </c:pt>
                <c:pt idx="15">
                  <c:v>22강</c:v>
                </c:pt>
                <c:pt idx="16">
                  <c:v>23강</c:v>
                </c:pt>
                <c:pt idx="17">
                  <c:v>24강</c:v>
                </c:pt>
                <c:pt idx="18">
                  <c:v>25강</c:v>
                </c:pt>
              </c:strCache>
            </c:strRef>
          </c:cat>
          <c:val>
            <c:numRef>
              <c:f>숫자놀이!$AA$67:$AS$67</c:f>
              <c:numCache>
                <c:formatCode>General</c:formatCode>
                <c:ptCount val="19"/>
                <c:pt idx="0">
                  <c:v>4113.4782698496001</c:v>
                </c:pt>
                <c:pt idx="1">
                  <c:v>6304.9585897548186</c:v>
                </c:pt>
                <c:pt idx="2">
                  <c:v>8303.62050862252</c:v>
                </c:pt>
                <c:pt idx="3">
                  <c:v>8986.1441132553809</c:v>
                </c:pt>
                <c:pt idx="4">
                  <c:v>9038.2292479190619</c:v>
                </c:pt>
                <c:pt idx="5">
                  <c:v>17357.493037984972</c:v>
                </c:pt>
                <c:pt idx="6">
                  <c:v>18025.945593667282</c:v>
                </c:pt>
                <c:pt idx="7">
                  <c:v>18232.41259420562</c:v>
                </c:pt>
                <c:pt idx="8">
                  <c:v>20824.515505442479</c:v>
                </c:pt>
                <c:pt idx="9">
                  <c:v>61357.266886488396</c:v>
                </c:pt>
                <c:pt idx="10">
                  <c:v>63348.928793062965</c:v>
                </c:pt>
                <c:pt idx="11">
                  <c:v>226794.36143495739</c:v>
                </c:pt>
                <c:pt idx="12">
                  <c:v>231840.07098519499</c:v>
                </c:pt>
                <c:pt idx="13">
                  <c:v>509255.04034651362</c:v>
                </c:pt>
                <c:pt idx="14">
                  <c:v>509255.04034651362</c:v>
                </c:pt>
                <c:pt idx="15">
                  <c:v>4801327.4724117052</c:v>
                </c:pt>
                <c:pt idx="16">
                  <c:v>4985840.5623028837</c:v>
                </c:pt>
                <c:pt idx="17">
                  <c:v>18066477.62407884</c:v>
                </c:pt>
                <c:pt idx="18">
                  <c:v>19377499.028440021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C-4056-8A7B-B75C78D11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451328"/>
        <c:axId val="2078455488"/>
      </c:lineChart>
      <c:catAx>
        <c:axId val="20784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8455488"/>
        <c:crosses val="autoZero"/>
        <c:auto val="1"/>
        <c:lblAlgn val="ctr"/>
        <c:lblOffset val="100"/>
        <c:noMultiLvlLbl val="0"/>
      </c:catAx>
      <c:valAx>
        <c:axId val="207845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84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400" b="0" i="0" u="none" strike="noStrike" baseline="0">
                <a:effectLst/>
              </a:rPr>
              <a:t>0.83</a:t>
            </a:r>
            <a:r>
              <a:rPr lang="ko-KR" altLang="en-US" sz="1400" b="0" i="0" u="none" strike="noStrike" baseline="0">
                <a:effectLst/>
              </a:rPr>
              <a:t>레벨을 올리는데 필요한 비용</a:t>
            </a:r>
            <a:r>
              <a:rPr lang="ko-KR" altLang="en-US" sz="1400" b="0" i="0" u="none" strike="noStrike" baseline="0"/>
              <a:t> 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6.4853348776417657E-2"/>
          <c:y val="0.12499111281102451"/>
          <c:w val="0.92132409870170906"/>
          <c:h val="0.7515171016196649"/>
        </c:manualLayout>
      </c:layout>
      <c:lineChart>
        <c:grouping val="standard"/>
        <c:varyColors val="0"/>
        <c:ser>
          <c:idx val="0"/>
          <c:order val="0"/>
          <c:tx>
            <c:strRef>
              <c:f>숫자놀이!$AE$94</c:f>
              <c:strCache>
                <c:ptCount val="1"/>
                <c:pt idx="0">
                  <c:v>방어구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숫자놀이!$AF$93:$AQ$93</c:f>
              <c:strCache>
                <c:ptCount val="12"/>
                <c:pt idx="0">
                  <c:v>7강</c:v>
                </c:pt>
                <c:pt idx="1">
                  <c:v>8강</c:v>
                </c:pt>
                <c:pt idx="2">
                  <c:v>9강</c:v>
                </c:pt>
                <c:pt idx="3">
                  <c:v>10강</c:v>
                </c:pt>
                <c:pt idx="4">
                  <c:v>11강</c:v>
                </c:pt>
                <c:pt idx="5">
                  <c:v>12강</c:v>
                </c:pt>
                <c:pt idx="6">
                  <c:v>13강</c:v>
                </c:pt>
                <c:pt idx="7">
                  <c:v>14강</c:v>
                </c:pt>
                <c:pt idx="8">
                  <c:v>15강</c:v>
                </c:pt>
                <c:pt idx="9">
                  <c:v>16강</c:v>
                </c:pt>
                <c:pt idx="10">
                  <c:v>17강</c:v>
                </c:pt>
                <c:pt idx="11">
                  <c:v>18강</c:v>
                </c:pt>
              </c:strCache>
            </c:strRef>
          </c:cat>
          <c:val>
            <c:numRef>
              <c:f>숫자놀이!$AF$94:$AQ$94</c:f>
              <c:numCache>
                <c:formatCode>#,##0_);[Red]\(#,##0\)</c:formatCode>
                <c:ptCount val="12"/>
                <c:pt idx="0">
                  <c:v>1124.8373203967999</c:v>
                </c:pt>
                <c:pt idx="1">
                  <c:v>1551.803674517244</c:v>
                </c:pt>
                <c:pt idx="2">
                  <c:v>2030.9035708062102</c:v>
                </c:pt>
                <c:pt idx="3">
                  <c:v>2030.9035708062102</c:v>
                </c:pt>
                <c:pt idx="4">
                  <c:v>2030.9035708062102</c:v>
                </c:pt>
                <c:pt idx="5">
                  <c:v>3734.0495533724761</c:v>
                </c:pt>
                <c:pt idx="6">
                  <c:v>3796.6153111113667</c:v>
                </c:pt>
                <c:pt idx="7">
                  <c:v>3796.6153111113667</c:v>
                </c:pt>
                <c:pt idx="8">
                  <c:v>4336.3802791280405</c:v>
                </c:pt>
                <c:pt idx="9">
                  <c:v>4160.3099605292673</c:v>
                </c:pt>
                <c:pt idx="10">
                  <c:v>4160.3099605292673</c:v>
                </c:pt>
                <c:pt idx="11">
                  <c:v>12264.829494626183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5-4DE0-9392-3DA8255320D1}"/>
            </c:ext>
          </c:extLst>
        </c:ser>
        <c:ser>
          <c:idx val="1"/>
          <c:order val="1"/>
          <c:tx>
            <c:strRef>
              <c:f>숫자놀이!$AE$95</c:f>
              <c:strCache>
                <c:ptCount val="1"/>
                <c:pt idx="0">
                  <c:v>무기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숫자놀이!$AF$93:$AQ$93</c:f>
              <c:strCache>
                <c:ptCount val="12"/>
                <c:pt idx="0">
                  <c:v>7강</c:v>
                </c:pt>
                <c:pt idx="1">
                  <c:v>8강</c:v>
                </c:pt>
                <c:pt idx="2">
                  <c:v>9강</c:v>
                </c:pt>
                <c:pt idx="3">
                  <c:v>10강</c:v>
                </c:pt>
                <c:pt idx="4">
                  <c:v>11강</c:v>
                </c:pt>
                <c:pt idx="5">
                  <c:v>12강</c:v>
                </c:pt>
                <c:pt idx="6">
                  <c:v>13강</c:v>
                </c:pt>
                <c:pt idx="7">
                  <c:v>14강</c:v>
                </c:pt>
                <c:pt idx="8">
                  <c:v>15강</c:v>
                </c:pt>
                <c:pt idx="9">
                  <c:v>16강</c:v>
                </c:pt>
                <c:pt idx="10">
                  <c:v>17강</c:v>
                </c:pt>
                <c:pt idx="11">
                  <c:v>18강</c:v>
                </c:pt>
              </c:strCache>
            </c:strRef>
          </c:cat>
          <c:val>
            <c:numRef>
              <c:f>숫자놀이!$AF$95:$AQ$95</c:f>
              <c:numCache>
                <c:formatCode>#,##0_);[Red]\(#,##0\)</c:formatCode>
                <c:ptCount val="12"/>
                <c:pt idx="0">
                  <c:v>4888.7499856896002</c:v>
                </c:pt>
                <c:pt idx="1">
                  <c:v>6304.9585897548186</c:v>
                </c:pt>
                <c:pt idx="2">
                  <c:v>8303.62050862252</c:v>
                </c:pt>
                <c:pt idx="3">
                  <c:v>8986.1441132553809</c:v>
                </c:pt>
                <c:pt idx="4">
                  <c:v>9038.2292479190619</c:v>
                </c:pt>
                <c:pt idx="5">
                  <c:v>17357.493037984972</c:v>
                </c:pt>
                <c:pt idx="6">
                  <c:v>18025.945593667282</c:v>
                </c:pt>
                <c:pt idx="7">
                  <c:v>18232.41259420562</c:v>
                </c:pt>
                <c:pt idx="8">
                  <c:v>20824.515505442479</c:v>
                </c:pt>
                <c:pt idx="9">
                  <c:v>20452.422295496133</c:v>
                </c:pt>
                <c:pt idx="10">
                  <c:v>21116.309597687654</c:v>
                </c:pt>
                <c:pt idx="11">
                  <c:v>75598.120478319135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5-4DE0-9392-3DA825532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096800"/>
        <c:axId val="286097216"/>
      </c:lineChart>
      <c:catAx>
        <c:axId val="28609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6097216"/>
        <c:crosses val="autoZero"/>
        <c:auto val="1"/>
        <c:lblAlgn val="ctr"/>
        <c:lblOffset val="100"/>
        <c:noMultiLvlLbl val="0"/>
      </c:catAx>
      <c:valAx>
        <c:axId val="28609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609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400" b="0" i="0" u="none" strike="noStrike" baseline="0">
                <a:effectLst/>
              </a:rPr>
              <a:t>0.83</a:t>
            </a:r>
            <a:r>
              <a:rPr lang="ko-KR" altLang="en-US" sz="1400" b="0" i="0" u="none" strike="noStrike" baseline="0">
                <a:effectLst/>
              </a:rPr>
              <a:t>레벨을 올리는데 필요한 비용</a:t>
            </a:r>
            <a:r>
              <a:rPr lang="ko-KR" altLang="en-US" sz="1400" b="0" i="0" u="none" strike="noStrike" baseline="0"/>
              <a:t> 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5.7865793531661387E-2"/>
          <c:y val="0.11580877537655533"/>
          <c:w val="0.92132409870170906"/>
          <c:h val="0.7515171016196649"/>
        </c:manualLayout>
      </c:layout>
      <c:lineChart>
        <c:grouping val="standard"/>
        <c:varyColors val="0"/>
        <c:ser>
          <c:idx val="0"/>
          <c:order val="0"/>
          <c:tx>
            <c:strRef>
              <c:f>숫자놀이!$AE$94</c:f>
              <c:strCache>
                <c:ptCount val="1"/>
                <c:pt idx="0">
                  <c:v>방어구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숫자놀이!$AF$93:$AX$93</c:f>
              <c:strCache>
                <c:ptCount val="19"/>
                <c:pt idx="0">
                  <c:v>7강</c:v>
                </c:pt>
                <c:pt idx="1">
                  <c:v>8강</c:v>
                </c:pt>
                <c:pt idx="2">
                  <c:v>9강</c:v>
                </c:pt>
                <c:pt idx="3">
                  <c:v>10강</c:v>
                </c:pt>
                <c:pt idx="4">
                  <c:v>11강</c:v>
                </c:pt>
                <c:pt idx="5">
                  <c:v>12강</c:v>
                </c:pt>
                <c:pt idx="6">
                  <c:v>13강</c:v>
                </c:pt>
                <c:pt idx="7">
                  <c:v>14강</c:v>
                </c:pt>
                <c:pt idx="8">
                  <c:v>15강</c:v>
                </c:pt>
                <c:pt idx="9">
                  <c:v>16강</c:v>
                </c:pt>
                <c:pt idx="10">
                  <c:v>17강</c:v>
                </c:pt>
                <c:pt idx="11">
                  <c:v>18강</c:v>
                </c:pt>
                <c:pt idx="12">
                  <c:v>19강</c:v>
                </c:pt>
                <c:pt idx="13">
                  <c:v>20강</c:v>
                </c:pt>
                <c:pt idx="14">
                  <c:v>21강</c:v>
                </c:pt>
                <c:pt idx="15">
                  <c:v>22강</c:v>
                </c:pt>
                <c:pt idx="16">
                  <c:v>23강</c:v>
                </c:pt>
                <c:pt idx="17">
                  <c:v>24강</c:v>
                </c:pt>
                <c:pt idx="18">
                  <c:v>25강</c:v>
                </c:pt>
              </c:strCache>
            </c:strRef>
          </c:cat>
          <c:val>
            <c:numRef>
              <c:f>숫자놀이!$AF$94:$AX$94</c:f>
              <c:numCache>
                <c:formatCode>#,##0_);[Red]\(#,##0\)</c:formatCode>
                <c:ptCount val="19"/>
                <c:pt idx="0">
                  <c:v>1124.8373203967999</c:v>
                </c:pt>
                <c:pt idx="1">
                  <c:v>1551.803674517244</c:v>
                </c:pt>
                <c:pt idx="2">
                  <c:v>2030.9035708062102</c:v>
                </c:pt>
                <c:pt idx="3">
                  <c:v>2030.9035708062102</c:v>
                </c:pt>
                <c:pt idx="4">
                  <c:v>2030.9035708062102</c:v>
                </c:pt>
                <c:pt idx="5">
                  <c:v>3734.0495533724761</c:v>
                </c:pt>
                <c:pt idx="6">
                  <c:v>3796.6153111113667</c:v>
                </c:pt>
                <c:pt idx="7">
                  <c:v>3796.6153111113667</c:v>
                </c:pt>
                <c:pt idx="8">
                  <c:v>4336.3802791280405</c:v>
                </c:pt>
                <c:pt idx="9">
                  <c:v>4160.3099605292673</c:v>
                </c:pt>
                <c:pt idx="10">
                  <c:v>4160.3099605292673</c:v>
                </c:pt>
                <c:pt idx="11">
                  <c:v>12264.829494626183</c:v>
                </c:pt>
                <c:pt idx="12">
                  <c:v>13564.736723026292</c:v>
                </c:pt>
                <c:pt idx="13">
                  <c:v>32131.899025061459</c:v>
                </c:pt>
                <c:pt idx="14">
                  <c:v>35508.131645719259</c:v>
                </c:pt>
                <c:pt idx="15">
                  <c:v>336384.51235693175</c:v>
                </c:pt>
                <c:pt idx="16" formatCode="General">
                  <c:v>372821.16392747546</c:v>
                </c:pt>
                <c:pt idx="17">
                  <c:v>1451616.8875742529</c:v>
                </c:pt>
                <c:pt idx="18">
                  <c:v>1643134.5159510651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B72-83DB-03518101D8DD}"/>
            </c:ext>
          </c:extLst>
        </c:ser>
        <c:ser>
          <c:idx val="1"/>
          <c:order val="1"/>
          <c:tx>
            <c:strRef>
              <c:f>숫자놀이!$AE$95</c:f>
              <c:strCache>
                <c:ptCount val="1"/>
                <c:pt idx="0">
                  <c:v>무기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숫자놀이!$AF$93:$AX$93</c:f>
              <c:strCache>
                <c:ptCount val="19"/>
                <c:pt idx="0">
                  <c:v>7강</c:v>
                </c:pt>
                <c:pt idx="1">
                  <c:v>8강</c:v>
                </c:pt>
                <c:pt idx="2">
                  <c:v>9강</c:v>
                </c:pt>
                <c:pt idx="3">
                  <c:v>10강</c:v>
                </c:pt>
                <c:pt idx="4">
                  <c:v>11강</c:v>
                </c:pt>
                <c:pt idx="5">
                  <c:v>12강</c:v>
                </c:pt>
                <c:pt idx="6">
                  <c:v>13강</c:v>
                </c:pt>
                <c:pt idx="7">
                  <c:v>14강</c:v>
                </c:pt>
                <c:pt idx="8">
                  <c:v>15강</c:v>
                </c:pt>
                <c:pt idx="9">
                  <c:v>16강</c:v>
                </c:pt>
                <c:pt idx="10">
                  <c:v>17강</c:v>
                </c:pt>
                <c:pt idx="11">
                  <c:v>18강</c:v>
                </c:pt>
                <c:pt idx="12">
                  <c:v>19강</c:v>
                </c:pt>
                <c:pt idx="13">
                  <c:v>20강</c:v>
                </c:pt>
                <c:pt idx="14">
                  <c:v>21강</c:v>
                </c:pt>
                <c:pt idx="15">
                  <c:v>22강</c:v>
                </c:pt>
                <c:pt idx="16">
                  <c:v>23강</c:v>
                </c:pt>
                <c:pt idx="17">
                  <c:v>24강</c:v>
                </c:pt>
                <c:pt idx="18">
                  <c:v>25강</c:v>
                </c:pt>
              </c:strCache>
            </c:strRef>
          </c:cat>
          <c:val>
            <c:numRef>
              <c:f>숫자놀이!$AF$95:$AX$95</c:f>
              <c:numCache>
                <c:formatCode>#,##0_);[Red]\(#,##0\)</c:formatCode>
                <c:ptCount val="19"/>
                <c:pt idx="0">
                  <c:v>4888.7499856896002</c:v>
                </c:pt>
                <c:pt idx="1">
                  <c:v>6304.9585897548186</c:v>
                </c:pt>
                <c:pt idx="2">
                  <c:v>8303.62050862252</c:v>
                </c:pt>
                <c:pt idx="3">
                  <c:v>8986.1441132553809</c:v>
                </c:pt>
                <c:pt idx="4">
                  <c:v>9038.2292479190619</c:v>
                </c:pt>
                <c:pt idx="5">
                  <c:v>17357.493037984972</c:v>
                </c:pt>
                <c:pt idx="6">
                  <c:v>18025.945593667282</c:v>
                </c:pt>
                <c:pt idx="7">
                  <c:v>18232.41259420562</c:v>
                </c:pt>
                <c:pt idx="8">
                  <c:v>20824.515505442479</c:v>
                </c:pt>
                <c:pt idx="9">
                  <c:v>20452.422295496133</c:v>
                </c:pt>
                <c:pt idx="10">
                  <c:v>21116.309597687654</c:v>
                </c:pt>
                <c:pt idx="11">
                  <c:v>75598.120478319135</c:v>
                </c:pt>
                <c:pt idx="12" formatCode="General">
                  <c:v>77280.02366173167</c:v>
                </c:pt>
                <c:pt idx="13">
                  <c:v>169751.68011550454</c:v>
                </c:pt>
                <c:pt idx="14">
                  <c:v>169751.68011550454</c:v>
                </c:pt>
                <c:pt idx="15">
                  <c:v>1600442.4908039018</c:v>
                </c:pt>
                <c:pt idx="16">
                  <c:v>1661946.8541009612</c:v>
                </c:pt>
                <c:pt idx="17">
                  <c:v>6022159.2080262797</c:v>
                </c:pt>
                <c:pt idx="18">
                  <c:v>6459166.34281334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1-4B72-83DB-03518101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096800"/>
        <c:axId val="286097216"/>
      </c:lineChart>
      <c:catAx>
        <c:axId val="28609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6097216"/>
        <c:crosses val="autoZero"/>
        <c:auto val="1"/>
        <c:lblAlgn val="ctr"/>
        <c:lblOffset val="100"/>
        <c:noMultiLvlLbl val="0"/>
      </c:catAx>
      <c:valAx>
        <c:axId val="28609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609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209549</xdr:colOff>
      <xdr:row>67</xdr:row>
      <xdr:rowOff>200024</xdr:rowOff>
    </xdr:from>
    <xdr:to>
      <xdr:col>41</xdr:col>
      <xdr:colOff>269874</xdr:colOff>
      <xdr:row>87</xdr:row>
      <xdr:rowOff>209549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24FD733-8DD9-4913-B97D-739C11839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76200</xdr:colOff>
      <xdr:row>96</xdr:row>
      <xdr:rowOff>152399</xdr:rowOff>
    </xdr:from>
    <xdr:to>
      <xdr:col>40</xdr:col>
      <xdr:colOff>371475</xdr:colOff>
      <xdr:row>115</xdr:row>
      <xdr:rowOff>54600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B6D74781-7570-4D3D-A5B3-F3C0F2AD5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0</xdr:colOff>
      <xdr:row>108</xdr:row>
      <xdr:rowOff>57150</xdr:rowOff>
    </xdr:from>
    <xdr:to>
      <xdr:col>44</xdr:col>
      <xdr:colOff>0</xdr:colOff>
      <xdr:row>109</xdr:row>
      <xdr:rowOff>171450</xdr:rowOff>
    </xdr:to>
    <xdr:cxnSp macro="">
      <xdr:nvCxnSpPr>
        <xdr:cNvPr id="4" name="직선 화살표 연결선 3">
          <a:extLst>
            <a:ext uri="{FF2B5EF4-FFF2-40B4-BE49-F238E27FC236}">
              <a16:creationId xmlns:a16="http://schemas.microsoft.com/office/drawing/2014/main" id="{80CFE3F5-B065-4F94-B73A-93A1738FD59C}"/>
            </a:ext>
          </a:extLst>
        </xdr:cNvPr>
        <xdr:cNvCxnSpPr/>
      </xdr:nvCxnSpPr>
      <xdr:spPr>
        <a:xfrm>
          <a:off x="38490525" y="24450675"/>
          <a:ext cx="0" cy="333375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47625</xdr:colOff>
      <xdr:row>112</xdr:row>
      <xdr:rowOff>19050</xdr:rowOff>
    </xdr:from>
    <xdr:to>
      <xdr:col>46</xdr:col>
      <xdr:colOff>733425</xdr:colOff>
      <xdr:row>113</xdr:row>
      <xdr:rowOff>219075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74276E03-1B2E-46C9-8249-BBEA85CB7C7D}"/>
            </a:ext>
          </a:extLst>
        </xdr:cNvPr>
        <xdr:cNvCxnSpPr/>
      </xdr:nvCxnSpPr>
      <xdr:spPr>
        <a:xfrm flipH="1">
          <a:off x="39423975" y="25317450"/>
          <a:ext cx="1609725" cy="409575"/>
        </a:xfrm>
        <a:prstGeom prst="straightConnector1">
          <a:avLst/>
        </a:prstGeom>
        <a:ln w="317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120</xdr:row>
      <xdr:rowOff>38100</xdr:rowOff>
    </xdr:from>
    <xdr:to>
      <xdr:col>44</xdr:col>
      <xdr:colOff>0</xdr:colOff>
      <xdr:row>121</xdr:row>
      <xdr:rowOff>142875</xdr:rowOff>
    </xdr:to>
    <xdr:cxnSp macro="">
      <xdr:nvCxnSpPr>
        <xdr:cNvPr id="6" name="직선 화살표 연결선 5">
          <a:extLst>
            <a:ext uri="{FF2B5EF4-FFF2-40B4-BE49-F238E27FC236}">
              <a16:creationId xmlns:a16="http://schemas.microsoft.com/office/drawing/2014/main" id="{E98E18B9-BD04-4B23-ACE1-8522A941F360}"/>
            </a:ext>
          </a:extLst>
        </xdr:cNvPr>
        <xdr:cNvCxnSpPr/>
      </xdr:nvCxnSpPr>
      <xdr:spPr>
        <a:xfrm>
          <a:off x="38490525" y="27079575"/>
          <a:ext cx="0" cy="314325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47625</xdr:colOff>
      <xdr:row>116</xdr:row>
      <xdr:rowOff>0</xdr:rowOff>
    </xdr:from>
    <xdr:to>
      <xdr:col>46</xdr:col>
      <xdr:colOff>733425</xdr:colOff>
      <xdr:row>117</xdr:row>
      <xdr:rowOff>200025</xdr:rowOff>
    </xdr:to>
    <xdr:cxnSp macro="">
      <xdr:nvCxnSpPr>
        <xdr:cNvPr id="7" name="직선 화살표 연결선 6">
          <a:extLst>
            <a:ext uri="{FF2B5EF4-FFF2-40B4-BE49-F238E27FC236}">
              <a16:creationId xmlns:a16="http://schemas.microsoft.com/office/drawing/2014/main" id="{AE305E1E-2C76-45B0-AA65-A9C763C63D20}"/>
            </a:ext>
          </a:extLst>
        </xdr:cNvPr>
        <xdr:cNvCxnSpPr/>
      </xdr:nvCxnSpPr>
      <xdr:spPr>
        <a:xfrm flipH="1">
          <a:off x="39423975" y="26165175"/>
          <a:ext cx="1609725" cy="419100"/>
        </a:xfrm>
        <a:prstGeom prst="straightConnector1">
          <a:avLst/>
        </a:prstGeom>
        <a:ln w="317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47625</xdr:colOff>
      <xdr:row>120</xdr:row>
      <xdr:rowOff>19050</xdr:rowOff>
    </xdr:from>
    <xdr:to>
      <xdr:col>46</xdr:col>
      <xdr:colOff>733425</xdr:colOff>
      <xdr:row>121</xdr:row>
      <xdr:rowOff>209550</xdr:rowOff>
    </xdr:to>
    <xdr:cxnSp macro="">
      <xdr:nvCxnSpPr>
        <xdr:cNvPr id="8" name="직선 화살표 연결선 7">
          <a:extLst>
            <a:ext uri="{FF2B5EF4-FFF2-40B4-BE49-F238E27FC236}">
              <a16:creationId xmlns:a16="http://schemas.microsoft.com/office/drawing/2014/main" id="{30FC279C-608A-4170-8D93-4894FA231E22}"/>
            </a:ext>
          </a:extLst>
        </xdr:cNvPr>
        <xdr:cNvCxnSpPr/>
      </xdr:nvCxnSpPr>
      <xdr:spPr>
        <a:xfrm flipH="1">
          <a:off x="39423975" y="27060525"/>
          <a:ext cx="1609725" cy="400050"/>
        </a:xfrm>
        <a:prstGeom prst="straightConnector1">
          <a:avLst/>
        </a:prstGeom>
        <a:ln w="317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76200</xdr:colOff>
      <xdr:row>111</xdr:row>
      <xdr:rowOff>0</xdr:rowOff>
    </xdr:from>
    <xdr:to>
      <xdr:col>46</xdr:col>
      <xdr:colOff>600075</xdr:colOff>
      <xdr:row>111</xdr:row>
      <xdr:rowOff>0</xdr:rowOff>
    </xdr:to>
    <xdr:cxnSp macro="">
      <xdr:nvCxnSpPr>
        <xdr:cNvPr id="9" name="직선 화살표 연결선 8">
          <a:extLst>
            <a:ext uri="{FF2B5EF4-FFF2-40B4-BE49-F238E27FC236}">
              <a16:creationId xmlns:a16="http://schemas.microsoft.com/office/drawing/2014/main" id="{577CB347-AA1A-4B91-B6D0-264BF23B4FC5}"/>
            </a:ext>
          </a:extLst>
        </xdr:cNvPr>
        <xdr:cNvCxnSpPr/>
      </xdr:nvCxnSpPr>
      <xdr:spPr>
        <a:xfrm>
          <a:off x="39452550" y="25069800"/>
          <a:ext cx="1447800" cy="0"/>
        </a:xfrm>
        <a:prstGeom prst="straightConnector1">
          <a:avLst/>
        </a:prstGeom>
        <a:ln w="3175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76200</xdr:colOff>
      <xdr:row>115</xdr:row>
      <xdr:rowOff>9525</xdr:rowOff>
    </xdr:from>
    <xdr:to>
      <xdr:col>46</xdr:col>
      <xdr:colOff>600075</xdr:colOff>
      <xdr:row>115</xdr:row>
      <xdr:rowOff>9525</xdr:rowOff>
    </xdr:to>
    <xdr:cxnSp macro="">
      <xdr:nvCxnSpPr>
        <xdr:cNvPr id="10" name="직선 화살표 연결선 9">
          <a:extLst>
            <a:ext uri="{FF2B5EF4-FFF2-40B4-BE49-F238E27FC236}">
              <a16:creationId xmlns:a16="http://schemas.microsoft.com/office/drawing/2014/main" id="{8C4166F3-E2DF-4034-BC38-14BB4F50DD39}"/>
            </a:ext>
          </a:extLst>
        </xdr:cNvPr>
        <xdr:cNvCxnSpPr/>
      </xdr:nvCxnSpPr>
      <xdr:spPr>
        <a:xfrm>
          <a:off x="39452550" y="25955625"/>
          <a:ext cx="1447800" cy="0"/>
        </a:xfrm>
        <a:prstGeom prst="straightConnector1">
          <a:avLst/>
        </a:prstGeom>
        <a:ln w="3175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76200</xdr:colOff>
      <xdr:row>119</xdr:row>
      <xdr:rowOff>9525</xdr:rowOff>
    </xdr:from>
    <xdr:to>
      <xdr:col>46</xdr:col>
      <xdr:colOff>600075</xdr:colOff>
      <xdr:row>119</xdr:row>
      <xdr:rowOff>9525</xdr:rowOff>
    </xdr:to>
    <xdr:cxnSp macro="">
      <xdr:nvCxnSpPr>
        <xdr:cNvPr id="11" name="직선 화살표 연결선 10">
          <a:extLst>
            <a:ext uri="{FF2B5EF4-FFF2-40B4-BE49-F238E27FC236}">
              <a16:creationId xmlns:a16="http://schemas.microsoft.com/office/drawing/2014/main" id="{B9F33D88-FA6E-48A6-AF72-BF05D19074E5}"/>
            </a:ext>
          </a:extLst>
        </xdr:cNvPr>
        <xdr:cNvCxnSpPr/>
      </xdr:nvCxnSpPr>
      <xdr:spPr>
        <a:xfrm>
          <a:off x="39452550" y="26831925"/>
          <a:ext cx="1447800" cy="0"/>
        </a:xfrm>
        <a:prstGeom prst="straightConnector1">
          <a:avLst/>
        </a:prstGeom>
        <a:ln w="3175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76200</xdr:colOff>
      <xdr:row>123</xdr:row>
      <xdr:rowOff>19050</xdr:rowOff>
    </xdr:from>
    <xdr:to>
      <xdr:col>46</xdr:col>
      <xdr:colOff>600075</xdr:colOff>
      <xdr:row>123</xdr:row>
      <xdr:rowOff>19050</xdr:rowOff>
    </xdr:to>
    <xdr:cxnSp macro="">
      <xdr:nvCxnSpPr>
        <xdr:cNvPr id="12" name="직선 화살표 연결선 11">
          <a:extLst>
            <a:ext uri="{FF2B5EF4-FFF2-40B4-BE49-F238E27FC236}">
              <a16:creationId xmlns:a16="http://schemas.microsoft.com/office/drawing/2014/main" id="{F168AEBE-DB01-4B55-BA76-15C03DE5B870}"/>
            </a:ext>
          </a:extLst>
        </xdr:cNvPr>
        <xdr:cNvCxnSpPr/>
      </xdr:nvCxnSpPr>
      <xdr:spPr>
        <a:xfrm>
          <a:off x="39452550" y="27708225"/>
          <a:ext cx="1447800" cy="0"/>
        </a:xfrm>
        <a:prstGeom prst="straightConnector1">
          <a:avLst/>
        </a:prstGeom>
        <a:ln w="3175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76200</xdr:colOff>
      <xdr:row>117</xdr:row>
      <xdr:rowOff>38099</xdr:rowOff>
    </xdr:from>
    <xdr:to>
      <xdr:col>40</xdr:col>
      <xdr:colOff>371475</xdr:colOff>
      <xdr:row>137</xdr:row>
      <xdr:rowOff>35550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8D8474FB-8B5B-422A-9135-000825178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35</xdr:row>
      <xdr:rowOff>19049</xdr:rowOff>
    </xdr:from>
    <xdr:to>
      <xdr:col>3</xdr:col>
      <xdr:colOff>1630682</xdr:colOff>
      <xdr:row>47</xdr:row>
      <xdr:rowOff>123825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447FB90-B2C9-4EE1-A19F-59A26988A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762874"/>
          <a:ext cx="4297682" cy="2686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2285;&#51025;/&#47196;&#50500;/&#49452;&#475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향해협동 스타트"/>
      <sheetName val="모험물 보상"/>
      <sheetName val="영지 제작"/>
      <sheetName val="트포"/>
      <sheetName val="보조재료 비율"/>
      <sheetName val="숫자놀이"/>
      <sheetName val="구간별 강화 트라이 횟수"/>
      <sheetName val="숙제"/>
      <sheetName val="버트"/>
      <sheetName val="호감도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65">
          <cell r="AA65" t="str">
            <v>7강</v>
          </cell>
          <cell r="AB65" t="str">
            <v>8강</v>
          </cell>
          <cell r="AC65" t="str">
            <v>9강</v>
          </cell>
          <cell r="AD65" t="str">
            <v>10강</v>
          </cell>
          <cell r="AE65" t="str">
            <v>11강</v>
          </cell>
          <cell r="AF65" t="str">
            <v>12강</v>
          </cell>
          <cell r="AG65" t="str">
            <v>13강</v>
          </cell>
          <cell r="AH65" t="str">
            <v>14강</v>
          </cell>
          <cell r="AI65" t="str">
            <v>15강</v>
          </cell>
          <cell r="AJ65" t="str">
            <v>16강</v>
          </cell>
          <cell r="AK65" t="str">
            <v>17강</v>
          </cell>
          <cell r="AL65" t="str">
            <v>18강</v>
          </cell>
          <cell r="AM65" t="str">
            <v>19강</v>
          </cell>
          <cell r="AN65" t="str">
            <v>20강</v>
          </cell>
          <cell r="AO65" t="str">
            <v>21강</v>
          </cell>
          <cell r="AP65" t="str">
            <v>22강</v>
          </cell>
          <cell r="AQ65" t="str">
            <v>23강</v>
          </cell>
          <cell r="AR65" t="str">
            <v>24강</v>
          </cell>
          <cell r="AS65" t="str">
            <v>25강</v>
          </cell>
        </row>
        <row r="66">
          <cell r="Z66" t="str">
            <v>방어구</v>
          </cell>
          <cell r="AA66">
            <v>1124.8373203967999</v>
          </cell>
          <cell r="AB66">
            <v>1551.803674517244</v>
          </cell>
          <cell r="AC66">
            <v>2030.9035708062102</v>
          </cell>
          <cell r="AD66">
            <v>2030.9035708062102</v>
          </cell>
          <cell r="AE66">
            <v>2030.9035708062102</v>
          </cell>
          <cell r="AF66">
            <v>3734.0495533724761</v>
          </cell>
          <cell r="AG66">
            <v>3796.6153111113667</v>
          </cell>
          <cell r="AH66">
            <v>3796.6153111113667</v>
          </cell>
          <cell r="AI66">
            <v>4336.3802791280405</v>
          </cell>
          <cell r="AJ66">
            <v>12480.929881587801</v>
          </cell>
          <cell r="AK66">
            <v>12480.929881587801</v>
          </cell>
          <cell r="AL66">
            <v>36794.488483878551</v>
          </cell>
          <cell r="AM66">
            <v>40694.210169078877</v>
          </cell>
          <cell r="AN66">
            <v>96395.697075184376</v>
          </cell>
          <cell r="AO66">
            <v>106524.39493715778</v>
          </cell>
          <cell r="AP66">
            <v>1009153.5370707952</v>
          </cell>
          <cell r="AQ66">
            <v>1118463.4917824264</v>
          </cell>
          <cell r="AR66">
            <v>4354850.6627227589</v>
          </cell>
          <cell r="AS66">
            <v>4929403.5478531951</v>
          </cell>
        </row>
        <row r="67">
          <cell r="Z67" t="str">
            <v>무기</v>
          </cell>
          <cell r="AA67">
            <v>4113.4782698496001</v>
          </cell>
          <cell r="AB67">
            <v>6304.9585897548186</v>
          </cell>
          <cell r="AC67">
            <v>8303.62050862252</v>
          </cell>
          <cell r="AD67">
            <v>8986.1441132553809</v>
          </cell>
          <cell r="AE67">
            <v>9038.2292479190619</v>
          </cell>
          <cell r="AF67">
            <v>17357.493037984972</v>
          </cell>
          <cell r="AG67">
            <v>18025.945593667282</v>
          </cell>
          <cell r="AH67">
            <v>18232.41259420562</v>
          </cell>
          <cell r="AI67">
            <v>20824.515505442479</v>
          </cell>
          <cell r="AJ67">
            <v>61357.266886488396</v>
          </cell>
          <cell r="AK67">
            <v>63348.928793062965</v>
          </cell>
          <cell r="AL67">
            <v>226794.36143495739</v>
          </cell>
          <cell r="AM67">
            <v>231840.07098519499</v>
          </cell>
          <cell r="AN67">
            <v>509255.04034651362</v>
          </cell>
          <cell r="AO67">
            <v>509255.04034651362</v>
          </cell>
          <cell r="AP67">
            <v>4801327.4724117052</v>
          </cell>
          <cell r="AQ67">
            <v>4985840.5623028837</v>
          </cell>
          <cell r="AR67">
            <v>18066477.62407884</v>
          </cell>
          <cell r="AS67">
            <v>19377499.028440021</v>
          </cell>
        </row>
        <row r="93">
          <cell r="AF93" t="str">
            <v>7강</v>
          </cell>
          <cell r="AG93" t="str">
            <v>8강</v>
          </cell>
          <cell r="AH93" t="str">
            <v>9강</v>
          </cell>
          <cell r="AI93" t="str">
            <v>10강</v>
          </cell>
          <cell r="AJ93" t="str">
            <v>11강</v>
          </cell>
          <cell r="AK93" t="str">
            <v>12강</v>
          </cell>
          <cell r="AL93" t="str">
            <v>13강</v>
          </cell>
          <cell r="AM93" t="str">
            <v>14강</v>
          </cell>
          <cell r="AN93" t="str">
            <v>15강</v>
          </cell>
          <cell r="AO93" t="str">
            <v>16강</v>
          </cell>
          <cell r="AP93" t="str">
            <v>17강</v>
          </cell>
          <cell r="AQ93" t="str">
            <v>18강</v>
          </cell>
          <cell r="AR93" t="str">
            <v>19강</v>
          </cell>
          <cell r="AS93" t="str">
            <v>20강</v>
          </cell>
          <cell r="AT93" t="str">
            <v>21강</v>
          </cell>
          <cell r="AU93" t="str">
            <v>22강</v>
          </cell>
          <cell r="AV93" t="str">
            <v>23강</v>
          </cell>
          <cell r="AW93" t="str">
            <v>24강</v>
          </cell>
          <cell r="AX93" t="str">
            <v>25강</v>
          </cell>
        </row>
        <row r="94">
          <cell r="AE94" t="str">
            <v>방어구</v>
          </cell>
          <cell r="AF94">
            <v>1124.8373203967999</v>
          </cell>
          <cell r="AG94">
            <v>1551.803674517244</v>
          </cell>
          <cell r="AH94">
            <v>2030.9035708062102</v>
          </cell>
          <cell r="AI94">
            <v>2030.9035708062102</v>
          </cell>
          <cell r="AJ94">
            <v>2030.9035708062102</v>
          </cell>
          <cell r="AK94">
            <v>3734.0495533724761</v>
          </cell>
          <cell r="AL94">
            <v>3796.6153111113667</v>
          </cell>
          <cell r="AM94">
            <v>3796.6153111113667</v>
          </cell>
          <cell r="AN94">
            <v>4336.3802791280405</v>
          </cell>
          <cell r="AO94">
            <v>4160.3099605292673</v>
          </cell>
          <cell r="AP94">
            <v>4160.3099605292673</v>
          </cell>
          <cell r="AQ94">
            <v>12264.829494626183</v>
          </cell>
          <cell r="AR94">
            <v>13564.736723026292</v>
          </cell>
          <cell r="AS94">
            <v>32131.899025061459</v>
          </cell>
          <cell r="AT94">
            <v>35508.131645719259</v>
          </cell>
          <cell r="AU94">
            <v>336384.51235693175</v>
          </cell>
          <cell r="AV94">
            <v>372821.16392747546</v>
          </cell>
          <cell r="AW94">
            <v>1451616.8875742529</v>
          </cell>
          <cell r="AX94">
            <v>1643134.5159510651</v>
          </cell>
        </row>
        <row r="95">
          <cell r="AE95" t="str">
            <v>무기</v>
          </cell>
          <cell r="AF95">
            <v>4888.7499856896002</v>
          </cell>
          <cell r="AG95">
            <v>6304.9585897548186</v>
          </cell>
          <cell r="AH95">
            <v>8303.62050862252</v>
          </cell>
          <cell r="AI95">
            <v>8986.1441132553809</v>
          </cell>
          <cell r="AJ95">
            <v>9038.2292479190619</v>
          </cell>
          <cell r="AK95">
            <v>17357.493037984972</v>
          </cell>
          <cell r="AL95">
            <v>18025.945593667282</v>
          </cell>
          <cell r="AM95">
            <v>18232.41259420562</v>
          </cell>
          <cell r="AN95">
            <v>20824.515505442479</v>
          </cell>
          <cell r="AO95">
            <v>20452.422295496133</v>
          </cell>
          <cell r="AP95">
            <v>21116.309597687654</v>
          </cell>
          <cell r="AQ95">
            <v>75598.120478319135</v>
          </cell>
          <cell r="AR95">
            <v>77280.02366173167</v>
          </cell>
          <cell r="AS95">
            <v>169751.68011550454</v>
          </cell>
          <cell r="AT95">
            <v>169751.68011550454</v>
          </cell>
          <cell r="AU95">
            <v>1600442.4908039018</v>
          </cell>
          <cell r="AV95">
            <v>1661946.8541009612</v>
          </cell>
          <cell r="AW95">
            <v>6022159.2080262797</v>
          </cell>
          <cell r="AX95">
            <v>6459166.34281334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6AA5-041A-4977-936E-EEF0CE0DD1F9}">
  <dimension ref="A1:BC175"/>
  <sheetViews>
    <sheetView tabSelected="1" topLeftCell="A72" zoomScale="85" zoomScaleNormal="85" workbookViewId="0">
      <pane xSplit="1" topLeftCell="B1" activePane="topRight" state="frozen"/>
      <selection activeCell="A71" sqref="A71"/>
      <selection pane="topRight" activeCell="M119" sqref="M119"/>
    </sheetView>
  </sheetViews>
  <sheetFormatPr defaultColWidth="9" defaultRowHeight="16.5" x14ac:dyDescent="0.3"/>
  <cols>
    <col min="1" max="1" width="9" customWidth="1"/>
    <col min="2" max="2" width="14.375" bestFit="1" customWidth="1"/>
    <col min="3" max="3" width="13.625" bestFit="1" customWidth="1"/>
    <col min="4" max="4" width="21.875" bestFit="1" customWidth="1"/>
    <col min="5" max="5" width="9" customWidth="1"/>
    <col min="6" max="6" width="15" bestFit="1" customWidth="1"/>
    <col min="7" max="7" width="23.25" bestFit="1" customWidth="1"/>
    <col min="8" max="8" width="12.75" bestFit="1" customWidth="1"/>
    <col min="9" max="9" width="5.75" bestFit="1" customWidth="1"/>
    <col min="10" max="10" width="9" customWidth="1"/>
    <col min="11" max="11" width="12.75" bestFit="1" customWidth="1"/>
    <col min="12" max="14" width="18.25" bestFit="1" customWidth="1"/>
    <col min="15" max="15" width="9" customWidth="1"/>
    <col min="16" max="16" width="11.625" bestFit="1" customWidth="1"/>
    <col min="17" max="17" width="9" customWidth="1"/>
    <col min="19" max="19" width="11" bestFit="1" customWidth="1"/>
    <col min="20" max="21" width="13.375" bestFit="1" customWidth="1"/>
    <col min="22" max="22" width="13.75" bestFit="1" customWidth="1"/>
    <col min="23" max="23" width="16.625" bestFit="1" customWidth="1"/>
    <col min="24" max="24" width="11" bestFit="1" customWidth="1"/>
    <col min="25" max="25" width="11.625" bestFit="1" customWidth="1"/>
    <col min="26" max="26" width="11" bestFit="1" customWidth="1"/>
    <col min="32" max="44" width="9.125" bestFit="1" customWidth="1"/>
    <col min="45" max="45" width="11.625" bestFit="1" customWidth="1"/>
    <col min="46" max="46" width="12.125" bestFit="1" customWidth="1"/>
    <col min="47" max="47" width="12.875" bestFit="1" customWidth="1"/>
    <col min="48" max="50" width="9.875" bestFit="1" customWidth="1"/>
  </cols>
  <sheetData>
    <row r="1" spans="1:16" ht="26.25" x14ac:dyDescent="0.3">
      <c r="A1" s="182" t="s">
        <v>194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0"/>
    </row>
    <row r="2" spans="1:16" ht="17.25" x14ac:dyDescent="0.3">
      <c r="A2" s="246" t="s">
        <v>15</v>
      </c>
      <c r="B2" s="217" t="s">
        <v>16</v>
      </c>
      <c r="C2" s="217" t="s">
        <v>17</v>
      </c>
      <c r="D2" s="217" t="s">
        <v>18</v>
      </c>
      <c r="E2" s="220" t="s">
        <v>140</v>
      </c>
      <c r="F2" s="219" t="s">
        <v>185</v>
      </c>
      <c r="G2" s="218" t="s">
        <v>184</v>
      </c>
      <c r="H2" s="217" t="s">
        <v>138</v>
      </c>
      <c r="I2" s="217" t="s">
        <v>137</v>
      </c>
      <c r="J2" s="217" t="s">
        <v>136</v>
      </c>
      <c r="K2" s="217" t="s">
        <v>135</v>
      </c>
      <c r="L2" s="216" t="s">
        <v>134</v>
      </c>
      <c r="M2" s="215" t="s">
        <v>133</v>
      </c>
      <c r="N2" s="236" t="s">
        <v>132</v>
      </c>
      <c r="P2" s="245" t="s">
        <v>193</v>
      </c>
    </row>
    <row r="3" spans="1:16" ht="17.25" x14ac:dyDescent="0.3">
      <c r="A3" s="12">
        <v>1</v>
      </c>
      <c r="B3" s="13" t="s">
        <v>183</v>
      </c>
      <c r="C3" s="14">
        <v>1</v>
      </c>
      <c r="D3" s="15"/>
      <c r="E3" s="75">
        <v>138</v>
      </c>
      <c r="F3" s="74">
        <v>4</v>
      </c>
      <c r="G3" s="74"/>
      <c r="H3" s="74">
        <v>32</v>
      </c>
      <c r="I3" s="74"/>
      <c r="J3" s="212">
        <v>15860</v>
      </c>
      <c r="K3" s="157">
        <v>678</v>
      </c>
      <c r="L3" s="211"/>
      <c r="M3" s="210"/>
      <c r="N3" s="235"/>
      <c r="O3" s="239"/>
      <c r="P3" s="245" t="s">
        <v>192</v>
      </c>
    </row>
    <row r="4" spans="1:16" ht="17.25" x14ac:dyDescent="0.3">
      <c r="A4" s="16">
        <v>2</v>
      </c>
      <c r="B4" s="17" t="s">
        <v>182</v>
      </c>
      <c r="C4" s="18">
        <v>1</v>
      </c>
      <c r="D4" s="19"/>
      <c r="E4" s="75">
        <v>138</v>
      </c>
      <c r="F4" s="74">
        <v>4</v>
      </c>
      <c r="G4" s="74"/>
      <c r="H4" s="74">
        <v>32</v>
      </c>
      <c r="I4" s="80"/>
      <c r="J4" s="136">
        <v>16240</v>
      </c>
      <c r="K4" s="157">
        <v>678</v>
      </c>
      <c r="L4" s="154"/>
      <c r="M4" s="153"/>
      <c r="N4" s="234"/>
      <c r="O4" s="239"/>
      <c r="P4" s="244" t="s">
        <v>191</v>
      </c>
    </row>
    <row r="5" spans="1:16" ht="17.25" x14ac:dyDescent="0.3">
      <c r="A5" s="16">
        <v>3</v>
      </c>
      <c r="B5" s="17" t="s">
        <v>181</v>
      </c>
      <c r="C5" s="18">
        <v>1</v>
      </c>
      <c r="D5" s="19"/>
      <c r="E5" s="75">
        <v>138</v>
      </c>
      <c r="F5" s="74">
        <v>6</v>
      </c>
      <c r="G5" s="74"/>
      <c r="H5" s="136">
        <v>32</v>
      </c>
      <c r="I5" s="80"/>
      <c r="J5" s="136">
        <v>16640</v>
      </c>
      <c r="K5" s="157">
        <v>678</v>
      </c>
      <c r="L5" s="154"/>
      <c r="M5" s="153"/>
      <c r="N5" s="234"/>
      <c r="O5" s="239"/>
      <c r="P5" s="243" t="s">
        <v>190</v>
      </c>
    </row>
    <row r="6" spans="1:16" ht="17.25" x14ac:dyDescent="0.3">
      <c r="A6" s="16">
        <v>4</v>
      </c>
      <c r="B6" s="17" t="s">
        <v>180</v>
      </c>
      <c r="C6" s="18">
        <v>1</v>
      </c>
      <c r="D6" s="19"/>
      <c r="E6" s="137">
        <v>198</v>
      </c>
      <c r="F6" s="80">
        <v>6</v>
      </c>
      <c r="G6" s="80">
        <v>2</v>
      </c>
      <c r="H6" s="80">
        <v>46</v>
      </c>
      <c r="I6" s="80"/>
      <c r="J6" s="136">
        <v>17040</v>
      </c>
      <c r="K6" s="135">
        <v>974</v>
      </c>
      <c r="L6" s="154"/>
      <c r="M6" s="153"/>
      <c r="N6" s="234"/>
      <c r="O6" s="239"/>
      <c r="P6" s="242" t="s">
        <v>189</v>
      </c>
    </row>
    <row r="7" spans="1:16" ht="17.25" x14ac:dyDescent="0.3">
      <c r="A7" s="16">
        <v>5</v>
      </c>
      <c r="B7" s="17" t="s">
        <v>179</v>
      </c>
      <c r="C7" s="18">
        <v>1</v>
      </c>
      <c r="D7" s="19"/>
      <c r="E7" s="137">
        <v>198</v>
      </c>
      <c r="F7" s="80">
        <v>6</v>
      </c>
      <c r="G7" s="80">
        <v>2</v>
      </c>
      <c r="H7" s="80">
        <v>46</v>
      </c>
      <c r="I7" s="80"/>
      <c r="J7" s="136">
        <v>17460</v>
      </c>
      <c r="K7" s="135">
        <v>974</v>
      </c>
      <c r="L7" s="154"/>
      <c r="M7" s="153"/>
      <c r="N7" s="234"/>
      <c r="O7" s="239"/>
      <c r="P7" s="241" t="s">
        <v>188</v>
      </c>
    </row>
    <row r="8" spans="1:16" ht="17.25" x14ac:dyDescent="0.3">
      <c r="A8" s="16">
        <v>6</v>
      </c>
      <c r="B8" s="17" t="s">
        <v>178</v>
      </c>
      <c r="C8" s="18">
        <v>1</v>
      </c>
      <c r="D8" s="19"/>
      <c r="E8" s="137">
        <v>198</v>
      </c>
      <c r="F8" s="80">
        <v>6</v>
      </c>
      <c r="G8" s="80">
        <v>2</v>
      </c>
      <c r="H8" s="80">
        <v>46</v>
      </c>
      <c r="I8" s="80"/>
      <c r="J8" s="136">
        <v>17900</v>
      </c>
      <c r="K8" s="135">
        <v>974</v>
      </c>
      <c r="L8" s="150"/>
      <c r="M8" s="149"/>
      <c r="N8" s="233"/>
      <c r="O8" s="239"/>
      <c r="P8" s="240" t="s">
        <v>187</v>
      </c>
    </row>
    <row r="9" spans="1:16" ht="17.25" x14ac:dyDescent="0.3">
      <c r="A9" s="238">
        <v>7</v>
      </c>
      <c r="B9" s="17" t="s">
        <v>175</v>
      </c>
      <c r="C9" s="18" t="s">
        <v>20</v>
      </c>
      <c r="D9" s="27" t="s">
        <v>21</v>
      </c>
      <c r="E9" s="137">
        <v>258</v>
      </c>
      <c r="F9" s="80">
        <v>8</v>
      </c>
      <c r="G9" s="80">
        <v>4</v>
      </c>
      <c r="H9" s="80">
        <v>60</v>
      </c>
      <c r="I9" s="80">
        <v>400</v>
      </c>
      <c r="J9" s="136">
        <v>18320</v>
      </c>
      <c r="K9" s="135">
        <v>1272</v>
      </c>
      <c r="L9" s="80" t="s">
        <v>82</v>
      </c>
      <c r="M9" s="80" t="s">
        <v>81</v>
      </c>
      <c r="N9" s="232" t="s">
        <v>80</v>
      </c>
      <c r="O9" s="239"/>
    </row>
    <row r="10" spans="1:16" ht="17.25" x14ac:dyDescent="0.3">
      <c r="A10" s="238">
        <v>8</v>
      </c>
      <c r="B10" s="17" t="s">
        <v>174</v>
      </c>
      <c r="C10" s="18" t="s">
        <v>22</v>
      </c>
      <c r="D10" s="27" t="s">
        <v>23</v>
      </c>
      <c r="E10" s="137">
        <v>258</v>
      </c>
      <c r="F10" s="80">
        <v>8</v>
      </c>
      <c r="G10" s="80">
        <v>4</v>
      </c>
      <c r="H10" s="80">
        <v>60</v>
      </c>
      <c r="I10" s="80">
        <v>400</v>
      </c>
      <c r="J10" s="136">
        <v>18780</v>
      </c>
      <c r="K10" s="135">
        <v>1272</v>
      </c>
      <c r="L10" s="80" t="s">
        <v>79</v>
      </c>
      <c r="M10" s="80" t="s">
        <v>78</v>
      </c>
      <c r="N10" s="232" t="s">
        <v>77</v>
      </c>
      <c r="O10" s="239"/>
    </row>
    <row r="11" spans="1:16" ht="17.25" x14ac:dyDescent="0.3">
      <c r="A11" s="238">
        <v>9</v>
      </c>
      <c r="B11" s="17" t="s">
        <v>173</v>
      </c>
      <c r="C11" s="29" t="s">
        <v>24</v>
      </c>
      <c r="D11" s="30" t="s">
        <v>25</v>
      </c>
      <c r="E11" s="105">
        <v>258</v>
      </c>
      <c r="F11" s="104">
        <v>8</v>
      </c>
      <c r="G11" s="104">
        <v>4</v>
      </c>
      <c r="H11" s="104">
        <v>60</v>
      </c>
      <c r="I11" s="104">
        <v>400</v>
      </c>
      <c r="J11" s="103">
        <v>19240</v>
      </c>
      <c r="K11" s="102">
        <v>1272</v>
      </c>
      <c r="L11" s="112" t="s">
        <v>76</v>
      </c>
      <c r="M11" s="111" t="s">
        <v>75</v>
      </c>
      <c r="N11" s="195" t="s">
        <v>74</v>
      </c>
      <c r="O11" s="239"/>
    </row>
    <row r="12" spans="1:16" ht="17.25" x14ac:dyDescent="0.3">
      <c r="A12" s="238">
        <v>10</v>
      </c>
      <c r="B12" s="17" t="s">
        <v>172</v>
      </c>
      <c r="C12" s="32"/>
      <c r="D12" s="33"/>
      <c r="E12" s="122">
        <v>320</v>
      </c>
      <c r="F12" s="121">
        <v>10</v>
      </c>
      <c r="G12" s="121">
        <v>4</v>
      </c>
      <c r="H12" s="121">
        <v>74</v>
      </c>
      <c r="I12" s="121">
        <v>400</v>
      </c>
      <c r="J12" s="120">
        <v>19720</v>
      </c>
      <c r="K12" s="119">
        <v>1568</v>
      </c>
      <c r="L12" s="101"/>
      <c r="M12" s="100"/>
      <c r="N12" s="194"/>
      <c r="O12" s="239"/>
    </row>
    <row r="13" spans="1:16" ht="17.25" x14ac:dyDescent="0.3">
      <c r="A13" s="238">
        <v>11</v>
      </c>
      <c r="B13" s="17" t="s">
        <v>171</v>
      </c>
      <c r="C13" s="34"/>
      <c r="D13" s="35"/>
      <c r="E13" s="118">
        <v>320</v>
      </c>
      <c r="F13" s="117">
        <v>10</v>
      </c>
      <c r="G13" s="117">
        <v>4</v>
      </c>
      <c r="H13" s="117">
        <v>74</v>
      </c>
      <c r="I13" s="117">
        <v>400</v>
      </c>
      <c r="J13" s="116">
        <v>20200</v>
      </c>
      <c r="K13" s="115">
        <v>1568</v>
      </c>
      <c r="L13" s="114"/>
      <c r="M13" s="113"/>
      <c r="N13" s="196"/>
      <c r="O13" s="239"/>
      <c r="P13" s="239"/>
    </row>
    <row r="14" spans="1:16" ht="17.25" x14ac:dyDescent="0.3">
      <c r="A14" s="238">
        <v>12</v>
      </c>
      <c r="B14" s="17" t="s">
        <v>170</v>
      </c>
      <c r="C14" s="29" t="s">
        <v>27</v>
      </c>
      <c r="D14" s="30" t="s">
        <v>28</v>
      </c>
      <c r="E14" s="105">
        <v>320</v>
      </c>
      <c r="F14" s="104">
        <v>10</v>
      </c>
      <c r="G14" s="104">
        <v>4</v>
      </c>
      <c r="H14" s="104">
        <v>74</v>
      </c>
      <c r="I14" s="104">
        <v>400</v>
      </c>
      <c r="J14" s="103">
        <v>20700</v>
      </c>
      <c r="K14" s="102">
        <v>1568</v>
      </c>
      <c r="L14" s="112" t="s">
        <v>73</v>
      </c>
      <c r="M14" s="111" t="s">
        <v>72</v>
      </c>
      <c r="N14" s="195" t="s">
        <v>71</v>
      </c>
      <c r="O14" s="239"/>
    </row>
    <row r="15" spans="1:16" ht="17.25" x14ac:dyDescent="0.3">
      <c r="A15" s="238">
        <v>13</v>
      </c>
      <c r="B15" s="17" t="s">
        <v>169</v>
      </c>
      <c r="C15" s="32"/>
      <c r="D15" s="33"/>
      <c r="E15" s="122">
        <v>380</v>
      </c>
      <c r="F15" s="121">
        <v>10</v>
      </c>
      <c r="G15" s="121">
        <v>6</v>
      </c>
      <c r="H15" s="120">
        <v>88</v>
      </c>
      <c r="I15" s="120">
        <v>400</v>
      </c>
      <c r="J15" s="120">
        <v>21200</v>
      </c>
      <c r="K15" s="119">
        <v>1864</v>
      </c>
      <c r="L15" s="101"/>
      <c r="M15" s="100"/>
      <c r="N15" s="194"/>
      <c r="O15" s="239"/>
    </row>
    <row r="16" spans="1:16" ht="17.25" x14ac:dyDescent="0.3">
      <c r="A16" s="238">
        <v>14</v>
      </c>
      <c r="B16" s="17" t="s">
        <v>168</v>
      </c>
      <c r="C16" s="34"/>
      <c r="D16" s="35"/>
      <c r="E16" s="118">
        <v>380</v>
      </c>
      <c r="F16" s="117">
        <v>12</v>
      </c>
      <c r="G16" s="117">
        <v>6</v>
      </c>
      <c r="H16" s="116">
        <v>88</v>
      </c>
      <c r="I16" s="116">
        <v>400</v>
      </c>
      <c r="J16" s="116">
        <v>21720</v>
      </c>
      <c r="K16" s="115">
        <v>1864</v>
      </c>
      <c r="L16" s="114"/>
      <c r="M16" s="113"/>
      <c r="N16" s="196"/>
      <c r="O16" s="239"/>
    </row>
    <row r="17" spans="1:20" ht="17.25" x14ac:dyDescent="0.3">
      <c r="A17" s="238">
        <v>15</v>
      </c>
      <c r="B17" s="17" t="s">
        <v>167</v>
      </c>
      <c r="C17" s="29" t="s">
        <v>29</v>
      </c>
      <c r="D17" s="30" t="s">
        <v>30</v>
      </c>
      <c r="E17" s="105">
        <v>380</v>
      </c>
      <c r="F17" s="104">
        <v>12</v>
      </c>
      <c r="G17" s="104">
        <v>6</v>
      </c>
      <c r="H17" s="103">
        <v>88</v>
      </c>
      <c r="I17" s="103">
        <v>400</v>
      </c>
      <c r="J17" s="103">
        <v>22260</v>
      </c>
      <c r="K17" s="102">
        <v>1864</v>
      </c>
      <c r="L17" s="112" t="s">
        <v>70</v>
      </c>
      <c r="M17" s="111" t="s">
        <v>69</v>
      </c>
      <c r="N17" s="195" t="s">
        <v>68</v>
      </c>
      <c r="O17" s="239"/>
    </row>
    <row r="18" spans="1:20" ht="17.25" x14ac:dyDescent="0.3">
      <c r="A18" s="238">
        <v>16</v>
      </c>
      <c r="B18" s="17" t="s">
        <v>166</v>
      </c>
      <c r="C18" s="32"/>
      <c r="D18" s="33"/>
      <c r="E18" s="122">
        <v>440</v>
      </c>
      <c r="F18" s="121">
        <v>12</v>
      </c>
      <c r="G18" s="121">
        <v>6</v>
      </c>
      <c r="H18" s="120">
        <v>120</v>
      </c>
      <c r="I18" s="120">
        <v>400</v>
      </c>
      <c r="J18" s="120">
        <v>22800</v>
      </c>
      <c r="K18" s="119">
        <v>2544</v>
      </c>
      <c r="L18" s="101"/>
      <c r="M18" s="100"/>
      <c r="N18" s="194"/>
      <c r="O18" s="239"/>
    </row>
    <row r="19" spans="1:20" ht="17.25" x14ac:dyDescent="0.3">
      <c r="A19" s="238">
        <v>17</v>
      </c>
      <c r="B19" s="17" t="s">
        <v>165</v>
      </c>
      <c r="C19" s="34"/>
      <c r="D19" s="35"/>
      <c r="E19" s="118">
        <v>440</v>
      </c>
      <c r="F19" s="117">
        <v>12</v>
      </c>
      <c r="G19" s="117">
        <v>6</v>
      </c>
      <c r="H19" s="116">
        <v>164</v>
      </c>
      <c r="I19" s="116">
        <v>400</v>
      </c>
      <c r="J19" s="116">
        <v>23380</v>
      </c>
      <c r="K19" s="115">
        <v>3476</v>
      </c>
      <c r="L19" s="114"/>
      <c r="M19" s="113"/>
      <c r="N19" s="196"/>
      <c r="O19" s="239"/>
    </row>
    <row r="20" spans="1:20" ht="17.25" x14ac:dyDescent="0.3">
      <c r="A20" s="238">
        <v>18</v>
      </c>
      <c r="B20" s="17" t="s">
        <v>164</v>
      </c>
      <c r="C20" s="29" t="s">
        <v>31</v>
      </c>
      <c r="D20" s="30" t="s">
        <v>32</v>
      </c>
      <c r="E20" s="105">
        <v>440</v>
      </c>
      <c r="F20" s="104">
        <v>14</v>
      </c>
      <c r="G20" s="104">
        <v>6</v>
      </c>
      <c r="H20" s="103">
        <v>222</v>
      </c>
      <c r="I20" s="103">
        <v>400</v>
      </c>
      <c r="J20" s="103">
        <v>23940</v>
      </c>
      <c r="K20" s="102">
        <v>4704</v>
      </c>
      <c r="L20" s="112" t="s">
        <v>67</v>
      </c>
      <c r="M20" s="111" t="s">
        <v>66</v>
      </c>
      <c r="N20" s="195" t="s">
        <v>163</v>
      </c>
    </row>
    <row r="21" spans="1:20" ht="17.25" x14ac:dyDescent="0.3">
      <c r="A21" s="238">
        <v>19</v>
      </c>
      <c r="B21" s="17" t="s">
        <v>162</v>
      </c>
      <c r="C21" s="34"/>
      <c r="D21" s="35"/>
      <c r="E21" s="118">
        <v>500</v>
      </c>
      <c r="F21" s="117">
        <v>14</v>
      </c>
      <c r="G21" s="117">
        <v>8</v>
      </c>
      <c r="H21" s="116">
        <v>300</v>
      </c>
      <c r="I21" s="116">
        <v>400</v>
      </c>
      <c r="J21" s="116">
        <v>24520</v>
      </c>
      <c r="K21" s="115">
        <v>6354</v>
      </c>
      <c r="L21" s="114"/>
      <c r="M21" s="113"/>
      <c r="N21" s="196"/>
    </row>
    <row r="22" spans="1:20" ht="17.25" x14ac:dyDescent="0.3">
      <c r="A22" s="238">
        <v>20</v>
      </c>
      <c r="B22" s="228" t="s">
        <v>161</v>
      </c>
      <c r="C22" s="29" t="s">
        <v>33</v>
      </c>
      <c r="D22" s="30" t="s">
        <v>34</v>
      </c>
      <c r="E22" s="105">
        <v>500</v>
      </c>
      <c r="F22" s="104">
        <v>16</v>
      </c>
      <c r="G22" s="104">
        <v>8</v>
      </c>
      <c r="H22" s="103">
        <v>406</v>
      </c>
      <c r="I22" s="103">
        <v>400</v>
      </c>
      <c r="J22" s="103">
        <v>25120</v>
      </c>
      <c r="K22" s="102">
        <v>8598</v>
      </c>
      <c r="L22" s="112" t="s">
        <v>64</v>
      </c>
      <c r="M22" s="111" t="s">
        <v>63</v>
      </c>
      <c r="N22" s="195" t="s">
        <v>62</v>
      </c>
    </row>
    <row r="23" spans="1:20" ht="17.25" x14ac:dyDescent="0.3">
      <c r="A23" s="238">
        <v>21</v>
      </c>
      <c r="B23" s="228" t="s">
        <v>160</v>
      </c>
      <c r="C23" s="34"/>
      <c r="D23" s="35"/>
      <c r="E23" s="118">
        <v>500</v>
      </c>
      <c r="F23" s="117">
        <v>16</v>
      </c>
      <c r="G23" s="117">
        <v>8</v>
      </c>
      <c r="H23" s="116">
        <v>552</v>
      </c>
      <c r="I23" s="116">
        <v>420</v>
      </c>
      <c r="J23" s="116">
        <v>25760</v>
      </c>
      <c r="K23" s="115">
        <v>11688</v>
      </c>
      <c r="L23" s="114"/>
      <c r="M23" s="113"/>
      <c r="N23" s="196"/>
    </row>
    <row r="24" spans="1:20" ht="17.25" x14ac:dyDescent="0.3">
      <c r="A24" s="238">
        <v>22</v>
      </c>
      <c r="B24" s="228" t="s">
        <v>159</v>
      </c>
      <c r="C24" s="43" t="s">
        <v>35</v>
      </c>
      <c r="D24" s="44" t="s">
        <v>36</v>
      </c>
      <c r="E24" s="105">
        <v>560</v>
      </c>
      <c r="F24" s="104">
        <v>18</v>
      </c>
      <c r="G24" s="104">
        <v>8</v>
      </c>
      <c r="H24" s="103">
        <v>750</v>
      </c>
      <c r="I24" s="103">
        <v>430</v>
      </c>
      <c r="J24" s="103">
        <v>26380</v>
      </c>
      <c r="K24" s="102">
        <v>15900</v>
      </c>
      <c r="L24" s="112" t="s">
        <v>61</v>
      </c>
      <c r="M24" s="111" t="s">
        <v>60</v>
      </c>
      <c r="N24" s="195" t="s">
        <v>59</v>
      </c>
    </row>
    <row r="25" spans="1:20" ht="17.25" x14ac:dyDescent="0.3">
      <c r="A25" s="238">
        <v>23</v>
      </c>
      <c r="B25" s="228" t="s">
        <v>158</v>
      </c>
      <c r="C25" s="43"/>
      <c r="D25" s="44"/>
      <c r="E25" s="110">
        <v>560</v>
      </c>
      <c r="F25" s="109">
        <v>18</v>
      </c>
      <c r="G25" s="109">
        <v>8</v>
      </c>
      <c r="H25" s="108">
        <v>1016</v>
      </c>
      <c r="I25" s="108">
        <v>450</v>
      </c>
      <c r="J25" s="108">
        <v>27020</v>
      </c>
      <c r="K25" s="107">
        <v>21540</v>
      </c>
      <c r="L25" s="101"/>
      <c r="M25" s="100"/>
      <c r="N25" s="194"/>
    </row>
    <row r="26" spans="1:20" ht="17.25" x14ac:dyDescent="0.3">
      <c r="A26" s="238">
        <v>24</v>
      </c>
      <c r="B26" s="228" t="s">
        <v>157</v>
      </c>
      <c r="C26" s="43" t="s">
        <v>37</v>
      </c>
      <c r="D26" s="44" t="s">
        <v>38</v>
      </c>
      <c r="E26" s="105">
        <v>560</v>
      </c>
      <c r="F26" s="104">
        <v>18</v>
      </c>
      <c r="G26" s="104">
        <v>8</v>
      </c>
      <c r="H26" s="103">
        <v>1380</v>
      </c>
      <c r="I26" s="103">
        <v>460</v>
      </c>
      <c r="J26" s="103">
        <v>27700</v>
      </c>
      <c r="K26" s="102">
        <v>29256</v>
      </c>
      <c r="L26" s="101"/>
      <c r="M26" s="100"/>
      <c r="N26" s="194"/>
    </row>
    <row r="27" spans="1:20" ht="18" thickBot="1" x14ac:dyDescent="0.35">
      <c r="A27" s="237">
        <v>25</v>
      </c>
      <c r="B27" s="227" t="s">
        <v>156</v>
      </c>
      <c r="C27" s="50"/>
      <c r="D27" s="51"/>
      <c r="E27" s="191">
        <v>622</v>
      </c>
      <c r="F27" s="190">
        <v>20</v>
      </c>
      <c r="G27" s="190">
        <v>8</v>
      </c>
      <c r="H27" s="189">
        <v>1872</v>
      </c>
      <c r="I27" s="189">
        <v>490</v>
      </c>
      <c r="J27" s="189">
        <v>28360</v>
      </c>
      <c r="K27" s="188">
        <v>39668</v>
      </c>
      <c r="L27" s="187"/>
      <c r="M27" s="186"/>
      <c r="N27" s="185"/>
    </row>
    <row r="28" spans="1:20" ht="17.25" thickBot="1" x14ac:dyDescent="0.35"/>
    <row r="29" spans="1:20" ht="26.25" x14ac:dyDescent="0.3">
      <c r="A29" s="223" t="s">
        <v>186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1"/>
    </row>
    <row r="30" spans="1:20" ht="17.25" x14ac:dyDescent="0.3">
      <c r="A30" s="10" t="s">
        <v>15</v>
      </c>
      <c r="B30" s="11" t="s">
        <v>16</v>
      </c>
      <c r="C30" s="11" t="s">
        <v>17</v>
      </c>
      <c r="D30" s="11" t="s">
        <v>18</v>
      </c>
      <c r="E30" s="220" t="s">
        <v>147</v>
      </c>
      <c r="F30" s="219" t="s">
        <v>185</v>
      </c>
      <c r="G30" s="218" t="s">
        <v>184</v>
      </c>
      <c r="H30" s="217" t="s">
        <v>138</v>
      </c>
      <c r="I30" s="217" t="s">
        <v>137</v>
      </c>
      <c r="J30" s="11" t="s">
        <v>136</v>
      </c>
      <c r="K30" s="11" t="s">
        <v>135</v>
      </c>
      <c r="L30" s="216" t="s">
        <v>134</v>
      </c>
      <c r="M30" s="215" t="s">
        <v>133</v>
      </c>
      <c r="N30" s="236" t="s">
        <v>132</v>
      </c>
      <c r="P30" t="s">
        <v>124</v>
      </c>
      <c r="Q30" t="s">
        <v>122</v>
      </c>
      <c r="R30" t="s">
        <v>121</v>
      </c>
      <c r="S30" t="s">
        <v>146</v>
      </c>
      <c r="T30" t="s">
        <v>122</v>
      </c>
    </row>
    <row r="31" spans="1:20" ht="17.25" x14ac:dyDescent="0.3">
      <c r="A31" s="12">
        <v>1</v>
      </c>
      <c r="B31" s="13" t="s">
        <v>183</v>
      </c>
      <c r="C31" s="14">
        <v>1</v>
      </c>
      <c r="D31" s="15"/>
      <c r="E31" s="75">
        <v>82</v>
      </c>
      <c r="F31" s="74">
        <v>2</v>
      </c>
      <c r="G31" s="74"/>
      <c r="H31" s="74">
        <v>22</v>
      </c>
      <c r="I31" s="74"/>
      <c r="J31" s="212">
        <v>11100</v>
      </c>
      <c r="K31" s="157">
        <v>474</v>
      </c>
      <c r="L31" s="211"/>
      <c r="M31" s="210"/>
      <c r="N31" s="235"/>
      <c r="O31" s="89">
        <v>1</v>
      </c>
      <c r="P31" s="155">
        <v>100</v>
      </c>
      <c r="S31">
        <f>P31+10</f>
        <v>110</v>
      </c>
    </row>
    <row r="32" spans="1:20" ht="17.25" x14ac:dyDescent="0.3">
      <c r="A32" s="16">
        <v>2</v>
      </c>
      <c r="B32" s="17" t="s">
        <v>182</v>
      </c>
      <c r="C32" s="18">
        <v>1</v>
      </c>
      <c r="D32" s="19"/>
      <c r="E32" s="75">
        <v>82</v>
      </c>
      <c r="F32" s="74">
        <v>2</v>
      </c>
      <c r="G32" s="74"/>
      <c r="H32" s="74">
        <v>22</v>
      </c>
      <c r="I32" s="80"/>
      <c r="J32" s="136">
        <v>11380</v>
      </c>
      <c r="K32" s="157">
        <v>474</v>
      </c>
      <c r="L32" s="154"/>
      <c r="M32" s="153"/>
      <c r="N32" s="234"/>
      <c r="O32" s="89">
        <v>2</v>
      </c>
      <c r="P32" s="155">
        <v>100</v>
      </c>
      <c r="S32">
        <f>P32+10</f>
        <v>110</v>
      </c>
    </row>
    <row r="33" spans="1:26" ht="17.25" x14ac:dyDescent="0.3">
      <c r="A33" s="16">
        <v>3</v>
      </c>
      <c r="B33" s="17" t="s">
        <v>181</v>
      </c>
      <c r="C33" s="18">
        <v>1</v>
      </c>
      <c r="D33" s="19"/>
      <c r="E33" s="75">
        <v>82</v>
      </c>
      <c r="F33" s="74">
        <v>4</v>
      </c>
      <c r="G33" s="74"/>
      <c r="H33" s="136">
        <v>22</v>
      </c>
      <c r="I33" s="80"/>
      <c r="J33" s="136">
        <v>11660</v>
      </c>
      <c r="K33" s="157">
        <v>474</v>
      </c>
      <c r="L33" s="154"/>
      <c r="M33" s="153"/>
      <c r="N33" s="234"/>
      <c r="O33" s="99">
        <v>3</v>
      </c>
      <c r="P33" s="156">
        <v>100</v>
      </c>
      <c r="S33">
        <f>P33+10</f>
        <v>110</v>
      </c>
    </row>
    <row r="34" spans="1:26" ht="17.25" x14ac:dyDescent="0.3">
      <c r="A34" s="16">
        <v>4</v>
      </c>
      <c r="B34" s="17" t="s">
        <v>180</v>
      </c>
      <c r="C34" s="18">
        <v>1</v>
      </c>
      <c r="D34" s="19"/>
      <c r="E34" s="137">
        <v>120</v>
      </c>
      <c r="F34" s="80">
        <v>4</v>
      </c>
      <c r="G34" s="80">
        <v>2</v>
      </c>
      <c r="H34" s="80">
        <v>32</v>
      </c>
      <c r="I34" s="80"/>
      <c r="J34" s="136">
        <v>11960</v>
      </c>
      <c r="K34" s="135">
        <v>682</v>
      </c>
      <c r="L34" s="154"/>
      <c r="M34" s="153"/>
      <c r="N34" s="234"/>
      <c r="O34" s="89">
        <v>4</v>
      </c>
      <c r="P34" s="155">
        <v>100</v>
      </c>
      <c r="S34">
        <f>P34+10</f>
        <v>110</v>
      </c>
    </row>
    <row r="35" spans="1:26" ht="17.25" x14ac:dyDescent="0.3">
      <c r="A35" s="16">
        <v>5</v>
      </c>
      <c r="B35" s="17" t="s">
        <v>179</v>
      </c>
      <c r="C35" s="18">
        <v>1</v>
      </c>
      <c r="D35" s="19"/>
      <c r="E35" s="137">
        <v>120</v>
      </c>
      <c r="F35" s="80">
        <v>4</v>
      </c>
      <c r="G35" s="80">
        <v>2</v>
      </c>
      <c r="H35" s="80">
        <v>32</v>
      </c>
      <c r="I35" s="80"/>
      <c r="J35" s="136">
        <v>12240</v>
      </c>
      <c r="K35" s="135">
        <v>682</v>
      </c>
      <c r="L35" s="154"/>
      <c r="M35" s="153"/>
      <c r="N35" s="234"/>
      <c r="O35" s="89">
        <v>5</v>
      </c>
      <c r="P35" s="155">
        <v>100</v>
      </c>
      <c r="S35">
        <f>P35+10</f>
        <v>110</v>
      </c>
    </row>
    <row r="36" spans="1:26" ht="17.25" x14ac:dyDescent="0.3">
      <c r="A36" s="16">
        <v>6</v>
      </c>
      <c r="B36" s="17" t="s">
        <v>178</v>
      </c>
      <c r="C36" s="18">
        <v>1</v>
      </c>
      <c r="D36" s="19"/>
      <c r="E36" s="137">
        <v>120</v>
      </c>
      <c r="F36" s="80">
        <v>4</v>
      </c>
      <c r="G36" s="80">
        <v>2</v>
      </c>
      <c r="H36" s="80">
        <v>32</v>
      </c>
      <c r="I36" s="80"/>
      <c r="J36" s="136">
        <v>12540</v>
      </c>
      <c r="K36" s="135">
        <v>682</v>
      </c>
      <c r="L36" s="150"/>
      <c r="M36" s="149"/>
      <c r="N36" s="233"/>
      <c r="O36" s="99">
        <v>6</v>
      </c>
      <c r="P36" s="155">
        <v>100</v>
      </c>
      <c r="S36">
        <f>P36+10</f>
        <v>110</v>
      </c>
      <c r="V36" t="s">
        <v>120</v>
      </c>
      <c r="X36" t="s">
        <v>177</v>
      </c>
      <c r="Y36" t="s">
        <v>176</v>
      </c>
      <c r="Z36" t="s">
        <v>120</v>
      </c>
    </row>
    <row r="37" spans="1:26" ht="17.25" x14ac:dyDescent="0.3">
      <c r="A37" s="26">
        <v>7</v>
      </c>
      <c r="B37" s="17" t="s">
        <v>175</v>
      </c>
      <c r="C37" s="18" t="s">
        <v>20</v>
      </c>
      <c r="D37" s="27" t="s">
        <v>21</v>
      </c>
      <c r="E37" s="137">
        <v>156</v>
      </c>
      <c r="F37" s="80">
        <v>4</v>
      </c>
      <c r="G37" s="80">
        <v>2</v>
      </c>
      <c r="H37" s="80">
        <v>42</v>
      </c>
      <c r="I37" s="80">
        <v>220</v>
      </c>
      <c r="J37" s="136">
        <v>12840</v>
      </c>
      <c r="K37" s="135">
        <v>888</v>
      </c>
      <c r="L37" s="80" t="s">
        <v>82</v>
      </c>
      <c r="M37" s="80" t="s">
        <v>81</v>
      </c>
      <c r="N37" s="232" t="s">
        <v>80</v>
      </c>
      <c r="O37" s="89">
        <v>7</v>
      </c>
      <c r="P37" s="155">
        <v>60</v>
      </c>
      <c r="Q37">
        <f>100/(P37)</f>
        <v>1.6666666666666667</v>
      </c>
      <c r="R37">
        <f>(E37*$Q$58+F37*$V$58+G37*$S$58+H37*$T$58+A37)*Q37</f>
        <v>216.93333333333334</v>
      </c>
      <c r="S37">
        <f>P37+10</f>
        <v>70</v>
      </c>
      <c r="T37">
        <f>100/S37</f>
        <v>1.4285714285714286</v>
      </c>
      <c r="U37">
        <f>(E37*$Q$58+F37*$V$58+G37*$S$58+H37*$T$58+I37+$W$58)*T37</f>
        <v>625.94285714285706</v>
      </c>
      <c r="V37">
        <f>R37-U37</f>
        <v>-409.00952380952373</v>
      </c>
      <c r="X37">
        <f>I37*Q37</f>
        <v>366.66666666666669</v>
      </c>
      <c r="Y37">
        <f>(I37+$W$58)*T37</f>
        <v>450</v>
      </c>
      <c r="Z37">
        <f>X37-Y37</f>
        <v>-83.333333333333314</v>
      </c>
    </row>
    <row r="38" spans="1:26" ht="17.25" x14ac:dyDescent="0.3">
      <c r="A38" s="26">
        <v>8</v>
      </c>
      <c r="B38" s="17" t="s">
        <v>174</v>
      </c>
      <c r="C38" s="18" t="s">
        <v>22</v>
      </c>
      <c r="D38" s="27" t="s">
        <v>23</v>
      </c>
      <c r="E38" s="137">
        <v>156</v>
      </c>
      <c r="F38" s="80">
        <v>4</v>
      </c>
      <c r="G38" s="80">
        <v>2</v>
      </c>
      <c r="H38" s="80">
        <v>42</v>
      </c>
      <c r="I38" s="80">
        <v>220</v>
      </c>
      <c r="J38" s="136">
        <v>13160</v>
      </c>
      <c r="K38" s="135">
        <v>888</v>
      </c>
      <c r="L38" s="80" t="s">
        <v>79</v>
      </c>
      <c r="M38" s="80" t="s">
        <v>78</v>
      </c>
      <c r="N38" s="232" t="s">
        <v>77</v>
      </c>
      <c r="O38" s="89">
        <v>8</v>
      </c>
      <c r="P38" s="155">
        <v>45</v>
      </c>
      <c r="Q38">
        <f>100/(P38)</f>
        <v>2.2222222222222223</v>
      </c>
      <c r="R38">
        <f>(E38*$Q$58+F38*$V$58+G38*$S$58+H38*$T$58+A38)*Q38</f>
        <v>291.4666666666667</v>
      </c>
      <c r="S38">
        <f>P38+10</f>
        <v>55</v>
      </c>
      <c r="T38">
        <f>100/S38</f>
        <v>1.8181818181818181</v>
      </c>
      <c r="U38">
        <f>(E38*$Q$58+F38*$V$58+G38*$S$58+H38*$T$58+I38+$W$58)*T38</f>
        <v>796.65454545454531</v>
      </c>
      <c r="V38">
        <f>R38-U38</f>
        <v>-505.18787878787862</v>
      </c>
      <c r="X38">
        <f>I38*Q38</f>
        <v>488.88888888888891</v>
      </c>
      <c r="Y38">
        <f>(I38+$W$58)*T38</f>
        <v>572.72727272727275</v>
      </c>
      <c r="Z38">
        <f>X38-Y38</f>
        <v>-83.838383838383834</v>
      </c>
    </row>
    <row r="39" spans="1:26" ht="17.25" x14ac:dyDescent="0.3">
      <c r="A39" s="26">
        <v>9</v>
      </c>
      <c r="B39" s="17" t="s">
        <v>173</v>
      </c>
      <c r="C39" s="29" t="s">
        <v>24</v>
      </c>
      <c r="D39" s="30" t="s">
        <v>25</v>
      </c>
      <c r="E39" s="105">
        <v>156</v>
      </c>
      <c r="F39" s="104">
        <v>4</v>
      </c>
      <c r="G39" s="104">
        <v>2</v>
      </c>
      <c r="H39" s="104">
        <v>42</v>
      </c>
      <c r="I39" s="104">
        <v>220</v>
      </c>
      <c r="J39" s="103">
        <v>13480</v>
      </c>
      <c r="K39" s="102">
        <v>888</v>
      </c>
      <c r="L39" s="112" t="s">
        <v>76</v>
      </c>
      <c r="M39" s="111" t="s">
        <v>75</v>
      </c>
      <c r="N39" s="195" t="s">
        <v>74</v>
      </c>
      <c r="O39" s="99">
        <v>9</v>
      </c>
      <c r="P39" s="155">
        <v>30</v>
      </c>
      <c r="Q39">
        <f>100/(P39)</f>
        <v>3.3333333333333335</v>
      </c>
      <c r="R39">
        <f>(E39*$Q$58+F39*$V$58+G39*$S$58+H39*$T$58+A39)*Q39</f>
        <v>440.53333333333336</v>
      </c>
      <c r="S39">
        <f>P39+10</f>
        <v>40</v>
      </c>
      <c r="T39">
        <f>100/S39</f>
        <v>2.5</v>
      </c>
      <c r="U39">
        <f>(E39*$Q$58+F39*$V$58+G39*$S$58+H39*$T$58+I39+$W$58)*T39</f>
        <v>1095.3999999999999</v>
      </c>
      <c r="V39">
        <f>R39-U39</f>
        <v>-654.86666666666656</v>
      </c>
      <c r="X39">
        <f>I39*Q39</f>
        <v>733.33333333333337</v>
      </c>
      <c r="Y39">
        <f>(I39+$W$58)*T39</f>
        <v>787.5</v>
      </c>
      <c r="Z39">
        <f>X39-Y39</f>
        <v>-54.166666666666629</v>
      </c>
    </row>
    <row r="40" spans="1:26" ht="17.25" x14ac:dyDescent="0.3">
      <c r="A40" s="26">
        <v>10</v>
      </c>
      <c r="B40" s="17" t="s">
        <v>172</v>
      </c>
      <c r="C40" s="32"/>
      <c r="D40" s="33"/>
      <c r="E40" s="122">
        <v>192</v>
      </c>
      <c r="F40" s="121">
        <v>6</v>
      </c>
      <c r="G40" s="121">
        <v>4</v>
      </c>
      <c r="H40" s="121">
        <v>50</v>
      </c>
      <c r="I40" s="121">
        <v>220</v>
      </c>
      <c r="J40" s="120">
        <v>13820</v>
      </c>
      <c r="K40" s="119">
        <v>1096</v>
      </c>
      <c r="L40" s="101"/>
      <c r="M40" s="100"/>
      <c r="N40" s="194"/>
      <c r="O40" s="89">
        <v>10</v>
      </c>
      <c r="P40" s="155">
        <v>30</v>
      </c>
      <c r="Q40">
        <f>100/(P40)</f>
        <v>3.3333333333333335</v>
      </c>
      <c r="R40">
        <f>(E40*$Q$58+F40*$V$58+G40*$S$58+H40*$T$58+A40)*Q40</f>
        <v>660.66666666666663</v>
      </c>
      <c r="S40">
        <f>P40+10</f>
        <v>40</v>
      </c>
      <c r="T40">
        <f>100/S40</f>
        <v>2.5</v>
      </c>
      <c r="U40">
        <f>(E40*$Q$58+F40*$V$58+G40*$S$58+H40*$T$58+I40+$W$58)*T40</f>
        <v>1258</v>
      </c>
      <c r="V40">
        <f>R40-U40</f>
        <v>-597.33333333333337</v>
      </c>
      <c r="X40">
        <f>I40*Q40</f>
        <v>733.33333333333337</v>
      </c>
      <c r="Y40">
        <f>(I40+$W$58)*T40</f>
        <v>787.5</v>
      </c>
      <c r="Z40">
        <f>X40-Y40</f>
        <v>-54.166666666666629</v>
      </c>
    </row>
    <row r="41" spans="1:26" ht="17.25" x14ac:dyDescent="0.3">
      <c r="A41" s="26">
        <v>11</v>
      </c>
      <c r="B41" s="17" t="s">
        <v>171</v>
      </c>
      <c r="C41" s="34"/>
      <c r="D41" s="35"/>
      <c r="E41" s="118">
        <v>192</v>
      </c>
      <c r="F41" s="117">
        <v>6</v>
      </c>
      <c r="G41" s="117">
        <v>4</v>
      </c>
      <c r="H41" s="117">
        <v>50</v>
      </c>
      <c r="I41" s="117">
        <v>220</v>
      </c>
      <c r="J41" s="116">
        <v>14140</v>
      </c>
      <c r="K41" s="115">
        <v>1096</v>
      </c>
      <c r="L41" s="114"/>
      <c r="M41" s="113"/>
      <c r="N41" s="196"/>
      <c r="O41" s="89">
        <v>11</v>
      </c>
      <c r="P41" s="155">
        <v>30</v>
      </c>
      <c r="Q41">
        <f>100/(P41)</f>
        <v>3.3333333333333335</v>
      </c>
      <c r="R41">
        <f>(E41*$Q$58+F41*$V$58+G41*$S$58+H41*$T$58+A41)*Q41</f>
        <v>664</v>
      </c>
      <c r="S41">
        <f>P41+10</f>
        <v>40</v>
      </c>
      <c r="T41">
        <f>100/S41</f>
        <v>2.5</v>
      </c>
      <c r="U41">
        <f>(E41*$Q$58+F41*$V$58+G41*$S$58+H41*$T$58+I41+$W$58)*T41</f>
        <v>1258</v>
      </c>
      <c r="V41">
        <f>R41-U41</f>
        <v>-594</v>
      </c>
      <c r="X41">
        <f>I41*Q41</f>
        <v>733.33333333333337</v>
      </c>
      <c r="Y41">
        <f>(I41+$W$58)*T41</f>
        <v>787.5</v>
      </c>
      <c r="Z41">
        <f>X41-Y41</f>
        <v>-54.166666666666629</v>
      </c>
    </row>
    <row r="42" spans="1:26" ht="17.25" x14ac:dyDescent="0.3">
      <c r="A42" s="26">
        <v>12</v>
      </c>
      <c r="B42" s="17" t="s">
        <v>170</v>
      </c>
      <c r="C42" s="29" t="s">
        <v>27</v>
      </c>
      <c r="D42" s="30" t="s">
        <v>28</v>
      </c>
      <c r="E42" s="105">
        <v>192</v>
      </c>
      <c r="F42" s="104">
        <v>6</v>
      </c>
      <c r="G42" s="104">
        <v>4</v>
      </c>
      <c r="H42" s="104">
        <v>50</v>
      </c>
      <c r="I42" s="104">
        <v>220</v>
      </c>
      <c r="J42" s="103">
        <v>14500</v>
      </c>
      <c r="K42" s="102">
        <v>1096</v>
      </c>
      <c r="L42" s="112" t="s">
        <v>73</v>
      </c>
      <c r="M42" s="111" t="s">
        <v>72</v>
      </c>
      <c r="N42" s="195" t="s">
        <v>71</v>
      </c>
      <c r="O42" s="99">
        <v>12</v>
      </c>
      <c r="P42" s="155">
        <v>15</v>
      </c>
      <c r="Q42">
        <f>100/(P42)</f>
        <v>6.666666666666667</v>
      </c>
      <c r="R42">
        <f>(E42*$Q$58+F42*$V$58+G42*$S$58+H42*$T$58+A42)*Q42</f>
        <v>1334.6666666666667</v>
      </c>
      <c r="S42">
        <f>P42+10</f>
        <v>25</v>
      </c>
      <c r="T42">
        <f>100/S42</f>
        <v>4</v>
      </c>
      <c r="U42">
        <f>(E42*$Q$58+F42*$V$58+G42*$S$58+H42*$T$58+I42+$W$58)*T42</f>
        <v>2012.8</v>
      </c>
      <c r="V42">
        <f>R42-U42</f>
        <v>-678.13333333333321</v>
      </c>
      <c r="X42">
        <f>I42*Q42</f>
        <v>1466.6666666666667</v>
      </c>
      <c r="Y42">
        <f>(I42+$W$58)*T42</f>
        <v>1260</v>
      </c>
      <c r="Z42">
        <f>X42-Y42</f>
        <v>206.66666666666674</v>
      </c>
    </row>
    <row r="43" spans="1:26" ht="17.25" x14ac:dyDescent="0.3">
      <c r="A43" s="26">
        <v>13</v>
      </c>
      <c r="B43" s="17" t="s">
        <v>169</v>
      </c>
      <c r="C43" s="32"/>
      <c r="D43" s="33"/>
      <c r="E43" s="122">
        <v>228</v>
      </c>
      <c r="F43" s="121">
        <v>6</v>
      </c>
      <c r="G43" s="121">
        <v>4</v>
      </c>
      <c r="H43" s="120">
        <v>60</v>
      </c>
      <c r="I43" s="120">
        <v>220</v>
      </c>
      <c r="J43" s="120">
        <v>14860</v>
      </c>
      <c r="K43" s="119">
        <v>1304</v>
      </c>
      <c r="L43" s="101"/>
      <c r="M43" s="100"/>
      <c r="N43" s="194"/>
      <c r="O43" s="89">
        <v>13</v>
      </c>
      <c r="P43" s="155">
        <v>15</v>
      </c>
      <c r="Q43">
        <f>100/(P43)</f>
        <v>6.666666666666667</v>
      </c>
      <c r="R43">
        <f>(E43*$Q$58+F43*$V$58+G43*$S$58+H43*$T$58+A43)*Q43</f>
        <v>1377.3333333333335</v>
      </c>
      <c r="S43">
        <f>P43+10</f>
        <v>25</v>
      </c>
      <c r="T43">
        <f>100/S43</f>
        <v>4</v>
      </c>
      <c r="U43">
        <f>(E43*$Q$58+F43*$V$58+G43*$S$58+H43*$T$58+I43+$W$58)*T43</f>
        <v>2034.4</v>
      </c>
      <c r="V43">
        <f>R43-U43</f>
        <v>-657.06666666666661</v>
      </c>
      <c r="X43">
        <f>I43*Q43</f>
        <v>1466.6666666666667</v>
      </c>
      <c r="Y43">
        <f>(I43+$W$58)*T43</f>
        <v>1260</v>
      </c>
      <c r="Z43">
        <f>X43-Y43</f>
        <v>206.66666666666674</v>
      </c>
    </row>
    <row r="44" spans="1:26" ht="17.25" x14ac:dyDescent="0.3">
      <c r="A44" s="26">
        <v>14</v>
      </c>
      <c r="B44" s="17" t="s">
        <v>168</v>
      </c>
      <c r="C44" s="34"/>
      <c r="D44" s="35"/>
      <c r="E44" s="118">
        <v>228</v>
      </c>
      <c r="F44" s="117">
        <v>8</v>
      </c>
      <c r="G44" s="117">
        <v>4</v>
      </c>
      <c r="H44" s="116">
        <v>60</v>
      </c>
      <c r="I44" s="116">
        <v>220</v>
      </c>
      <c r="J44" s="116">
        <v>15220</v>
      </c>
      <c r="K44" s="115">
        <v>1304</v>
      </c>
      <c r="L44" s="114"/>
      <c r="M44" s="113"/>
      <c r="N44" s="196"/>
      <c r="O44" s="89">
        <v>14</v>
      </c>
      <c r="P44" s="155">
        <v>15</v>
      </c>
      <c r="Q44">
        <f>100/(P44)</f>
        <v>6.666666666666667</v>
      </c>
      <c r="R44">
        <f>(E44*$Q$58+F44*$V$58+G44*$S$58+H44*$T$58+A44)*Q44</f>
        <v>1650.666666666667</v>
      </c>
      <c r="S44">
        <f>P44+10</f>
        <v>25</v>
      </c>
      <c r="T44">
        <f>100/S44</f>
        <v>4</v>
      </c>
      <c r="U44">
        <f>(E44*$Q$58+F44*$V$58+G44*$S$58+H44*$T$58+I44+$W$58)*T44</f>
        <v>2194.4</v>
      </c>
      <c r="V44">
        <f>R44-U44</f>
        <v>-543.73333333333312</v>
      </c>
      <c r="X44">
        <f>I44*Q44</f>
        <v>1466.6666666666667</v>
      </c>
      <c r="Y44">
        <f>(I44+$W$58)*T44</f>
        <v>1260</v>
      </c>
      <c r="Z44">
        <f>X44-Y44</f>
        <v>206.66666666666674</v>
      </c>
    </row>
    <row r="45" spans="1:26" ht="17.25" x14ac:dyDescent="0.3">
      <c r="A45" s="26">
        <v>15</v>
      </c>
      <c r="B45" s="17" t="s">
        <v>167</v>
      </c>
      <c r="C45" s="29" t="s">
        <v>29</v>
      </c>
      <c r="D45" s="30" t="s">
        <v>30</v>
      </c>
      <c r="E45" s="105">
        <v>228</v>
      </c>
      <c r="F45" s="104">
        <v>8</v>
      </c>
      <c r="G45" s="104">
        <v>4</v>
      </c>
      <c r="H45" s="103">
        <v>60</v>
      </c>
      <c r="I45" s="103">
        <v>220</v>
      </c>
      <c r="J45" s="103">
        <v>15600</v>
      </c>
      <c r="K45" s="102">
        <v>1304</v>
      </c>
      <c r="L45" s="112" t="s">
        <v>70</v>
      </c>
      <c r="M45" s="111" t="s">
        <v>69</v>
      </c>
      <c r="N45" s="195" t="s">
        <v>68</v>
      </c>
      <c r="O45" s="99">
        <v>15</v>
      </c>
      <c r="P45" s="155">
        <v>10</v>
      </c>
      <c r="Q45">
        <f>100/(P45)</f>
        <v>10</v>
      </c>
      <c r="R45">
        <f>(E45*$Q$58+F45*$V$58+G45*$S$58+H45*$T$58+A45)*Q45</f>
        <v>2486</v>
      </c>
      <c r="S45">
        <f>P45+10</f>
        <v>20</v>
      </c>
      <c r="T45">
        <f>100/S45</f>
        <v>5</v>
      </c>
      <c r="U45">
        <f>(E45*$Q$58+F45*$V$58+G45*$S$58+H45*$T$58+I45+$W$58)*T45</f>
        <v>2743</v>
      </c>
      <c r="V45">
        <f>R45-U45</f>
        <v>-257</v>
      </c>
      <c r="X45">
        <f>I45*Q45</f>
        <v>2200</v>
      </c>
      <c r="Y45">
        <f>(I45+$W$58)*T45</f>
        <v>1575</v>
      </c>
      <c r="Z45">
        <f>X45-Y45</f>
        <v>625</v>
      </c>
    </row>
    <row r="46" spans="1:26" ht="17.25" x14ac:dyDescent="0.3">
      <c r="A46" s="26">
        <v>16</v>
      </c>
      <c r="B46" s="17" t="s">
        <v>166</v>
      </c>
      <c r="C46" s="32"/>
      <c r="D46" s="33"/>
      <c r="E46" s="122">
        <v>264</v>
      </c>
      <c r="F46" s="121">
        <v>8</v>
      </c>
      <c r="G46" s="121">
        <v>4</v>
      </c>
      <c r="H46" s="120">
        <v>82</v>
      </c>
      <c r="I46" s="120">
        <v>230</v>
      </c>
      <c r="J46" s="120">
        <v>15980</v>
      </c>
      <c r="K46" s="119">
        <v>1768</v>
      </c>
      <c r="L46" s="101"/>
      <c r="M46" s="100"/>
      <c r="N46" s="194"/>
      <c r="O46" s="89">
        <v>16</v>
      </c>
      <c r="P46" s="155">
        <v>10</v>
      </c>
      <c r="Q46">
        <f>100/(P46)</f>
        <v>10</v>
      </c>
      <c r="R46">
        <f>(E46*$Q$58+F46*$V$58+G46*$S$58+H46*$T$58+A46)*Q46</f>
        <v>2571.5999999999995</v>
      </c>
      <c r="S46">
        <f>P46+10</f>
        <v>20</v>
      </c>
      <c r="T46">
        <f>100/S46</f>
        <v>5</v>
      </c>
      <c r="U46">
        <f>(E46*$Q$58+F46*$V$58+G46*$S$58+H46*$T$58+I46+$W$58)*T46</f>
        <v>2830.7999999999997</v>
      </c>
      <c r="V46">
        <f>R46-U46</f>
        <v>-259.20000000000027</v>
      </c>
      <c r="X46">
        <f>I46*Q46</f>
        <v>2300</v>
      </c>
      <c r="Y46">
        <f>(I46+$W$58)*T46</f>
        <v>1625</v>
      </c>
      <c r="Z46">
        <f>X46-Y46</f>
        <v>675</v>
      </c>
    </row>
    <row r="47" spans="1:26" ht="17.25" x14ac:dyDescent="0.3">
      <c r="A47" s="26">
        <v>17</v>
      </c>
      <c r="B47" s="17" t="s">
        <v>165</v>
      </c>
      <c r="C47" s="34"/>
      <c r="D47" s="35"/>
      <c r="E47" s="118">
        <v>264</v>
      </c>
      <c r="F47" s="117">
        <v>8</v>
      </c>
      <c r="G47" s="117">
        <v>4</v>
      </c>
      <c r="H47" s="116">
        <v>112</v>
      </c>
      <c r="I47" s="116">
        <v>240</v>
      </c>
      <c r="J47" s="116">
        <v>16380</v>
      </c>
      <c r="K47" s="115">
        <v>2414</v>
      </c>
      <c r="L47" s="114"/>
      <c r="M47" s="113"/>
      <c r="N47" s="196"/>
      <c r="O47" s="89">
        <v>17</v>
      </c>
      <c r="P47" s="155">
        <v>10</v>
      </c>
      <c r="Q47">
        <f>100/(P47)</f>
        <v>10</v>
      </c>
      <c r="R47">
        <f>(E47*$Q$58+F47*$V$58+G47*$S$58+H47*$T$58+A47)*Q47</f>
        <v>2635.6</v>
      </c>
      <c r="S47">
        <f>P47+10</f>
        <v>20</v>
      </c>
      <c r="T47">
        <f>100/S47</f>
        <v>5</v>
      </c>
      <c r="U47">
        <f>(E47*$Q$58+F47*$V$58+G47*$S$58+H47*$T$58+I47+$W$58)*T47</f>
        <v>2907.7999999999997</v>
      </c>
      <c r="V47">
        <f>R47-U47</f>
        <v>-272.19999999999982</v>
      </c>
      <c r="X47">
        <f>I47*Q47</f>
        <v>2400</v>
      </c>
      <c r="Y47">
        <f>(I47+$W$58)*T47</f>
        <v>1675</v>
      </c>
      <c r="Z47">
        <f>X47-Y47</f>
        <v>725</v>
      </c>
    </row>
    <row r="48" spans="1:26" ht="17.25" x14ac:dyDescent="0.3">
      <c r="A48" s="26">
        <v>18</v>
      </c>
      <c r="B48" s="17" t="s">
        <v>164</v>
      </c>
      <c r="C48" s="29" t="s">
        <v>31</v>
      </c>
      <c r="D48" s="30" t="s">
        <v>32</v>
      </c>
      <c r="E48" s="105">
        <v>264</v>
      </c>
      <c r="F48" s="104">
        <v>8</v>
      </c>
      <c r="G48" s="104">
        <v>4</v>
      </c>
      <c r="H48" s="103">
        <v>152</v>
      </c>
      <c r="I48" s="103">
        <v>240</v>
      </c>
      <c r="J48" s="103">
        <v>16760</v>
      </c>
      <c r="K48" s="102">
        <v>3276</v>
      </c>
      <c r="L48" s="112" t="s">
        <v>67</v>
      </c>
      <c r="M48" s="111" t="s">
        <v>66</v>
      </c>
      <c r="N48" s="195" t="s">
        <v>163</v>
      </c>
      <c r="O48" s="99">
        <v>18</v>
      </c>
      <c r="P48" s="155">
        <v>5</v>
      </c>
      <c r="Q48">
        <f>100/(P48)</f>
        <v>20</v>
      </c>
      <c r="R48">
        <f>(E48*$Q$58+F48*$V$58+G48*$S$58+H48*$T$58+A48)*Q48</f>
        <v>5435.2</v>
      </c>
      <c r="S48">
        <f>P48+10</f>
        <v>15</v>
      </c>
      <c r="T48">
        <f>100/S48</f>
        <v>6.666666666666667</v>
      </c>
      <c r="U48">
        <f>(E48*$Q$58+F48*$V$58+G48*$S$58+H48*$T$58+I48+$W$58)*T48</f>
        <v>3925.0666666666666</v>
      </c>
      <c r="V48">
        <f>R48-U48</f>
        <v>1510.1333333333332</v>
      </c>
      <c r="X48">
        <f>I48*Q48</f>
        <v>4800</v>
      </c>
      <c r="Y48">
        <f>(I48+$W$58)*T48</f>
        <v>2233.3333333333335</v>
      </c>
      <c r="Z48">
        <f>X48-Y48</f>
        <v>2566.6666666666665</v>
      </c>
    </row>
    <row r="49" spans="1:46" ht="18" thickBot="1" x14ac:dyDescent="0.35">
      <c r="A49" s="26">
        <v>19</v>
      </c>
      <c r="B49" s="17" t="s">
        <v>162</v>
      </c>
      <c r="C49" s="34"/>
      <c r="D49" s="35"/>
      <c r="E49" s="118">
        <v>300</v>
      </c>
      <c r="F49" s="117">
        <v>8</v>
      </c>
      <c r="G49" s="117">
        <v>6</v>
      </c>
      <c r="H49" s="116">
        <v>206</v>
      </c>
      <c r="I49" s="116">
        <v>240</v>
      </c>
      <c r="J49" s="116">
        <v>17180</v>
      </c>
      <c r="K49" s="115">
        <v>4392</v>
      </c>
      <c r="L49" s="114"/>
      <c r="M49" s="113"/>
      <c r="N49" s="196"/>
      <c r="O49" s="89">
        <v>19</v>
      </c>
      <c r="P49" s="155">
        <v>5</v>
      </c>
      <c r="Q49">
        <f>100/(P49)</f>
        <v>20</v>
      </c>
      <c r="R49">
        <f>(E49*$Q$58+F49*$V$58+G49*$S$58+H49*$T$58+A49)*Q49</f>
        <v>6121.5999999999995</v>
      </c>
      <c r="S49">
        <f>P49+10</f>
        <v>15</v>
      </c>
      <c r="T49">
        <f>100/S49</f>
        <v>6.666666666666667</v>
      </c>
      <c r="U49">
        <f>(E49*$Q$58+F49*$V$58+G49*$S$58+H49*$T$58+I49+$W$58)*T49</f>
        <v>4147.2</v>
      </c>
      <c r="V49">
        <f>R49-U49</f>
        <v>1974.3999999999996</v>
      </c>
      <c r="X49">
        <f>I49*Q49</f>
        <v>4800</v>
      </c>
      <c r="Y49">
        <f>(I49+$W$58)*T49</f>
        <v>2233.3333333333335</v>
      </c>
      <c r="Z49">
        <f>X49-Y49</f>
        <v>2566.6666666666665</v>
      </c>
      <c r="AC49" s="89" t="s">
        <v>40</v>
      </c>
      <c r="AD49" s="89"/>
      <c r="AE49" s="89" t="s">
        <v>41</v>
      </c>
      <c r="AF49" s="89"/>
      <c r="AG49" s="89" t="s">
        <v>40</v>
      </c>
      <c r="AH49" s="89"/>
      <c r="AI49" s="89" t="s">
        <v>41</v>
      </c>
    </row>
    <row r="50" spans="1:46" ht="18" thickBot="1" x14ac:dyDescent="0.35">
      <c r="A50" s="26">
        <v>20</v>
      </c>
      <c r="B50" s="228" t="s">
        <v>161</v>
      </c>
      <c r="C50" s="29" t="s">
        <v>33</v>
      </c>
      <c r="D50" s="30" t="s">
        <v>34</v>
      </c>
      <c r="E50" s="105">
        <v>300</v>
      </c>
      <c r="F50" s="104">
        <v>10</v>
      </c>
      <c r="G50" s="104">
        <v>6</v>
      </c>
      <c r="H50" s="103">
        <v>278</v>
      </c>
      <c r="I50" s="103">
        <v>240</v>
      </c>
      <c r="J50" s="103">
        <v>17620</v>
      </c>
      <c r="K50" s="102">
        <v>5926</v>
      </c>
      <c r="L50" s="112" t="s">
        <v>64</v>
      </c>
      <c r="M50" s="111" t="s">
        <v>63</v>
      </c>
      <c r="N50" s="195" t="s">
        <v>62</v>
      </c>
      <c r="O50" s="89">
        <v>20</v>
      </c>
      <c r="P50" s="155">
        <v>3</v>
      </c>
      <c r="Q50">
        <f>100/(P50)</f>
        <v>33.333333333333336</v>
      </c>
      <c r="R50">
        <f>(E50*$Q$58+F50*$V$58+G50*$S$58+H50*$T$58+A50)*Q50</f>
        <v>12001.333333333336</v>
      </c>
      <c r="S50">
        <f>P50+10</f>
        <v>13</v>
      </c>
      <c r="T50">
        <f>100/S50</f>
        <v>7.6923076923076925</v>
      </c>
      <c r="U50">
        <f>(E50*$Q$58+F50*$V$58+G50*$S$58+H50*$T$58+I50+$W$58)*T50</f>
        <v>5192.6153846153848</v>
      </c>
      <c r="V50">
        <f>R50-U50</f>
        <v>6808.717948717951</v>
      </c>
      <c r="X50">
        <f>I50*Q50</f>
        <v>8000.0000000000009</v>
      </c>
      <c r="Y50">
        <f>(I50+$W$58)*T50</f>
        <v>2576.9230769230771</v>
      </c>
      <c r="AC50" s="231" t="s">
        <v>42</v>
      </c>
      <c r="AD50" s="230" t="s">
        <v>43</v>
      </c>
      <c r="AE50" s="89"/>
      <c r="AF50" s="89"/>
      <c r="AG50" s="231" t="s">
        <v>42</v>
      </c>
      <c r="AH50" s="230" t="s">
        <v>43</v>
      </c>
      <c r="AI50" s="89"/>
    </row>
    <row r="51" spans="1:46" ht="18" thickBot="1" x14ac:dyDescent="0.35">
      <c r="A51" s="26">
        <v>21</v>
      </c>
      <c r="B51" s="228" t="s">
        <v>160</v>
      </c>
      <c r="C51" s="34"/>
      <c r="D51" s="35"/>
      <c r="E51" s="118">
        <v>300</v>
      </c>
      <c r="F51" s="117">
        <v>10</v>
      </c>
      <c r="G51" s="117">
        <v>6</v>
      </c>
      <c r="H51" s="116">
        <v>378</v>
      </c>
      <c r="I51" s="116">
        <v>240</v>
      </c>
      <c r="J51" s="116">
        <v>18040</v>
      </c>
      <c r="K51" s="115">
        <v>8058</v>
      </c>
      <c r="L51" s="114"/>
      <c r="M51" s="113"/>
      <c r="N51" s="196"/>
      <c r="O51" s="99">
        <v>21</v>
      </c>
      <c r="P51" s="155">
        <v>3</v>
      </c>
      <c r="Q51">
        <f>100/(P51)</f>
        <v>33.333333333333336</v>
      </c>
      <c r="R51">
        <f>(E51*$Q$58+F51*$V$58+G51*$S$58+H51*$T$58+A51)*Q51</f>
        <v>12634.666666666666</v>
      </c>
      <c r="S51">
        <f>P51+10</f>
        <v>13</v>
      </c>
      <c r="T51">
        <f>100/S51</f>
        <v>7.6923076923076925</v>
      </c>
      <c r="U51">
        <f>(E51*$Q$58+F51*$V$58+G51*$S$58+H51*$T$58+I51+$W$58)*T51</f>
        <v>5331.0769230769229</v>
      </c>
      <c r="V51">
        <f>R51-U51</f>
        <v>7303.5897435897432</v>
      </c>
      <c r="X51">
        <f>I51*Q51</f>
        <v>8000.0000000000009</v>
      </c>
      <c r="Y51">
        <f>(I51+$W$58)*T51</f>
        <v>2576.9230769230771</v>
      </c>
      <c r="AC51" s="199">
        <v>60</v>
      </c>
      <c r="AD51" s="229">
        <v>1.57575552</v>
      </c>
      <c r="AE51" s="89">
        <v>7</v>
      </c>
      <c r="AF51" s="89"/>
      <c r="AG51" s="199">
        <v>60</v>
      </c>
      <c r="AH51" s="229">
        <v>1.3787392000000001</v>
      </c>
      <c r="AI51" s="89">
        <v>7</v>
      </c>
    </row>
    <row r="52" spans="1:46" ht="18" thickBot="1" x14ac:dyDescent="0.35">
      <c r="A52" s="26">
        <v>22</v>
      </c>
      <c r="B52" s="228" t="s">
        <v>159</v>
      </c>
      <c r="C52" s="43" t="s">
        <v>35</v>
      </c>
      <c r="D52" s="44" t="s">
        <v>36</v>
      </c>
      <c r="E52" s="105">
        <v>336</v>
      </c>
      <c r="F52" s="104">
        <v>10</v>
      </c>
      <c r="G52" s="104">
        <v>6</v>
      </c>
      <c r="H52" s="103">
        <v>514</v>
      </c>
      <c r="I52" s="103">
        <v>240</v>
      </c>
      <c r="J52" s="103">
        <v>18480</v>
      </c>
      <c r="K52" s="102">
        <v>10868</v>
      </c>
      <c r="L52" s="112" t="s">
        <v>61</v>
      </c>
      <c r="M52" s="111" t="s">
        <v>60</v>
      </c>
      <c r="N52" s="195" t="s">
        <v>59</v>
      </c>
      <c r="O52" s="89">
        <v>22</v>
      </c>
      <c r="P52" s="155">
        <v>1</v>
      </c>
      <c r="Q52">
        <f>100/(P52)</f>
        <v>100</v>
      </c>
      <c r="R52">
        <f>(E52*$Q$58+F52*$V$58+G52*$S$58+H52*$T$58+A52)*Q52</f>
        <v>40812</v>
      </c>
      <c r="S52">
        <f>P52+10</f>
        <v>11</v>
      </c>
      <c r="T52">
        <f>100/S52</f>
        <v>9.0909090909090917</v>
      </c>
      <c r="U52">
        <f>(E52*$Q$58+F52*$V$58+G52*$S$58+H52*$T$58+I52+$W$58)*T52</f>
        <v>6555.636363636364</v>
      </c>
      <c r="V52">
        <f>R52-U52</f>
        <v>34256.363636363632</v>
      </c>
      <c r="X52">
        <f>I52*Q52</f>
        <v>24000</v>
      </c>
      <c r="Y52">
        <f>(I52+$W$58)*T52</f>
        <v>3045.454545454546</v>
      </c>
      <c r="AC52" s="225">
        <v>45</v>
      </c>
      <c r="AD52" s="224">
        <v>1.9899000750375002</v>
      </c>
      <c r="AE52" s="89">
        <v>8</v>
      </c>
      <c r="AF52" s="89"/>
      <c r="AG52" s="225">
        <v>45</v>
      </c>
      <c r="AH52" s="224">
        <v>1.6906264975</v>
      </c>
      <c r="AI52" s="89">
        <v>8</v>
      </c>
    </row>
    <row r="53" spans="1:46" ht="18" thickBot="1" x14ac:dyDescent="0.35">
      <c r="A53" s="26">
        <v>23</v>
      </c>
      <c r="B53" s="228" t="s">
        <v>158</v>
      </c>
      <c r="C53" s="43"/>
      <c r="D53" s="44"/>
      <c r="E53" s="118">
        <v>336</v>
      </c>
      <c r="F53" s="117">
        <v>10</v>
      </c>
      <c r="G53" s="117">
        <v>6</v>
      </c>
      <c r="H53" s="116">
        <v>698</v>
      </c>
      <c r="I53" s="116">
        <v>240</v>
      </c>
      <c r="J53" s="116">
        <v>18940</v>
      </c>
      <c r="K53" s="115">
        <v>14758</v>
      </c>
      <c r="L53" s="101"/>
      <c r="M53" s="100"/>
      <c r="N53" s="194"/>
      <c r="O53" s="89">
        <v>23</v>
      </c>
      <c r="P53" s="155">
        <v>1</v>
      </c>
      <c r="Q53">
        <f>100/(P53)</f>
        <v>100</v>
      </c>
      <c r="R53">
        <f>(E53*$Q$58+F53*$V$58+G53*$S$58+H53*$T$58+A53)*Q53</f>
        <v>44224</v>
      </c>
      <c r="S53">
        <f>P53+10</f>
        <v>11</v>
      </c>
      <c r="T53">
        <f>100/S53</f>
        <v>9.0909090909090917</v>
      </c>
      <c r="U53">
        <f>(E53*$Q$58+F53*$V$58+G53*$S$58+H53*$T$58+I53+$W$58)*T53</f>
        <v>6856.727272727273</v>
      </c>
      <c r="V53">
        <f>R53-U53</f>
        <v>37367.272727272728</v>
      </c>
      <c r="X53">
        <f>I53*Q53</f>
        <v>24000</v>
      </c>
      <c r="Y53">
        <f>(I53+$W$58)*T53</f>
        <v>3045.454545454546</v>
      </c>
      <c r="AC53" s="193">
        <v>30</v>
      </c>
      <c r="AD53" s="226">
        <v>2.6042567331839996</v>
      </c>
      <c r="AE53" s="89" t="s">
        <v>44</v>
      </c>
      <c r="AF53" s="89"/>
      <c r="AG53" s="193">
        <v>30</v>
      </c>
      <c r="AH53" s="226">
        <v>2.1440103712000003</v>
      </c>
      <c r="AI53" s="89" t="s">
        <v>44</v>
      </c>
    </row>
    <row r="54" spans="1:46" ht="18" thickBot="1" x14ac:dyDescent="0.35">
      <c r="A54" s="26">
        <v>24</v>
      </c>
      <c r="B54" s="228" t="s">
        <v>157</v>
      </c>
      <c r="C54" s="43" t="s">
        <v>37</v>
      </c>
      <c r="D54" s="44" t="s">
        <v>38</v>
      </c>
      <c r="E54" s="105">
        <v>336</v>
      </c>
      <c r="F54" s="104">
        <v>12</v>
      </c>
      <c r="G54" s="104">
        <v>6</v>
      </c>
      <c r="H54" s="103">
        <v>948</v>
      </c>
      <c r="I54" s="103">
        <v>240</v>
      </c>
      <c r="J54" s="103">
        <v>19400</v>
      </c>
      <c r="K54" s="102">
        <v>20044</v>
      </c>
      <c r="L54" s="101"/>
      <c r="M54" s="100"/>
      <c r="N54" s="194"/>
      <c r="O54" s="99">
        <v>24</v>
      </c>
      <c r="P54" s="155">
        <v>0.5</v>
      </c>
      <c r="Q54">
        <f>100/(P54)</f>
        <v>200</v>
      </c>
      <c r="R54">
        <f>(E54*$Q$58+F54*$V$58+G54*$S$58+H54*$T$58+A54)*Q54</f>
        <v>105648</v>
      </c>
      <c r="S54">
        <f>P54+10</f>
        <v>10.5</v>
      </c>
      <c r="T54">
        <f>100/S54</f>
        <v>9.5238095238095237</v>
      </c>
      <c r="U54">
        <f>(E54*$Q$58+F54*$V$58+G54*$S$58+H54*$T$58+I54+$W$58)*T54</f>
        <v>7992.7619047619046</v>
      </c>
      <c r="V54">
        <f>R54-U54</f>
        <v>97655.238095238092</v>
      </c>
      <c r="X54">
        <v>500</v>
      </c>
      <c r="Y54">
        <v>90</v>
      </c>
      <c r="AC54" s="225">
        <v>15</v>
      </c>
      <c r="AD54" s="224">
        <v>4.8509540575691759</v>
      </c>
      <c r="AE54" s="89" t="s">
        <v>45</v>
      </c>
      <c r="AF54" s="89"/>
      <c r="AG54" s="225">
        <v>15</v>
      </c>
      <c r="AH54" s="224">
        <v>3.1282878869445359</v>
      </c>
      <c r="AI54" s="89" t="s">
        <v>45</v>
      </c>
    </row>
    <row r="55" spans="1:46" ht="18" thickBot="1" x14ac:dyDescent="0.35">
      <c r="A55" s="49">
        <v>25</v>
      </c>
      <c r="B55" s="227" t="s">
        <v>156</v>
      </c>
      <c r="C55" s="50"/>
      <c r="D55" s="51"/>
      <c r="E55" s="191">
        <v>372</v>
      </c>
      <c r="F55" s="190">
        <v>12</v>
      </c>
      <c r="G55" s="190">
        <v>6</v>
      </c>
      <c r="H55" s="189">
        <v>1288</v>
      </c>
      <c r="I55" s="189">
        <v>240</v>
      </c>
      <c r="J55" s="189">
        <v>19880</v>
      </c>
      <c r="K55" s="188">
        <v>28234</v>
      </c>
      <c r="L55" s="187"/>
      <c r="M55" s="186"/>
      <c r="N55" s="185"/>
      <c r="O55" s="89">
        <v>25</v>
      </c>
      <c r="P55" s="155">
        <v>0.5</v>
      </c>
      <c r="Q55">
        <f>100/(P55)</f>
        <v>200</v>
      </c>
      <c r="R55">
        <f>(E55*$Q$58+F55*$V$58+G55*$S$58+H55*$T$58+A55)*Q55</f>
        <v>118808</v>
      </c>
      <c r="S55">
        <f>P55+10</f>
        <v>10.5</v>
      </c>
      <c r="T55">
        <f>100/S55</f>
        <v>9.5238095238095237</v>
      </c>
      <c r="U55">
        <f>(E55*$Q$58+F55*$V$58+G55*$S$58+H55*$T$58+I55+$W$58)*T55</f>
        <v>8609.9047619047615</v>
      </c>
      <c r="V55">
        <f>R55-U55</f>
        <v>110198.09523809524</v>
      </c>
      <c r="AC55" s="184">
        <v>10</v>
      </c>
      <c r="AD55" s="213">
        <v>11.354970961086469</v>
      </c>
      <c r="AE55" s="89" t="s">
        <v>46</v>
      </c>
      <c r="AF55" s="89"/>
      <c r="AG55" s="184">
        <v>10</v>
      </c>
      <c r="AH55" s="213">
        <v>3.573036715276392</v>
      </c>
      <c r="AI55" s="89" t="s">
        <v>46</v>
      </c>
    </row>
    <row r="56" spans="1:46" ht="17.25" thickBot="1" x14ac:dyDescent="0.35">
      <c r="Q56" s="87" t="s">
        <v>155</v>
      </c>
      <c r="R56" s="86"/>
      <c r="S56" s="86"/>
      <c r="T56" s="86"/>
      <c r="U56" s="56"/>
      <c r="AC56" s="193">
        <v>5</v>
      </c>
      <c r="AD56" s="226">
        <v>32.336000706470408</v>
      </c>
      <c r="AE56" s="89" t="s">
        <v>154</v>
      </c>
      <c r="AF56" s="89"/>
      <c r="AG56" s="89"/>
      <c r="AH56" s="89"/>
      <c r="AI56" s="89"/>
    </row>
    <row r="57" spans="1:46" ht="17.25" thickBot="1" x14ac:dyDescent="0.35">
      <c r="Q57" s="6" t="s">
        <v>153</v>
      </c>
      <c r="R57" t="s">
        <v>129</v>
      </c>
      <c r="S57" t="s">
        <v>128</v>
      </c>
      <c r="T57" t="s">
        <v>127</v>
      </c>
      <c r="U57" s="9" t="s">
        <v>151</v>
      </c>
      <c r="V57" t="s">
        <v>152</v>
      </c>
      <c r="W57" t="s">
        <v>151</v>
      </c>
      <c r="AC57" s="225">
        <v>3</v>
      </c>
      <c r="AD57" s="224">
        <v>70.929256736508407</v>
      </c>
      <c r="AE57" s="89" t="s">
        <v>150</v>
      </c>
      <c r="AF57" s="89"/>
      <c r="AG57" s="89"/>
      <c r="AH57" s="89"/>
      <c r="AI57" s="89"/>
    </row>
    <row r="58" spans="1:46" ht="27" thickBot="1" x14ac:dyDescent="0.35">
      <c r="A58" s="223" t="s">
        <v>149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1"/>
      <c r="Q58" s="20">
        <v>0.1</v>
      </c>
      <c r="R58" s="21">
        <v>33</v>
      </c>
      <c r="S58" s="21">
        <v>10</v>
      </c>
      <c r="T58" s="21">
        <f>Y54/X54</f>
        <v>0.18</v>
      </c>
      <c r="U58" s="23">
        <v>320</v>
      </c>
      <c r="V58">
        <v>20</v>
      </c>
      <c r="W58">
        <v>95</v>
      </c>
      <c r="X58">
        <v>205</v>
      </c>
      <c r="AC58" s="184">
        <v>1</v>
      </c>
      <c r="AD58" s="213">
        <v>600.4721748606421</v>
      </c>
      <c r="AE58" s="89" t="s">
        <v>148</v>
      </c>
      <c r="AF58" s="89"/>
      <c r="AG58" s="89"/>
      <c r="AH58" s="89"/>
      <c r="AI58" s="89"/>
    </row>
    <row r="59" spans="1:46" ht="18" thickBot="1" x14ac:dyDescent="0.35">
      <c r="A59" s="10" t="s">
        <v>15</v>
      </c>
      <c r="B59" s="11" t="s">
        <v>16</v>
      </c>
      <c r="C59" s="11" t="s">
        <v>17</v>
      </c>
      <c r="D59" s="11" t="s">
        <v>18</v>
      </c>
      <c r="E59" s="220" t="s">
        <v>147</v>
      </c>
      <c r="F59" s="219" t="s">
        <v>129</v>
      </c>
      <c r="G59" s="218" t="s">
        <v>139</v>
      </c>
      <c r="H59" s="217" t="s">
        <v>138</v>
      </c>
      <c r="I59" s="217" t="s">
        <v>137</v>
      </c>
      <c r="J59" s="11" t="s">
        <v>136</v>
      </c>
      <c r="K59" s="11" t="s">
        <v>135</v>
      </c>
      <c r="L59" s="216" t="s">
        <v>134</v>
      </c>
      <c r="M59" s="215" t="s">
        <v>133</v>
      </c>
      <c r="N59" s="214" t="s">
        <v>132</v>
      </c>
      <c r="O59" s="81"/>
      <c r="P59" s="81" t="s">
        <v>124</v>
      </c>
      <c r="Q59" s="2" t="s">
        <v>122</v>
      </c>
      <c r="R59" s="5" t="s">
        <v>121</v>
      </c>
      <c r="S59" s="81" t="s">
        <v>146</v>
      </c>
      <c r="T59" s="2" t="s">
        <v>122</v>
      </c>
      <c r="U59" s="5" t="s">
        <v>121</v>
      </c>
      <c r="AC59" s="184">
        <v>0.5</v>
      </c>
      <c r="AD59" s="213">
        <v>2098.4400479563042</v>
      </c>
      <c r="AE59" s="89" t="s">
        <v>145</v>
      </c>
      <c r="AF59" s="89"/>
      <c r="AG59" s="89"/>
      <c r="AH59" s="89">
        <f>2098*1076</f>
        <v>2257448</v>
      </c>
      <c r="AI59" s="89"/>
      <c r="AJ59">
        <v>2257448</v>
      </c>
    </row>
    <row r="60" spans="1:46" ht="17.25" x14ac:dyDescent="0.3">
      <c r="A60" s="12">
        <v>1</v>
      </c>
      <c r="B60" s="13">
        <v>1345</v>
      </c>
      <c r="C60" s="14">
        <v>1</v>
      </c>
      <c r="D60" s="15"/>
      <c r="E60" s="75"/>
      <c r="F60" s="74"/>
      <c r="G60" s="74"/>
      <c r="H60" s="74"/>
      <c r="I60" s="74"/>
      <c r="J60" s="212"/>
      <c r="K60" s="157"/>
      <c r="L60" s="211"/>
      <c r="M60" s="210"/>
      <c r="N60" s="210"/>
      <c r="O60" s="6"/>
      <c r="P60" s="6"/>
      <c r="Q60">
        <v>1</v>
      </c>
      <c r="R60" s="9"/>
      <c r="S60" s="6"/>
      <c r="T60">
        <v>1</v>
      </c>
      <c r="U60" s="9"/>
    </row>
    <row r="61" spans="1:46" ht="17.25" x14ac:dyDescent="0.3">
      <c r="A61" s="16">
        <v>2</v>
      </c>
      <c r="B61" s="17">
        <v>1350</v>
      </c>
      <c r="C61" s="18">
        <v>1</v>
      </c>
      <c r="D61" s="19"/>
      <c r="E61" s="75"/>
      <c r="F61" s="74"/>
      <c r="G61" s="74"/>
      <c r="H61" s="74"/>
      <c r="I61" s="80"/>
      <c r="J61" s="136"/>
      <c r="K61" s="157"/>
      <c r="L61" s="154"/>
      <c r="M61" s="153"/>
      <c r="N61" s="153"/>
      <c r="O61" s="6"/>
      <c r="P61" s="6"/>
      <c r="Q61">
        <v>1</v>
      </c>
      <c r="R61" s="9"/>
      <c r="S61" s="6"/>
      <c r="T61">
        <v>1</v>
      </c>
      <c r="U61" s="9"/>
    </row>
    <row r="62" spans="1:46" ht="17.25" x14ac:dyDescent="0.3">
      <c r="A62" s="16">
        <v>3</v>
      </c>
      <c r="B62" s="17">
        <v>1355</v>
      </c>
      <c r="C62" s="18">
        <v>1</v>
      </c>
      <c r="D62" s="19"/>
      <c r="E62" s="75"/>
      <c r="F62" s="74"/>
      <c r="G62" s="74"/>
      <c r="H62" s="136"/>
      <c r="I62" s="80"/>
      <c r="J62" s="136"/>
      <c r="K62" s="157"/>
      <c r="L62" s="154"/>
      <c r="M62" s="153"/>
      <c r="N62" s="153"/>
      <c r="O62" s="6"/>
      <c r="P62" s="6"/>
      <c r="Q62">
        <v>1</v>
      </c>
      <c r="R62" s="9"/>
      <c r="S62" s="6"/>
      <c r="T62">
        <v>1</v>
      </c>
      <c r="U62" s="9"/>
    </row>
    <row r="63" spans="1:46" ht="18" thickBot="1" x14ac:dyDescent="0.35">
      <c r="A63" s="16">
        <v>4</v>
      </c>
      <c r="B63" s="17">
        <v>1360</v>
      </c>
      <c r="C63" s="18">
        <v>1</v>
      </c>
      <c r="D63" s="19"/>
      <c r="E63" s="137"/>
      <c r="F63" s="80"/>
      <c r="G63" s="80"/>
      <c r="H63" s="80"/>
      <c r="I63" s="80"/>
      <c r="J63" s="136"/>
      <c r="K63" s="135"/>
      <c r="L63" s="154"/>
      <c r="M63" s="153"/>
      <c r="N63" s="153"/>
      <c r="O63" s="6"/>
      <c r="P63" s="6"/>
      <c r="Q63">
        <v>1</v>
      </c>
      <c r="R63" s="9"/>
      <c r="S63" s="6"/>
      <c r="T63">
        <v>1</v>
      </c>
      <c r="U63" s="9"/>
    </row>
    <row r="64" spans="1:46" ht="18" thickBot="1" x14ac:dyDescent="0.35">
      <c r="A64" s="16">
        <v>5</v>
      </c>
      <c r="B64" s="17">
        <v>1365</v>
      </c>
      <c r="C64" s="18">
        <v>1</v>
      </c>
      <c r="D64" s="19"/>
      <c r="E64" s="137"/>
      <c r="F64" s="80"/>
      <c r="G64" s="80"/>
      <c r="H64" s="80"/>
      <c r="I64" s="80"/>
      <c r="J64" s="136"/>
      <c r="K64" s="135"/>
      <c r="L64" s="154"/>
      <c r="M64" s="153"/>
      <c r="N64" s="153"/>
      <c r="O64" s="6"/>
      <c r="P64" s="6"/>
      <c r="Q64">
        <v>1</v>
      </c>
      <c r="R64" s="9"/>
      <c r="S64" s="6"/>
      <c r="T64">
        <v>1</v>
      </c>
      <c r="U64" s="9"/>
      <c r="V64" t="s">
        <v>120</v>
      </c>
      <c r="X64" t="s">
        <v>144</v>
      </c>
      <c r="Z64" s="145" t="s">
        <v>119</v>
      </c>
      <c r="AA64" s="146">
        <v>1375</v>
      </c>
      <c r="AB64" s="146">
        <v>1380</v>
      </c>
      <c r="AC64" s="146">
        <v>1385</v>
      </c>
      <c r="AD64" s="146">
        <v>1390</v>
      </c>
      <c r="AE64" s="146">
        <v>1395</v>
      </c>
      <c r="AF64" s="146">
        <v>1400</v>
      </c>
      <c r="AG64" s="146">
        <v>1405</v>
      </c>
      <c r="AH64" s="146">
        <v>1410</v>
      </c>
      <c r="AI64" s="146">
        <v>1415</v>
      </c>
      <c r="AJ64" s="146">
        <v>1430</v>
      </c>
      <c r="AK64" s="146">
        <v>1445</v>
      </c>
      <c r="AL64" s="146">
        <v>1460</v>
      </c>
      <c r="AM64" s="146">
        <v>1475</v>
      </c>
      <c r="AN64" s="146">
        <v>1490</v>
      </c>
      <c r="AO64" s="146">
        <v>1505</v>
      </c>
      <c r="AP64" s="146">
        <v>1520</v>
      </c>
      <c r="AQ64" s="146">
        <v>1535</v>
      </c>
      <c r="AR64" s="146">
        <v>1550</v>
      </c>
      <c r="AS64" s="146">
        <v>1575</v>
      </c>
      <c r="AT64" s="145"/>
    </row>
    <row r="65" spans="1:46" ht="18" thickBot="1" x14ac:dyDescent="0.35">
      <c r="A65" s="16">
        <v>6</v>
      </c>
      <c r="B65" s="17">
        <v>1370</v>
      </c>
      <c r="C65" s="18">
        <v>1</v>
      </c>
      <c r="D65" s="19"/>
      <c r="E65" s="137"/>
      <c r="F65" s="80"/>
      <c r="G65" s="80"/>
      <c r="H65" s="80"/>
      <c r="I65" s="80"/>
      <c r="J65" s="136"/>
      <c r="K65" s="135"/>
      <c r="L65" s="150"/>
      <c r="M65" s="149"/>
      <c r="N65" s="149"/>
      <c r="O65" s="209">
        <v>6</v>
      </c>
      <c r="P65" s="198">
        <v>100</v>
      </c>
      <c r="Q65" s="2">
        <v>1</v>
      </c>
      <c r="R65" s="5"/>
      <c r="S65" s="81">
        <f>P65+10</f>
        <v>110</v>
      </c>
      <c r="T65" s="2">
        <v>1</v>
      </c>
      <c r="U65" s="5"/>
      <c r="V65" s="81"/>
      <c r="W65" s="2">
        <v>6</v>
      </c>
      <c r="X65" s="5">
        <f>Q65*I66</f>
        <v>330</v>
      </c>
      <c r="Z65" s="145"/>
      <c r="AA65" s="146" t="s">
        <v>118</v>
      </c>
      <c r="AB65" s="146" t="s">
        <v>117</v>
      </c>
      <c r="AC65" s="146" t="s">
        <v>116</v>
      </c>
      <c r="AD65" s="146" t="s">
        <v>115</v>
      </c>
      <c r="AE65" s="146" t="s">
        <v>114</v>
      </c>
      <c r="AF65" s="146" t="s">
        <v>113</v>
      </c>
      <c r="AG65" s="146" t="s">
        <v>112</v>
      </c>
      <c r="AH65" s="146" t="s">
        <v>111</v>
      </c>
      <c r="AI65" s="146" t="s">
        <v>110</v>
      </c>
      <c r="AJ65" s="146" t="s">
        <v>109</v>
      </c>
      <c r="AK65" s="146" t="s">
        <v>108</v>
      </c>
      <c r="AL65" s="146" t="s">
        <v>107</v>
      </c>
      <c r="AM65" s="146" t="s">
        <v>106</v>
      </c>
      <c r="AN65" s="146" t="s">
        <v>105</v>
      </c>
      <c r="AO65" s="146" t="s">
        <v>104</v>
      </c>
      <c r="AP65" s="146" t="s">
        <v>103</v>
      </c>
      <c r="AQ65" s="146" t="s">
        <v>102</v>
      </c>
      <c r="AR65" s="146" t="s">
        <v>101</v>
      </c>
      <c r="AS65" s="146" t="s">
        <v>100</v>
      </c>
      <c r="AT65" s="145" t="s">
        <v>92</v>
      </c>
    </row>
    <row r="66" spans="1:46" ht="17.25" x14ac:dyDescent="0.3">
      <c r="A66" s="26">
        <v>7</v>
      </c>
      <c r="B66" s="17">
        <v>1375</v>
      </c>
      <c r="C66" s="18" t="s">
        <v>20</v>
      </c>
      <c r="D66" s="27" t="s">
        <v>21</v>
      </c>
      <c r="E66" s="137">
        <v>404</v>
      </c>
      <c r="F66" s="80">
        <v>8</v>
      </c>
      <c r="G66" s="80">
        <v>6</v>
      </c>
      <c r="H66" s="80">
        <v>108</v>
      </c>
      <c r="I66" s="80">
        <v>330</v>
      </c>
      <c r="J66" s="136">
        <v>22380</v>
      </c>
      <c r="K66" s="135"/>
      <c r="L66" s="80" t="s">
        <v>82</v>
      </c>
      <c r="M66" s="80" t="s">
        <v>81</v>
      </c>
      <c r="N66" s="80" t="s">
        <v>80</v>
      </c>
      <c r="O66" s="200">
        <v>7</v>
      </c>
      <c r="P66" s="192">
        <v>60</v>
      </c>
      <c r="Q66">
        <v>1.57575552</v>
      </c>
      <c r="R66" s="125">
        <f>(E66*$Q$58+F66*$R$58+G66*$S$58+H66*$T$58+I66)*Q66</f>
        <v>1124.8373203967999</v>
      </c>
      <c r="S66" s="6">
        <f>P66+10</f>
        <v>70</v>
      </c>
      <c r="T66">
        <v>1.3787392000000001</v>
      </c>
      <c r="U66" s="9">
        <f>(E66*$Q$58+F66*$R$58+G66*$S$58+H66*$T$58+I66+$U$58)*T66</f>
        <v>1425.395734528</v>
      </c>
      <c r="V66" s="6">
        <f>R66-U66</f>
        <v>-300.55841413120015</v>
      </c>
      <c r="W66">
        <v>7</v>
      </c>
      <c r="X66" s="9">
        <f>Q66*I67</f>
        <v>519.99932160000003</v>
      </c>
      <c r="Z66" s="144" t="s">
        <v>89</v>
      </c>
      <c r="AA66" s="208">
        <v>1124.8373203967999</v>
      </c>
      <c r="AB66" s="207">
        <v>1551.803674517244</v>
      </c>
      <c r="AC66" s="207">
        <v>2030.9035708062102</v>
      </c>
      <c r="AD66" s="207">
        <v>2030.9035708062102</v>
      </c>
      <c r="AE66" s="207">
        <v>2030.9035708062102</v>
      </c>
      <c r="AF66" s="207">
        <v>3734.0495533724761</v>
      </c>
      <c r="AG66" s="207">
        <v>3796.6153111113667</v>
      </c>
      <c r="AH66" s="207">
        <v>3796.6153111113667</v>
      </c>
      <c r="AI66" s="207">
        <v>4336.3802791280405</v>
      </c>
      <c r="AJ66" s="207">
        <v>12480.929881587801</v>
      </c>
      <c r="AK66" s="207">
        <v>12480.929881587801</v>
      </c>
      <c r="AL66" s="207">
        <v>36794.488483878551</v>
      </c>
      <c r="AM66" s="207">
        <v>40694.210169078877</v>
      </c>
      <c r="AN66" s="207">
        <v>96395.697075184376</v>
      </c>
      <c r="AO66" s="207">
        <v>106524.39493715778</v>
      </c>
      <c r="AP66" s="207">
        <v>1009153.5370707952</v>
      </c>
      <c r="AQ66" s="207">
        <v>1118463.4917824264</v>
      </c>
      <c r="AR66" s="207">
        <v>4354850.6627227589</v>
      </c>
      <c r="AS66" s="207">
        <v>4929403.5478531951</v>
      </c>
      <c r="AT66" s="206">
        <f>SUM(AA66:AS66)</f>
        <v>11741674.902019706</v>
      </c>
    </row>
    <row r="67" spans="1:46" ht="18" thickBot="1" x14ac:dyDescent="0.35">
      <c r="A67" s="26">
        <v>8</v>
      </c>
      <c r="B67" s="17">
        <v>1380</v>
      </c>
      <c r="C67" s="18" t="s">
        <v>22</v>
      </c>
      <c r="D67" s="27" t="s">
        <v>23</v>
      </c>
      <c r="E67" s="137">
        <v>404</v>
      </c>
      <c r="F67" s="80">
        <v>10</v>
      </c>
      <c r="G67" s="80">
        <v>6</v>
      </c>
      <c r="H67" s="80">
        <v>108</v>
      </c>
      <c r="I67" s="80">
        <v>330</v>
      </c>
      <c r="J67" s="136">
        <v>22920</v>
      </c>
      <c r="K67" s="135"/>
      <c r="L67" s="80" t="s">
        <v>79</v>
      </c>
      <c r="M67" s="80" t="s">
        <v>78</v>
      </c>
      <c r="N67" s="80" t="s">
        <v>77</v>
      </c>
      <c r="O67" s="200">
        <v>8</v>
      </c>
      <c r="P67" s="192">
        <v>45</v>
      </c>
      <c r="Q67">
        <v>1.9899000750375002</v>
      </c>
      <c r="R67" s="125">
        <f>(E67*$Q$58+F67*$R$58+G67*$S$58+H67*$T$58+I67)*Q67</f>
        <v>1551.803674517244</v>
      </c>
      <c r="S67" s="6">
        <f>P67+10</f>
        <v>55</v>
      </c>
      <c r="T67">
        <v>1.6906264975</v>
      </c>
      <c r="U67" s="9">
        <f>(E67*$Q$58+F67*$R$58+G67*$S$58+H67*$T$58+I67+$U$58)*T67</f>
        <v>1859.4186470103998</v>
      </c>
      <c r="V67" s="6">
        <f>R67-U67</f>
        <v>-307.61497249315585</v>
      </c>
      <c r="W67">
        <v>8</v>
      </c>
      <c r="X67" s="9">
        <f>Q67*I68</f>
        <v>656.66702476237504</v>
      </c>
      <c r="Z67" s="134" t="s">
        <v>88</v>
      </c>
      <c r="AA67" s="205">
        <v>4113.4782698496001</v>
      </c>
      <c r="AB67" s="204">
        <v>6304.9585897548186</v>
      </c>
      <c r="AC67" s="204">
        <v>8303.62050862252</v>
      </c>
      <c r="AD67" s="204">
        <v>8986.1441132553809</v>
      </c>
      <c r="AE67" s="204">
        <v>9038.2292479190619</v>
      </c>
      <c r="AF67" s="204">
        <v>17357.493037984972</v>
      </c>
      <c r="AG67" s="204">
        <v>18025.945593667282</v>
      </c>
      <c r="AH67" s="204">
        <v>18232.41259420562</v>
      </c>
      <c r="AI67" s="204">
        <v>20824.515505442479</v>
      </c>
      <c r="AJ67" s="204">
        <v>61357.266886488396</v>
      </c>
      <c r="AK67" s="204">
        <v>63348.928793062965</v>
      </c>
      <c r="AL67" s="204">
        <v>226794.36143495739</v>
      </c>
      <c r="AM67" s="204">
        <v>231840.07098519499</v>
      </c>
      <c r="AN67" s="204">
        <v>509255.04034651362</v>
      </c>
      <c r="AO67" s="204">
        <v>509255.04034651362</v>
      </c>
      <c r="AP67" s="204">
        <v>4801327.4724117052</v>
      </c>
      <c r="AQ67" s="204">
        <v>4985840.5623028837</v>
      </c>
      <c r="AR67" s="204">
        <v>18066477.62407884</v>
      </c>
      <c r="AS67" s="204">
        <v>19377499.028440021</v>
      </c>
      <c r="AT67" s="203">
        <f>SUM(AA67:AS67)</f>
        <v>48944182.193486884</v>
      </c>
    </row>
    <row r="68" spans="1:46" ht="17.25" x14ac:dyDescent="0.3">
      <c r="A68" s="26">
        <v>9</v>
      </c>
      <c r="B68" s="17">
        <v>1385</v>
      </c>
      <c r="C68" s="29" t="s">
        <v>24</v>
      </c>
      <c r="D68" s="30" t="s">
        <v>25</v>
      </c>
      <c r="E68" s="105">
        <v>404</v>
      </c>
      <c r="F68" s="104">
        <v>10</v>
      </c>
      <c r="G68" s="104">
        <v>6</v>
      </c>
      <c r="H68" s="104">
        <v>108</v>
      </c>
      <c r="I68" s="104">
        <v>330</v>
      </c>
      <c r="J68" s="103">
        <v>23480</v>
      </c>
      <c r="K68" s="115">
        <v>5700</v>
      </c>
      <c r="L68" s="112" t="s">
        <v>76</v>
      </c>
      <c r="M68" s="111" t="s">
        <v>75</v>
      </c>
      <c r="N68" s="111" t="s">
        <v>74</v>
      </c>
      <c r="O68" s="201">
        <v>9</v>
      </c>
      <c r="P68" s="192">
        <v>30</v>
      </c>
      <c r="Q68">
        <v>2.6042567331839996</v>
      </c>
      <c r="R68" s="125">
        <f>(E68*$Q$58+F68*$R$58+G68*$S$58+H68*$T$58+I68)*Q68</f>
        <v>2030.9035708062102</v>
      </c>
      <c r="S68" s="6">
        <f>P68+10</f>
        <v>40</v>
      </c>
      <c r="T68">
        <v>2.1440103712000003</v>
      </c>
      <c r="U68" s="9">
        <f>(E68*$Q$58+F68*$R$58+G68*$S$58+H68*$T$58+I68+$U$58)*T68</f>
        <v>2358.0683666606083</v>
      </c>
      <c r="V68" s="6">
        <f>R68-U68</f>
        <v>-327.16479585439811</v>
      </c>
      <c r="X68" s="9">
        <f>Q68*I69</f>
        <v>859.40472195071993</v>
      </c>
    </row>
    <row r="69" spans="1:46" ht="17.25" x14ac:dyDescent="0.3">
      <c r="A69" s="26">
        <v>10</v>
      </c>
      <c r="B69" s="17">
        <v>1390</v>
      </c>
      <c r="C69" s="32"/>
      <c r="D69" s="33"/>
      <c r="E69" s="105">
        <v>404</v>
      </c>
      <c r="F69" s="104">
        <v>10</v>
      </c>
      <c r="G69" s="104">
        <v>6</v>
      </c>
      <c r="H69" s="104">
        <v>108</v>
      </c>
      <c r="I69" s="104">
        <v>330</v>
      </c>
      <c r="J69" s="120">
        <v>24040</v>
      </c>
      <c r="K69" s="115">
        <v>5700</v>
      </c>
      <c r="L69" s="101"/>
      <c r="M69" s="100"/>
      <c r="N69" s="100"/>
      <c r="O69" s="200">
        <v>10</v>
      </c>
      <c r="P69" s="192">
        <v>30</v>
      </c>
      <c r="Q69">
        <v>2.6042567331839996</v>
      </c>
      <c r="R69" s="125">
        <f>(E69*$Q$58+F69*$R$58+G69*$S$58+H69*$T$58+I69)*Q69</f>
        <v>2030.9035708062102</v>
      </c>
      <c r="S69" s="6">
        <f>P69+10</f>
        <v>40</v>
      </c>
      <c r="T69">
        <v>2.1440103712000003</v>
      </c>
      <c r="U69" s="9">
        <f>(E69*$Q$58+F69*$R$58+G69*$S$58+H69*$T$58+I69+$U$58)*T69</f>
        <v>2358.0683666606083</v>
      </c>
      <c r="V69" s="6">
        <f>R69-U69</f>
        <v>-327.16479585439811</v>
      </c>
      <c r="X69" s="9">
        <f>Q69*I70</f>
        <v>859.40472195071993</v>
      </c>
    </row>
    <row r="70" spans="1:46" ht="17.25" x14ac:dyDescent="0.3">
      <c r="A70" s="26">
        <v>11</v>
      </c>
      <c r="B70" s="17">
        <v>1395</v>
      </c>
      <c r="C70" s="34"/>
      <c r="D70" s="35"/>
      <c r="E70" s="105">
        <v>404</v>
      </c>
      <c r="F70" s="104">
        <v>10</v>
      </c>
      <c r="G70" s="104">
        <v>6</v>
      </c>
      <c r="H70" s="104">
        <v>108</v>
      </c>
      <c r="I70" s="104">
        <v>330</v>
      </c>
      <c r="J70" s="116">
        <v>24640</v>
      </c>
      <c r="K70" s="115">
        <v>5700</v>
      </c>
      <c r="L70" s="114"/>
      <c r="M70" s="113"/>
      <c r="N70" s="113"/>
      <c r="O70" s="200">
        <v>11</v>
      </c>
      <c r="P70" s="192">
        <v>30</v>
      </c>
      <c r="Q70">
        <v>2.6042567331839996</v>
      </c>
      <c r="R70" s="125">
        <f>(E70*$Q$58+F70*$R$58+G70*$S$58+H70*$T$58+I70)*Q70</f>
        <v>2030.9035708062102</v>
      </c>
      <c r="S70" s="6">
        <f>P70+10</f>
        <v>40</v>
      </c>
      <c r="T70">
        <v>2.1440103712000003</v>
      </c>
      <c r="U70" s="9">
        <f>(E70*$Q$58+F70*$R$58+G70*$S$58+H70*$T$58+I70+$U$58)*T70</f>
        <v>2358.0683666606083</v>
      </c>
      <c r="V70" s="6">
        <f>R70-U70</f>
        <v>-327.16479585439811</v>
      </c>
      <c r="X70" s="9">
        <f>Q70*I71</f>
        <v>859.40472195071993</v>
      </c>
      <c r="AT70" s="202">
        <f>AT66*5+AT67</f>
        <v>107652556.70358542</v>
      </c>
    </row>
    <row r="71" spans="1:46" ht="17.25" x14ac:dyDescent="0.3">
      <c r="A71" s="26">
        <v>12</v>
      </c>
      <c r="B71" s="17">
        <v>1400</v>
      </c>
      <c r="C71" s="29" t="s">
        <v>27</v>
      </c>
      <c r="D71" s="30" t="s">
        <v>28</v>
      </c>
      <c r="E71" s="105">
        <v>592</v>
      </c>
      <c r="F71" s="104">
        <v>12</v>
      </c>
      <c r="G71" s="104">
        <v>8</v>
      </c>
      <c r="H71" s="104">
        <v>158</v>
      </c>
      <c r="I71" s="104">
        <v>330</v>
      </c>
      <c r="J71" s="103">
        <v>26500</v>
      </c>
      <c r="K71" s="102">
        <v>6778</v>
      </c>
      <c r="L71" s="112" t="s">
        <v>73</v>
      </c>
      <c r="M71" s="111" t="s">
        <v>72</v>
      </c>
      <c r="N71" s="111" t="s">
        <v>71</v>
      </c>
      <c r="O71" s="201">
        <v>12</v>
      </c>
      <c r="P71" s="192">
        <v>15</v>
      </c>
      <c r="Q71">
        <v>4.8509540575691759</v>
      </c>
      <c r="R71" s="9">
        <f>(E71*$Q$58+F71*$R$58+G71*$S$58+H71*$T$58+I71)*Q71</f>
        <v>4335.0065840061188</v>
      </c>
      <c r="S71" s="6">
        <f>P71+10</f>
        <v>25</v>
      </c>
      <c r="T71">
        <v>3.1282878869445359</v>
      </c>
      <c r="U71" s="125">
        <f>(E71*$Q$58+F71*$R$58+G71*$S$58+H71*$T$58+I71+$U$58)*T71</f>
        <v>3796.6153111113667</v>
      </c>
      <c r="V71" s="6">
        <f>R71-U71</f>
        <v>538.39127289475209</v>
      </c>
      <c r="X71" s="9">
        <f>Q71*I72</f>
        <v>1600.814838997828</v>
      </c>
      <c r="AS71">
        <f>SUM(AO66:AS66)*5+SUM(AO67:AS67)</f>
        <v>105332377.89941163</v>
      </c>
    </row>
    <row r="72" spans="1:46" ht="17.25" x14ac:dyDescent="0.3">
      <c r="A72" s="26">
        <v>13</v>
      </c>
      <c r="B72" s="17">
        <v>1405</v>
      </c>
      <c r="C72" s="32"/>
      <c r="D72" s="33"/>
      <c r="E72" s="122">
        <v>592</v>
      </c>
      <c r="F72" s="121">
        <v>12</v>
      </c>
      <c r="G72" s="121">
        <v>8</v>
      </c>
      <c r="H72" s="120">
        <v>158</v>
      </c>
      <c r="I72" s="120">
        <v>330</v>
      </c>
      <c r="J72" s="120">
        <v>25860</v>
      </c>
      <c r="K72" s="102">
        <v>6778</v>
      </c>
      <c r="L72" s="101"/>
      <c r="M72" s="100"/>
      <c r="N72" s="100"/>
      <c r="O72" s="200">
        <v>13</v>
      </c>
      <c r="P72" s="192">
        <v>15</v>
      </c>
      <c r="Q72">
        <v>4.8509540575691759</v>
      </c>
      <c r="R72" s="9">
        <f>(E72*$Q$58+F72*$R$58+G72*$S$58+H72*$T$58+I72)*Q72</f>
        <v>4335.0065840061188</v>
      </c>
      <c r="S72" s="6">
        <f>P72+10</f>
        <v>25</v>
      </c>
      <c r="T72">
        <v>3.1282878869445359</v>
      </c>
      <c r="U72" s="125">
        <f>(E72*$Q$58+F72*$R$58+G72*$S$58+H72*$T$58+I72+$U$58)*T72</f>
        <v>3796.6153111113667</v>
      </c>
      <c r="V72" s="6">
        <f>R72-U72</f>
        <v>538.39127289475209</v>
      </c>
      <c r="X72" s="9">
        <f>Q72*I73</f>
        <v>1697.8339201492115</v>
      </c>
    </row>
    <row r="73" spans="1:46" ht="17.25" x14ac:dyDescent="0.3">
      <c r="A73" s="26">
        <v>14</v>
      </c>
      <c r="B73" s="17">
        <v>1410</v>
      </c>
      <c r="C73" s="34"/>
      <c r="D73" s="35"/>
      <c r="E73" s="118">
        <v>592</v>
      </c>
      <c r="F73" s="117">
        <v>12</v>
      </c>
      <c r="G73" s="117">
        <v>8</v>
      </c>
      <c r="H73" s="116">
        <v>158</v>
      </c>
      <c r="I73" s="116">
        <v>350</v>
      </c>
      <c r="J73" s="116">
        <v>27160</v>
      </c>
      <c r="K73" s="115">
        <v>6778</v>
      </c>
      <c r="L73" s="114"/>
      <c r="M73" s="113"/>
      <c r="N73" s="113"/>
      <c r="O73" s="200">
        <v>14</v>
      </c>
      <c r="P73" s="192">
        <v>15</v>
      </c>
      <c r="Q73">
        <v>4.8509540575691759</v>
      </c>
      <c r="R73" s="9">
        <f>(E73*$Q$58+F73*$R$58+G73*$S$58+H73*$T$58+I73)*Q73</f>
        <v>4432.0256651575019</v>
      </c>
      <c r="S73" s="6">
        <f>P73+10</f>
        <v>25</v>
      </c>
      <c r="T73">
        <v>3.1282878869445359</v>
      </c>
      <c r="U73" s="125">
        <f>(E73*$Q$58+F73*$R$58+G73*$S$58+H73*$T$58+I73+$U$58)*T73</f>
        <v>3859.1810688502574</v>
      </c>
      <c r="V73" s="6">
        <f>R73-U73</f>
        <v>572.8445963072445</v>
      </c>
      <c r="X73" s="9">
        <f>Q73*I74</f>
        <v>1697.8339201492115</v>
      </c>
      <c r="AS73">
        <f>AS71/AT70</f>
        <v>0.97844752716312855</v>
      </c>
    </row>
    <row r="74" spans="1:46" ht="18" thickBot="1" x14ac:dyDescent="0.35">
      <c r="A74" s="26">
        <v>15</v>
      </c>
      <c r="B74" s="17">
        <v>1415</v>
      </c>
      <c r="C74" s="29" t="s">
        <v>29</v>
      </c>
      <c r="D74" s="30" t="s">
        <v>30</v>
      </c>
      <c r="E74" s="105">
        <v>592</v>
      </c>
      <c r="F74" s="104">
        <v>12</v>
      </c>
      <c r="G74" s="104">
        <v>8</v>
      </c>
      <c r="H74" s="103">
        <v>158</v>
      </c>
      <c r="I74" s="103">
        <v>350</v>
      </c>
      <c r="J74" s="103">
        <v>27160</v>
      </c>
      <c r="K74" s="102">
        <v>12406</v>
      </c>
      <c r="L74" s="112" t="s">
        <v>70</v>
      </c>
      <c r="M74" s="111" t="s">
        <v>69</v>
      </c>
      <c r="N74" s="111" t="s">
        <v>68</v>
      </c>
      <c r="O74" s="200">
        <v>15</v>
      </c>
      <c r="P74" s="183">
        <v>10</v>
      </c>
      <c r="Q74" s="21">
        <v>11.354970961086469</v>
      </c>
      <c r="R74" s="23">
        <f>(E74*$Q$58+F74*$R$58+G74*$S$58+H74*$T$58+I74)*Q74</f>
        <v>10374.355668887043</v>
      </c>
      <c r="S74" s="20">
        <f>P74+10</f>
        <v>20</v>
      </c>
      <c r="T74" s="21">
        <v>3.573036715276392</v>
      </c>
      <c r="U74" s="123">
        <f>(E74*$Q$58+F74*$R$58+G74*$S$58+H74*$T$58+I74+$U$58)*T74</f>
        <v>4407.8410134335682</v>
      </c>
      <c r="V74" s="20">
        <f>R74-U74</f>
        <v>5966.5146554534749</v>
      </c>
      <c r="W74" s="21"/>
      <c r="X74" s="23">
        <f>Q74*I75</f>
        <v>3974.239836380264</v>
      </c>
    </row>
    <row r="75" spans="1:46" ht="17.25" x14ac:dyDescent="0.3">
      <c r="A75" s="26">
        <v>16</v>
      </c>
      <c r="B75" s="17">
        <v>1430</v>
      </c>
      <c r="C75" s="32"/>
      <c r="D75" s="33"/>
      <c r="E75" s="122">
        <v>686</v>
      </c>
      <c r="F75" s="121">
        <v>16</v>
      </c>
      <c r="G75" s="121">
        <v>10</v>
      </c>
      <c r="H75" s="120">
        <v>292</v>
      </c>
      <c r="I75" s="120">
        <v>350</v>
      </c>
      <c r="J75" s="120">
        <v>28420</v>
      </c>
      <c r="K75" s="102">
        <v>12406</v>
      </c>
      <c r="L75" s="101"/>
      <c r="M75" s="100"/>
      <c r="N75" s="194"/>
      <c r="O75" s="199">
        <v>16</v>
      </c>
      <c r="P75" s="198">
        <v>10</v>
      </c>
      <c r="Q75" s="2">
        <v>11.354970961086469</v>
      </c>
      <c r="R75" s="197">
        <f>(E75*$Q$58+F75*$R$58+G75*$S$58+H75*$T$58+I75)*Q75</f>
        <v>12480.929881587801</v>
      </c>
      <c r="S75" s="6"/>
      <c r="U75" s="9"/>
    </row>
    <row r="76" spans="1:46" ht="17.25" x14ac:dyDescent="0.3">
      <c r="A76" s="26">
        <v>17</v>
      </c>
      <c r="B76" s="17">
        <v>1445</v>
      </c>
      <c r="C76" s="34"/>
      <c r="D76" s="35"/>
      <c r="E76" s="122">
        <v>686</v>
      </c>
      <c r="F76" s="121">
        <v>16</v>
      </c>
      <c r="G76" s="121">
        <v>10</v>
      </c>
      <c r="H76" s="120">
        <v>292</v>
      </c>
      <c r="I76" s="116">
        <v>350</v>
      </c>
      <c r="J76" s="116">
        <v>28420</v>
      </c>
      <c r="K76" s="102">
        <v>12406</v>
      </c>
      <c r="L76" s="114"/>
      <c r="M76" s="113"/>
      <c r="N76" s="196"/>
      <c r="O76" s="193">
        <v>17</v>
      </c>
      <c r="P76" s="192">
        <v>10</v>
      </c>
      <c r="Q76">
        <v>11.354970961086469</v>
      </c>
      <c r="R76" s="125">
        <f>(E76*$Q$58+F76*$R$58+G76*$S$58+H76*$T$58+I76)*Q76</f>
        <v>12480.929881587801</v>
      </c>
      <c r="S76" s="6"/>
      <c r="U76" s="9"/>
    </row>
    <row r="77" spans="1:46" ht="17.25" x14ac:dyDescent="0.3">
      <c r="A77" s="26">
        <v>18</v>
      </c>
      <c r="B77" s="17">
        <v>1460</v>
      </c>
      <c r="C77" s="29" t="s">
        <v>31</v>
      </c>
      <c r="D77" s="30" t="s">
        <v>32</v>
      </c>
      <c r="E77" s="105">
        <v>686</v>
      </c>
      <c r="F77" s="104">
        <v>16</v>
      </c>
      <c r="G77" s="104">
        <v>12</v>
      </c>
      <c r="H77" s="103">
        <v>396</v>
      </c>
      <c r="I77" s="103">
        <v>350</v>
      </c>
      <c r="J77" s="103">
        <v>29040</v>
      </c>
      <c r="K77" s="102">
        <v>16824</v>
      </c>
      <c r="L77" s="112" t="s">
        <v>67</v>
      </c>
      <c r="M77" s="111" t="s">
        <v>66</v>
      </c>
      <c r="N77" s="111" t="s">
        <v>65</v>
      </c>
      <c r="O77" s="193">
        <v>18</v>
      </c>
      <c r="P77" s="192">
        <v>5</v>
      </c>
      <c r="Q77">
        <v>32.336000706470408</v>
      </c>
      <c r="R77" s="125">
        <f>(E77*$Q$58+F77*$R$58+G77*$S$58+H77*$T$58+I77)*Q77</f>
        <v>36794.488483878551</v>
      </c>
    </row>
    <row r="78" spans="1:46" ht="17.25" x14ac:dyDescent="0.3">
      <c r="A78" s="26">
        <v>19</v>
      </c>
      <c r="B78" s="17">
        <v>1475</v>
      </c>
      <c r="C78" s="34"/>
      <c r="D78" s="35"/>
      <c r="E78" s="118">
        <v>780</v>
      </c>
      <c r="F78" s="117">
        <v>18</v>
      </c>
      <c r="G78" s="117">
        <v>14</v>
      </c>
      <c r="H78" s="116">
        <v>536</v>
      </c>
      <c r="I78" s="116">
        <v>350</v>
      </c>
      <c r="J78" s="116">
        <v>29660</v>
      </c>
      <c r="K78" s="102">
        <v>23166</v>
      </c>
      <c r="L78" s="114"/>
      <c r="M78" s="113"/>
      <c r="N78" s="113"/>
      <c r="O78" s="193">
        <v>19</v>
      </c>
      <c r="P78" s="192">
        <v>5</v>
      </c>
      <c r="Q78">
        <v>32.336000706470408</v>
      </c>
      <c r="R78" s="125">
        <f>(E78*$Q$58+F78*$R$58+G78*$S$58+H78*$T$58+I78)*Q78</f>
        <v>40694.210169078877</v>
      </c>
      <c r="U78" t="s">
        <v>143</v>
      </c>
    </row>
    <row r="79" spans="1:46" ht="17.25" x14ac:dyDescent="0.3">
      <c r="A79" s="26">
        <v>20</v>
      </c>
      <c r="B79" s="17">
        <v>1490</v>
      </c>
      <c r="C79" s="29" t="s">
        <v>33</v>
      </c>
      <c r="D79" s="30" t="s">
        <v>34</v>
      </c>
      <c r="E79" s="105">
        <v>780</v>
      </c>
      <c r="F79" s="104">
        <v>20</v>
      </c>
      <c r="G79" s="104">
        <v>14</v>
      </c>
      <c r="H79" s="103">
        <v>728</v>
      </c>
      <c r="I79" s="103">
        <v>350</v>
      </c>
      <c r="J79" s="103">
        <v>30320</v>
      </c>
      <c r="K79" s="102">
        <v>31464</v>
      </c>
      <c r="L79" s="112" t="s">
        <v>64</v>
      </c>
      <c r="M79" s="111" t="s">
        <v>63</v>
      </c>
      <c r="N79" s="111" t="s">
        <v>142</v>
      </c>
      <c r="O79" s="193">
        <v>20</v>
      </c>
      <c r="P79" s="192">
        <v>3</v>
      </c>
      <c r="Q79">
        <v>70.929256736508407</v>
      </c>
      <c r="R79" s="125">
        <f>(E79*$Q$58+F79*$R$58+G79*$S$58+H79*$T$58+I79)*Q79</f>
        <v>96395.697075184376</v>
      </c>
    </row>
    <row r="80" spans="1:46" ht="17.25" x14ac:dyDescent="0.3">
      <c r="A80" s="26">
        <v>21</v>
      </c>
      <c r="B80" s="17">
        <v>1505</v>
      </c>
      <c r="C80" s="34"/>
      <c r="D80" s="35"/>
      <c r="E80" s="118">
        <v>780</v>
      </c>
      <c r="F80" s="117">
        <v>22</v>
      </c>
      <c r="G80" s="117">
        <v>16</v>
      </c>
      <c r="H80" s="116">
        <v>988</v>
      </c>
      <c r="I80" s="116">
        <v>360</v>
      </c>
      <c r="J80" s="116">
        <v>30980</v>
      </c>
      <c r="K80" s="115">
        <v>42702</v>
      </c>
      <c r="L80" s="114"/>
      <c r="M80" s="113"/>
      <c r="N80" s="196"/>
      <c r="O80" s="193">
        <v>21</v>
      </c>
      <c r="P80" s="192">
        <v>3</v>
      </c>
      <c r="Q80">
        <v>70.929256736508407</v>
      </c>
      <c r="R80" s="125">
        <f>(E80*$Q$58+F80*$R$58+G80*$S$58+H80*$T$58+I80)*Q80</f>
        <v>106524.39493715778</v>
      </c>
    </row>
    <row r="81" spans="1:51" ht="17.25" x14ac:dyDescent="0.3">
      <c r="A81" s="26">
        <v>22</v>
      </c>
      <c r="B81" s="17">
        <v>1520</v>
      </c>
      <c r="C81" s="43" t="s">
        <v>35</v>
      </c>
      <c r="D81" s="44" t="s">
        <v>36</v>
      </c>
      <c r="E81" s="105">
        <v>874</v>
      </c>
      <c r="F81" s="104">
        <v>24</v>
      </c>
      <c r="G81" s="104">
        <v>18</v>
      </c>
      <c r="H81" s="103">
        <v>1340</v>
      </c>
      <c r="I81" s="103">
        <v>380</v>
      </c>
      <c r="J81" s="103">
        <v>31640</v>
      </c>
      <c r="K81" s="102">
        <v>57348</v>
      </c>
      <c r="L81" s="112" t="s">
        <v>61</v>
      </c>
      <c r="M81" s="111" t="s">
        <v>60</v>
      </c>
      <c r="N81" s="195" t="s">
        <v>59</v>
      </c>
      <c r="O81" s="193">
        <v>22</v>
      </c>
      <c r="P81" s="192">
        <v>1</v>
      </c>
      <c r="Q81">
        <v>600.47217486064199</v>
      </c>
      <c r="R81" s="125">
        <f>(E81*$Q$58+F81*$R$58+G81*$S$58+H81*$T$58+I81)*Q81</f>
        <v>1009153.537070795</v>
      </c>
    </row>
    <row r="82" spans="1:51" ht="17.25" x14ac:dyDescent="0.3">
      <c r="A82" s="26">
        <v>23</v>
      </c>
      <c r="B82" s="17">
        <v>1535</v>
      </c>
      <c r="C82" s="43"/>
      <c r="D82" s="44"/>
      <c r="E82" s="118">
        <v>874</v>
      </c>
      <c r="F82" s="117">
        <v>26</v>
      </c>
      <c r="G82" s="117">
        <v>20</v>
      </c>
      <c r="H82" s="116">
        <v>1818</v>
      </c>
      <c r="I82" s="116">
        <v>390</v>
      </c>
      <c r="J82" s="116">
        <v>32320</v>
      </c>
      <c r="K82" s="115">
        <v>77804</v>
      </c>
      <c r="L82" s="101"/>
      <c r="M82" s="100"/>
      <c r="N82" s="194"/>
      <c r="O82" s="193">
        <v>23</v>
      </c>
      <c r="P82" s="192">
        <v>1</v>
      </c>
      <c r="Q82">
        <v>600.4721748606421</v>
      </c>
      <c r="R82" s="125">
        <f>(E82*$Q$58+F82*$R$58+G82*$S$58+H82*$T$58+I82)*Q82</f>
        <v>1118463.4917824264</v>
      </c>
    </row>
    <row r="83" spans="1:51" ht="17.25" x14ac:dyDescent="0.3">
      <c r="A83" s="26">
        <v>24</v>
      </c>
      <c r="B83" s="17">
        <v>1550</v>
      </c>
      <c r="C83" s="43" t="s">
        <v>58</v>
      </c>
      <c r="D83" s="44" t="s">
        <v>38</v>
      </c>
      <c r="E83" s="105">
        <v>874</v>
      </c>
      <c r="F83" s="104">
        <v>28</v>
      </c>
      <c r="G83" s="104">
        <v>22</v>
      </c>
      <c r="H83" s="103">
        <v>2466</v>
      </c>
      <c r="I83" s="103">
        <v>400</v>
      </c>
      <c r="J83" s="103">
        <v>33040</v>
      </c>
      <c r="K83" s="102">
        <v>105536</v>
      </c>
      <c r="L83" s="101"/>
      <c r="M83" s="100"/>
      <c r="N83" s="194"/>
      <c r="O83" s="193">
        <v>24</v>
      </c>
      <c r="P83" s="192">
        <v>0.5</v>
      </c>
      <c r="Q83">
        <v>2098.4400479563042</v>
      </c>
      <c r="R83" s="125">
        <f>(E83*$Q$58+F83*$R$58+G83*$S$58+H83*$T$58+I83)*Q83</f>
        <v>4354850.6627227589</v>
      </c>
    </row>
    <row r="84" spans="1:51" ht="18" thickBot="1" x14ac:dyDescent="0.35">
      <c r="A84" s="49">
        <v>25</v>
      </c>
      <c r="B84" s="17">
        <v>1575</v>
      </c>
      <c r="C84" s="50"/>
      <c r="D84" s="51"/>
      <c r="E84" s="191">
        <v>968</v>
      </c>
      <c r="F84" s="190">
        <v>30</v>
      </c>
      <c r="G84" s="190">
        <v>24</v>
      </c>
      <c r="H84" s="189">
        <v>3346</v>
      </c>
      <c r="I84" s="189">
        <v>420</v>
      </c>
      <c r="J84" s="189">
        <v>33740</v>
      </c>
      <c r="K84" s="188">
        <v>144488</v>
      </c>
      <c r="L84" s="187"/>
      <c r="M84" s="186"/>
      <c r="N84" s="185"/>
      <c r="O84" s="184">
        <v>25</v>
      </c>
      <c r="P84" s="183">
        <v>0.5</v>
      </c>
      <c r="Q84" s="21">
        <v>2098.4400479563042</v>
      </c>
      <c r="R84" s="123">
        <f>(E84*$Q$58+F84*$R$58+G84*$S$58+H84*$T$58+I84)*Q84</f>
        <v>4929403.5478531951</v>
      </c>
    </row>
    <row r="85" spans="1:51" ht="17.25" thickBot="1" x14ac:dyDescent="0.35"/>
    <row r="86" spans="1:51" ht="27" thickBot="1" x14ac:dyDescent="0.35">
      <c r="A86" s="182" t="s">
        <v>141</v>
      </c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0"/>
    </row>
    <row r="87" spans="1:51" ht="18" thickBot="1" x14ac:dyDescent="0.35">
      <c r="A87" s="179" t="s">
        <v>15</v>
      </c>
      <c r="B87" s="175" t="s">
        <v>16</v>
      </c>
      <c r="C87" s="175" t="s">
        <v>17</v>
      </c>
      <c r="D87" s="175" t="s">
        <v>18</v>
      </c>
      <c r="E87" s="178" t="s">
        <v>140</v>
      </c>
      <c r="F87" s="177" t="s">
        <v>129</v>
      </c>
      <c r="G87" s="176" t="s">
        <v>139</v>
      </c>
      <c r="H87" s="175" t="s">
        <v>138</v>
      </c>
      <c r="I87" s="175" t="s">
        <v>137</v>
      </c>
      <c r="J87" s="175" t="s">
        <v>136</v>
      </c>
      <c r="K87" s="175" t="s">
        <v>135</v>
      </c>
      <c r="L87" s="174" t="s">
        <v>134</v>
      </c>
      <c r="M87" s="173" t="s">
        <v>133</v>
      </c>
      <c r="N87" s="172" t="s">
        <v>132</v>
      </c>
      <c r="O87" s="171" t="s">
        <v>131</v>
      </c>
      <c r="P87" s="170"/>
      <c r="Q87" s="170"/>
      <c r="R87" s="170"/>
      <c r="S87" s="169"/>
    </row>
    <row r="88" spans="1:51" ht="17.25" x14ac:dyDescent="0.3">
      <c r="A88" s="168">
        <v>1</v>
      </c>
      <c r="B88" s="167">
        <v>1345</v>
      </c>
      <c r="C88" s="166">
        <v>1</v>
      </c>
      <c r="D88" s="165"/>
      <c r="E88" s="164"/>
      <c r="F88" s="163"/>
      <c r="G88" s="163"/>
      <c r="H88" s="163"/>
      <c r="I88" s="163"/>
      <c r="J88" s="162"/>
      <c r="K88" s="161"/>
      <c r="L88" s="160"/>
      <c r="M88" s="159"/>
      <c r="N88" s="158"/>
      <c r="O88" s="81" t="s">
        <v>130</v>
      </c>
      <c r="P88" s="2" t="s">
        <v>129</v>
      </c>
      <c r="Q88" s="2" t="s">
        <v>128</v>
      </c>
      <c r="R88" s="2" t="s">
        <v>127</v>
      </c>
      <c r="S88" s="5" t="s">
        <v>126</v>
      </c>
      <c r="T88" t="s">
        <v>86</v>
      </c>
      <c r="U88" t="s">
        <v>85</v>
      </c>
      <c r="V88" t="s">
        <v>84</v>
      </c>
    </row>
    <row r="89" spans="1:51" ht="18" thickBot="1" x14ac:dyDescent="0.35">
      <c r="A89" s="151">
        <v>2</v>
      </c>
      <c r="B89" s="17">
        <v>1350</v>
      </c>
      <c r="C89" s="18">
        <v>1</v>
      </c>
      <c r="D89" s="19"/>
      <c r="E89" s="75"/>
      <c r="F89" s="74"/>
      <c r="G89" s="74"/>
      <c r="H89" s="74"/>
      <c r="I89" s="80"/>
      <c r="J89" s="136"/>
      <c r="K89" s="157"/>
      <c r="L89" s="154"/>
      <c r="M89" s="153"/>
      <c r="N89" s="152"/>
      <c r="O89" s="20">
        <v>1.2</v>
      </c>
      <c r="P89" s="21">
        <v>33</v>
      </c>
      <c r="Q89" s="21">
        <v>10</v>
      </c>
      <c r="R89" s="21">
        <v>0.18</v>
      </c>
      <c r="S89" s="23">
        <v>840</v>
      </c>
      <c r="T89">
        <v>32</v>
      </c>
      <c r="U89">
        <v>82</v>
      </c>
      <c r="V89">
        <v>148</v>
      </c>
    </row>
    <row r="90" spans="1:51" ht="18" thickBot="1" x14ac:dyDescent="0.35">
      <c r="A90" s="151">
        <v>3</v>
      </c>
      <c r="B90" s="17">
        <v>1355</v>
      </c>
      <c r="C90" s="18">
        <v>1</v>
      </c>
      <c r="D90" s="19"/>
      <c r="E90" s="75"/>
      <c r="F90" s="74"/>
      <c r="G90" s="74"/>
      <c r="H90" s="136"/>
      <c r="I90" s="80"/>
      <c r="J90" s="136"/>
      <c r="K90" s="157"/>
      <c r="L90" s="154"/>
      <c r="M90" s="153"/>
      <c r="N90" s="152"/>
      <c r="O90" s="99"/>
      <c r="P90" s="156"/>
    </row>
    <row r="91" spans="1:51" ht="18" thickBot="1" x14ac:dyDescent="0.35">
      <c r="A91" s="151">
        <v>4</v>
      </c>
      <c r="B91" s="17">
        <v>1360</v>
      </c>
      <c r="C91" s="18">
        <v>1</v>
      </c>
      <c r="D91" s="19"/>
      <c r="E91" s="137"/>
      <c r="F91" s="80"/>
      <c r="G91" s="80"/>
      <c r="H91" s="80"/>
      <c r="I91" s="80"/>
      <c r="J91" s="136"/>
      <c r="K91" s="135"/>
      <c r="L91" s="154"/>
      <c r="M91" s="153"/>
      <c r="N91" s="152"/>
      <c r="O91" s="89"/>
      <c r="P91" s="155"/>
      <c r="X91" s="81"/>
      <c r="Y91" s="81" t="s">
        <v>86</v>
      </c>
      <c r="Z91" s="2" t="s">
        <v>85</v>
      </c>
      <c r="AA91" s="2" t="s">
        <v>84</v>
      </c>
      <c r="AB91" s="5" t="s">
        <v>83</v>
      </c>
      <c r="AE91" s="87" t="s">
        <v>125</v>
      </c>
      <c r="AF91" s="86"/>
      <c r="AG91" s="56"/>
    </row>
    <row r="92" spans="1:51" ht="18" thickBot="1" x14ac:dyDescent="0.35">
      <c r="A92" s="151">
        <v>5</v>
      </c>
      <c r="B92" s="17">
        <v>1365</v>
      </c>
      <c r="C92" s="18">
        <v>1</v>
      </c>
      <c r="D92" s="19"/>
      <c r="E92" s="137"/>
      <c r="F92" s="80"/>
      <c r="G92" s="80"/>
      <c r="H92" s="80"/>
      <c r="I92" s="80"/>
      <c r="J92" s="136"/>
      <c r="K92" s="135"/>
      <c r="L92" s="154"/>
      <c r="M92" s="153"/>
      <c r="N92" s="152"/>
      <c r="O92" s="86"/>
      <c r="P92" s="86" t="s">
        <v>124</v>
      </c>
      <c r="Q92" s="86" t="s">
        <v>122</v>
      </c>
      <c r="R92" s="56" t="s">
        <v>121</v>
      </c>
      <c r="S92" s="87" t="s">
        <v>123</v>
      </c>
      <c r="T92" s="86" t="s">
        <v>122</v>
      </c>
      <c r="U92" s="56" t="s">
        <v>121</v>
      </c>
      <c r="V92" s="55" t="s">
        <v>120</v>
      </c>
      <c r="X92" s="55">
        <v>7</v>
      </c>
      <c r="Y92" s="81">
        <v>12</v>
      </c>
      <c r="Z92" s="2">
        <v>0</v>
      </c>
      <c r="AA92" s="2">
        <v>2</v>
      </c>
      <c r="AB92" s="5">
        <f>Y92*$T$89+Z92*$U$89+AA92*$V$89</f>
        <v>680</v>
      </c>
      <c r="AE92" s="145" t="s">
        <v>119</v>
      </c>
      <c r="AF92" s="146">
        <v>1375</v>
      </c>
      <c r="AG92" s="146">
        <v>1380</v>
      </c>
      <c r="AH92" s="146">
        <v>1385</v>
      </c>
      <c r="AI92" s="146">
        <v>1390</v>
      </c>
      <c r="AJ92" s="146">
        <v>1395</v>
      </c>
      <c r="AK92" s="146">
        <v>1400</v>
      </c>
      <c r="AL92" s="146">
        <v>1405</v>
      </c>
      <c r="AM92" s="146">
        <v>1410</v>
      </c>
      <c r="AN92" s="146">
        <v>1415</v>
      </c>
      <c r="AO92" s="146">
        <v>1430</v>
      </c>
      <c r="AP92" s="146">
        <v>1445</v>
      </c>
      <c r="AQ92" s="146">
        <v>1460</v>
      </c>
      <c r="AR92" s="146">
        <v>1475</v>
      </c>
      <c r="AS92" s="146">
        <v>1490</v>
      </c>
      <c r="AT92" s="146">
        <v>1505</v>
      </c>
      <c r="AU92" s="146">
        <v>1520</v>
      </c>
      <c r="AV92" s="146">
        <v>1535</v>
      </c>
      <c r="AW92" s="146">
        <v>1550</v>
      </c>
      <c r="AX92" s="146">
        <v>1575</v>
      </c>
      <c r="AY92" s="145"/>
    </row>
    <row r="93" spans="1:51" ht="18" thickBot="1" x14ac:dyDescent="0.35">
      <c r="A93" s="151">
        <v>6</v>
      </c>
      <c r="B93" s="17">
        <v>1370</v>
      </c>
      <c r="C93" s="18">
        <v>1</v>
      </c>
      <c r="D93" s="19"/>
      <c r="E93" s="137"/>
      <c r="F93" s="80"/>
      <c r="G93" s="80"/>
      <c r="H93" s="80"/>
      <c r="I93" s="80"/>
      <c r="J93" s="136"/>
      <c r="K93" s="135"/>
      <c r="L93" s="150"/>
      <c r="M93" s="149"/>
      <c r="N93" s="148"/>
      <c r="O93" s="147">
        <v>6</v>
      </c>
      <c r="P93" s="81">
        <v>100</v>
      </c>
      <c r="Q93" s="2">
        <v>1</v>
      </c>
      <c r="R93" s="5"/>
      <c r="S93" s="81"/>
      <c r="T93" s="2">
        <v>1</v>
      </c>
      <c r="U93" s="5"/>
      <c r="V93" s="55"/>
      <c r="X93" s="57">
        <v>8</v>
      </c>
      <c r="Y93" s="6">
        <v>12</v>
      </c>
      <c r="Z93">
        <v>6</v>
      </c>
      <c r="AA93">
        <v>2</v>
      </c>
      <c r="AB93" s="9">
        <f>Y93*$T$89+Z93*$U$89+AA93*$V$89</f>
        <v>1172</v>
      </c>
      <c r="AE93" s="145"/>
      <c r="AF93" s="146" t="s">
        <v>118</v>
      </c>
      <c r="AG93" s="146" t="s">
        <v>117</v>
      </c>
      <c r="AH93" s="146" t="s">
        <v>116</v>
      </c>
      <c r="AI93" s="146" t="s">
        <v>115</v>
      </c>
      <c r="AJ93" s="146" t="s">
        <v>114</v>
      </c>
      <c r="AK93" s="146" t="s">
        <v>113</v>
      </c>
      <c r="AL93" s="146" t="s">
        <v>112</v>
      </c>
      <c r="AM93" s="146" t="s">
        <v>111</v>
      </c>
      <c r="AN93" s="146" t="s">
        <v>110</v>
      </c>
      <c r="AO93" s="146" t="s">
        <v>109</v>
      </c>
      <c r="AP93" s="146" t="s">
        <v>108</v>
      </c>
      <c r="AQ93" s="146" t="s">
        <v>107</v>
      </c>
      <c r="AR93" s="146" t="s">
        <v>106</v>
      </c>
      <c r="AS93" s="146" t="s">
        <v>105</v>
      </c>
      <c r="AT93" s="146" t="s">
        <v>104</v>
      </c>
      <c r="AU93" s="146" t="s">
        <v>103</v>
      </c>
      <c r="AV93" s="146" t="s">
        <v>102</v>
      </c>
      <c r="AW93" s="146" t="s">
        <v>101</v>
      </c>
      <c r="AX93" s="146" t="s">
        <v>100</v>
      </c>
      <c r="AY93" s="145" t="s">
        <v>92</v>
      </c>
    </row>
    <row r="94" spans="1:51" ht="17.25" x14ac:dyDescent="0.3">
      <c r="A94" s="106">
        <v>7</v>
      </c>
      <c r="B94" s="17">
        <v>1375</v>
      </c>
      <c r="C94" s="18" t="s">
        <v>20</v>
      </c>
      <c r="D94" s="27" t="s">
        <v>21</v>
      </c>
      <c r="E94" s="137">
        <v>672</v>
      </c>
      <c r="F94" s="80">
        <v>12</v>
      </c>
      <c r="G94" s="80">
        <v>6</v>
      </c>
      <c r="H94" s="80">
        <v>156</v>
      </c>
      <c r="I94" s="80">
        <v>640</v>
      </c>
      <c r="J94" s="136">
        <v>31920</v>
      </c>
      <c r="K94" s="135">
        <v>6610</v>
      </c>
      <c r="L94" s="80" t="s">
        <v>82</v>
      </c>
      <c r="M94" s="80" t="s">
        <v>81</v>
      </c>
      <c r="N94" s="79" t="s">
        <v>80</v>
      </c>
      <c r="O94" s="89">
        <v>7</v>
      </c>
      <c r="P94" s="6">
        <v>60</v>
      </c>
      <c r="Q94">
        <v>1.57575552</v>
      </c>
      <c r="R94" s="125">
        <f>(E94*$O$89+F94*$P$89+G94*$Q$89+H94*$R$89+I94+AB92)*Q94</f>
        <v>4113.4782698496001</v>
      </c>
      <c r="S94" s="6">
        <f>P94+10</f>
        <v>70</v>
      </c>
      <c r="T94">
        <v>1.3787392000000001</v>
      </c>
      <c r="U94" s="9">
        <f>(E94*$O$89+F94*$P$89+G94*$Q$89+H94*$R$89+I94+$S$89+AB92)*T94</f>
        <v>4757.3120348160001</v>
      </c>
      <c r="V94" s="57">
        <f>R94-U94</f>
        <v>-643.83376496639994</v>
      </c>
      <c r="X94" s="57">
        <v>9</v>
      </c>
      <c r="Y94" s="6">
        <v>12</v>
      </c>
      <c r="Z94">
        <v>6</v>
      </c>
      <c r="AA94">
        <v>2</v>
      </c>
      <c r="AB94" s="9">
        <f>Y94*$T$89+Z94*$U$89+AA94*$V$89</f>
        <v>1172</v>
      </c>
      <c r="AE94" s="144" t="s">
        <v>89</v>
      </c>
      <c r="AF94" s="143">
        <v>1124.8373203967999</v>
      </c>
      <c r="AG94" s="142">
        <v>1551.803674517244</v>
      </c>
      <c r="AH94" s="142">
        <v>2030.9035708062102</v>
      </c>
      <c r="AI94" s="142">
        <v>2030.9035708062102</v>
      </c>
      <c r="AJ94" s="142">
        <v>2030.9035708062102</v>
      </c>
      <c r="AK94" s="142">
        <v>3734.0495533724761</v>
      </c>
      <c r="AL94" s="142">
        <v>3796.6153111113667</v>
      </c>
      <c r="AM94" s="142">
        <v>3796.6153111113667</v>
      </c>
      <c r="AN94" s="142">
        <v>4336.3802791280405</v>
      </c>
      <c r="AO94" s="140">
        <v>4160.3099605292673</v>
      </c>
      <c r="AP94" s="141">
        <v>4160.3099605292673</v>
      </c>
      <c r="AQ94" s="140">
        <v>12264.829494626183</v>
      </c>
      <c r="AR94" s="141">
        <v>13564.736723026292</v>
      </c>
      <c r="AS94" s="140">
        <v>32131.899025061459</v>
      </c>
      <c r="AT94" s="141">
        <v>35508.131645719259</v>
      </c>
      <c r="AU94" s="140">
        <v>336384.51235693175</v>
      </c>
      <c r="AV94" s="2">
        <v>372821.16392747546</v>
      </c>
      <c r="AW94" s="140">
        <v>1451616.8875742529</v>
      </c>
      <c r="AX94" s="139">
        <v>1643134.5159510651</v>
      </c>
      <c r="AY94" s="138"/>
    </row>
    <row r="95" spans="1:51" ht="18" thickBot="1" x14ac:dyDescent="0.35">
      <c r="A95" s="106">
        <v>8</v>
      </c>
      <c r="B95" s="17">
        <v>1380</v>
      </c>
      <c r="C95" s="18" t="s">
        <v>22</v>
      </c>
      <c r="D95" s="27" t="s">
        <v>23</v>
      </c>
      <c r="E95" s="137">
        <v>672</v>
      </c>
      <c r="F95" s="80">
        <v>14</v>
      </c>
      <c r="G95" s="80">
        <v>6</v>
      </c>
      <c r="H95" s="80">
        <v>156</v>
      </c>
      <c r="I95" s="80">
        <v>640</v>
      </c>
      <c r="J95" s="136"/>
      <c r="K95" s="135">
        <v>6610</v>
      </c>
      <c r="L95" s="80" t="s">
        <v>79</v>
      </c>
      <c r="M95" s="80" t="s">
        <v>78</v>
      </c>
      <c r="N95" s="79" t="s">
        <v>77</v>
      </c>
      <c r="O95" s="89">
        <v>8</v>
      </c>
      <c r="P95" s="6">
        <v>45</v>
      </c>
      <c r="Q95">
        <v>1.9899000750375002</v>
      </c>
      <c r="R95" s="125">
        <f>(E95*$O$89+F95*$P$89+G95*$Q$89+H95*$R$89+I95+AB93)*Q95</f>
        <v>6304.9585897548186</v>
      </c>
      <c r="S95" s="6">
        <f>P95+10</f>
        <v>55</v>
      </c>
      <c r="T95">
        <v>1.6906264975</v>
      </c>
      <c r="U95" s="9">
        <f>(E95*$O$89+F95*$P$89+G95*$Q$89+H95*$R$89+I95+$S$89+AB93)*T95</f>
        <v>6776.8425026988007</v>
      </c>
      <c r="V95" s="57">
        <f>R95-U95</f>
        <v>-471.88391294398207</v>
      </c>
      <c r="X95" s="57">
        <v>10</v>
      </c>
      <c r="Y95" s="6">
        <v>12</v>
      </c>
      <c r="Z95">
        <v>6</v>
      </c>
      <c r="AA95">
        <v>2</v>
      </c>
      <c r="AB95" s="9">
        <f>Y95*$T$89+Z95*$U$89+AA95*$V$89</f>
        <v>1172</v>
      </c>
      <c r="AE95" s="134" t="s">
        <v>88</v>
      </c>
      <c r="AF95" s="133">
        <v>4888.7499856896002</v>
      </c>
      <c r="AG95" s="131">
        <v>6304.9585897548186</v>
      </c>
      <c r="AH95" s="131">
        <v>8303.62050862252</v>
      </c>
      <c r="AI95" s="131">
        <v>8986.1441132553809</v>
      </c>
      <c r="AJ95" s="132">
        <v>9038.2292479190619</v>
      </c>
      <c r="AK95" s="131">
        <v>17357.493037984972</v>
      </c>
      <c r="AL95" s="131">
        <v>18025.945593667282</v>
      </c>
      <c r="AM95" s="131">
        <v>18232.41259420562</v>
      </c>
      <c r="AN95" s="131">
        <v>20824.515505442479</v>
      </c>
      <c r="AO95" s="129">
        <f>AJ67/3</f>
        <v>20452.422295496133</v>
      </c>
      <c r="AP95" s="130">
        <f>AK67/3</f>
        <v>21116.309597687654</v>
      </c>
      <c r="AQ95" s="129">
        <f>AL67/3</f>
        <v>75598.120478319135</v>
      </c>
      <c r="AR95" s="21">
        <f>AM67/3</f>
        <v>77280.02366173167</v>
      </c>
      <c r="AS95" s="129">
        <f>AN67/3</f>
        <v>169751.68011550454</v>
      </c>
      <c r="AT95" s="130">
        <f>AO67/3</f>
        <v>169751.68011550454</v>
      </c>
      <c r="AU95" s="129">
        <f>AP67/3</f>
        <v>1600442.4908039018</v>
      </c>
      <c r="AV95" s="129">
        <f>AQ67/3</f>
        <v>1661946.8541009612</v>
      </c>
      <c r="AW95" s="129">
        <f>AR67/3</f>
        <v>6022159.2080262797</v>
      </c>
      <c r="AX95" s="128">
        <f>AS67/3</f>
        <v>6459166.34281334</v>
      </c>
      <c r="AY95" s="127"/>
    </row>
    <row r="96" spans="1:51" ht="18" thickBot="1" x14ac:dyDescent="0.35">
      <c r="A96" s="106">
        <v>9</v>
      </c>
      <c r="B96" s="17">
        <v>1385</v>
      </c>
      <c r="C96" s="29" t="s">
        <v>24</v>
      </c>
      <c r="D96" s="30" t="s">
        <v>25</v>
      </c>
      <c r="E96" s="105">
        <v>672</v>
      </c>
      <c r="F96" s="104">
        <v>14</v>
      </c>
      <c r="G96" s="104">
        <v>8</v>
      </c>
      <c r="H96" s="104">
        <v>156</v>
      </c>
      <c r="I96" s="104">
        <v>640</v>
      </c>
      <c r="J96" s="103">
        <v>33520</v>
      </c>
      <c r="K96" s="102">
        <v>6610</v>
      </c>
      <c r="L96" s="112" t="s">
        <v>76</v>
      </c>
      <c r="M96" s="111" t="s">
        <v>75</v>
      </c>
      <c r="N96" s="69" t="s">
        <v>74</v>
      </c>
      <c r="O96" s="99">
        <v>9</v>
      </c>
      <c r="P96" s="6">
        <v>30</v>
      </c>
      <c r="Q96">
        <v>2.6042567331839996</v>
      </c>
      <c r="R96" s="125">
        <f>(E96*$O$89+F96*$P$89+G96*$Q$89+H96*$R$89+I96+AB94)*Q96</f>
        <v>8303.62050862252</v>
      </c>
      <c r="S96" s="6">
        <f>P96+10</f>
        <v>40</v>
      </c>
      <c r="T96">
        <v>2.1440103712000003</v>
      </c>
      <c r="U96" s="9">
        <f>(E96*$O$89+F96*$P$89+G96*$Q$89+H96*$R$89+I96+$S$89+AB94)*T96</f>
        <v>8637.1029001717779</v>
      </c>
      <c r="V96" s="57">
        <f>R96-U96</f>
        <v>-333.48239154925795</v>
      </c>
      <c r="X96" s="57">
        <v>11</v>
      </c>
      <c r="Y96" s="6">
        <v>12</v>
      </c>
      <c r="Z96">
        <v>6</v>
      </c>
      <c r="AA96">
        <v>2</v>
      </c>
      <c r="AB96" s="9">
        <f>Y96*$T$89+Z96*$U$89+AA96*$V$89</f>
        <v>1172</v>
      </c>
    </row>
    <row r="97" spans="1:55" ht="17.25" x14ac:dyDescent="0.3">
      <c r="A97" s="106">
        <v>10</v>
      </c>
      <c r="B97" s="17">
        <v>1390</v>
      </c>
      <c r="C97" s="32"/>
      <c r="D97" s="33"/>
      <c r="E97" s="122">
        <v>830</v>
      </c>
      <c r="F97" s="121">
        <v>16</v>
      </c>
      <c r="G97" s="121">
        <v>8</v>
      </c>
      <c r="H97" s="121">
        <v>192</v>
      </c>
      <c r="I97" s="121">
        <v>640</v>
      </c>
      <c r="J97" s="120"/>
      <c r="K97" s="119">
        <v>8152</v>
      </c>
      <c r="L97" s="101"/>
      <c r="M97" s="100"/>
      <c r="N97" s="66"/>
      <c r="O97" s="89">
        <v>10</v>
      </c>
      <c r="P97" s="6">
        <v>30</v>
      </c>
      <c r="Q97">
        <v>2.6042567331839996</v>
      </c>
      <c r="R97" s="125">
        <f>(E97*$O$89+F97*$P$89+G97*$Q$89+H97*$R$89+I97+AB95)*Q97</f>
        <v>8986.1441132553809</v>
      </c>
      <c r="S97" s="6">
        <f>P97+10</f>
        <v>40</v>
      </c>
      <c r="T97">
        <v>2.1440103712000003</v>
      </c>
      <c r="U97" s="9">
        <f>(E97*$O$89+F97*$P$89+G97*$Q$89+H97*$R$89+I97+$S$89+AB95)*T97</f>
        <v>9199.0051382558722</v>
      </c>
      <c r="V97" s="57">
        <f>R97-U97</f>
        <v>-212.86102500049128</v>
      </c>
      <c r="X97" s="55">
        <v>12</v>
      </c>
      <c r="Y97" s="81">
        <v>24</v>
      </c>
      <c r="Z97" s="2">
        <v>12</v>
      </c>
      <c r="AA97" s="2">
        <v>4</v>
      </c>
      <c r="AB97" s="5">
        <f>Y97*$T$89+Z97*$U$89+AA97*$V$89</f>
        <v>2344</v>
      </c>
    </row>
    <row r="98" spans="1:55" ht="17.25" x14ac:dyDescent="0.3">
      <c r="A98" s="106">
        <v>11</v>
      </c>
      <c r="B98" s="17">
        <v>1395</v>
      </c>
      <c r="C98" s="34"/>
      <c r="D98" s="35"/>
      <c r="E98" s="118">
        <v>830</v>
      </c>
      <c r="F98" s="117">
        <v>16</v>
      </c>
      <c r="G98" s="117">
        <v>8</v>
      </c>
      <c r="H98" s="117">
        <v>192</v>
      </c>
      <c r="I98" s="117">
        <v>660</v>
      </c>
      <c r="J98" s="116"/>
      <c r="K98" s="115">
        <v>8152</v>
      </c>
      <c r="L98" s="114"/>
      <c r="M98" s="113"/>
      <c r="N98" s="73"/>
      <c r="O98" s="89">
        <v>11</v>
      </c>
      <c r="P98" s="6">
        <v>30</v>
      </c>
      <c r="Q98">
        <v>2.6042567331839996</v>
      </c>
      <c r="R98" s="125">
        <f>(E98*$O$89+F98*$P$89+G98*$Q$89+H98*$R$89+I98+AB96)*Q98</f>
        <v>9038.2292479190619</v>
      </c>
      <c r="S98" s="6">
        <f>P98+10</f>
        <v>40</v>
      </c>
      <c r="T98">
        <v>2.1440103712000003</v>
      </c>
      <c r="U98" s="9">
        <f>(E98*$O$89+F98*$P$89+G98*$Q$89+H98*$R$89+I98+$S$89+AB96)*T98</f>
        <v>9241.8853456798715</v>
      </c>
      <c r="V98" s="57">
        <f>R98-U98</f>
        <v>-203.65609776080964</v>
      </c>
      <c r="X98" s="57">
        <v>13</v>
      </c>
      <c r="Y98" s="6">
        <v>24</v>
      </c>
      <c r="Z98">
        <v>12</v>
      </c>
      <c r="AA98">
        <v>4</v>
      </c>
      <c r="AB98" s="9">
        <f>Y98*$T$89+Z98*$U$89+AA98*$V$89</f>
        <v>2344</v>
      </c>
      <c r="AQ98" s="126"/>
      <c r="AR98" t="s">
        <v>99</v>
      </c>
    </row>
    <row r="99" spans="1:55" ht="17.25" x14ac:dyDescent="0.3">
      <c r="A99" s="106">
        <v>12</v>
      </c>
      <c r="B99" s="17">
        <v>1400</v>
      </c>
      <c r="C99" s="29" t="s">
        <v>27</v>
      </c>
      <c r="D99" s="30" t="s">
        <v>28</v>
      </c>
      <c r="E99" s="105">
        <v>830</v>
      </c>
      <c r="F99" s="104">
        <v>18</v>
      </c>
      <c r="G99" s="104">
        <v>8</v>
      </c>
      <c r="H99" s="104">
        <v>192</v>
      </c>
      <c r="I99" s="104">
        <v>660</v>
      </c>
      <c r="J99" s="103"/>
      <c r="K99" s="102">
        <v>8152</v>
      </c>
      <c r="L99" s="112" t="s">
        <v>73</v>
      </c>
      <c r="M99" s="111" t="s">
        <v>72</v>
      </c>
      <c r="N99" s="69" t="s">
        <v>71</v>
      </c>
      <c r="O99" s="99">
        <v>12</v>
      </c>
      <c r="P99" s="6">
        <v>15</v>
      </c>
      <c r="Q99">
        <v>4.8509540575691759</v>
      </c>
      <c r="R99" s="9">
        <f>(E99*$O$89+F99*$P$89+G99*$Q$89+H99*$R$89+I99+AB97)*Q99</f>
        <v>22841.008237307917</v>
      </c>
      <c r="S99" s="6">
        <f>P99+10</f>
        <v>25</v>
      </c>
      <c r="T99">
        <v>3.1282878869445359</v>
      </c>
      <c r="U99" s="125">
        <f>(E99*$O$89+F99*$P$89+G99*$Q$89+H99*$R$89+I99+$S$89+AB97)*T99</f>
        <v>17357.493037984972</v>
      </c>
      <c r="V99">
        <f>R99-U99</f>
        <v>5483.5151993229447</v>
      </c>
      <c r="X99" s="57">
        <v>14</v>
      </c>
      <c r="Y99" s="6">
        <v>24</v>
      </c>
      <c r="Z99">
        <v>12</v>
      </c>
      <c r="AA99">
        <v>4</v>
      </c>
      <c r="AB99" s="9">
        <f>Y99*$T$89+Z99*$U$89+AA99*$V$89</f>
        <v>2344</v>
      </c>
    </row>
    <row r="100" spans="1:55" ht="17.25" x14ac:dyDescent="0.3">
      <c r="A100" s="106">
        <v>13</v>
      </c>
      <c r="B100" s="17">
        <v>1405</v>
      </c>
      <c r="C100" s="32"/>
      <c r="D100" s="33"/>
      <c r="E100" s="122">
        <v>986</v>
      </c>
      <c r="F100" s="121">
        <v>18</v>
      </c>
      <c r="G100" s="121">
        <v>10</v>
      </c>
      <c r="H100" s="120">
        <v>228</v>
      </c>
      <c r="I100" s="120">
        <v>660</v>
      </c>
      <c r="J100" s="120"/>
      <c r="K100" s="119">
        <v>9696</v>
      </c>
      <c r="L100" s="101"/>
      <c r="M100" s="100"/>
      <c r="N100" s="66"/>
      <c r="O100" s="89">
        <v>13</v>
      </c>
      <c r="P100" s="6">
        <v>15</v>
      </c>
      <c r="Q100">
        <v>4.8509540575691759</v>
      </c>
      <c r="R100" s="9">
        <f>(E100*$O$89+F100*$P$89+G100*$Q$89+H100*$R$89+I100+AB98)*Q100</f>
        <v>23877.560100329298</v>
      </c>
      <c r="S100" s="6">
        <f>P100+10</f>
        <v>25</v>
      </c>
      <c r="T100">
        <v>3.1282878869445359</v>
      </c>
      <c r="U100" s="125">
        <f>(E100*$O$89+F100*$P$89+G100*$Q$89+H100*$R$89+I100+$S$89+AB98)*T100</f>
        <v>18025.945593667282</v>
      </c>
      <c r="V100">
        <f>R100-U100</f>
        <v>5851.6145066620156</v>
      </c>
      <c r="X100" s="57">
        <v>15</v>
      </c>
      <c r="Y100" s="6">
        <v>24</v>
      </c>
      <c r="Z100">
        <v>12</v>
      </c>
      <c r="AA100">
        <v>4</v>
      </c>
      <c r="AB100" s="9">
        <f>Y100*$T$89+Z100*$U$89+AA100*$V$89</f>
        <v>2344</v>
      </c>
    </row>
    <row r="101" spans="1:55" ht="17.25" x14ac:dyDescent="0.3">
      <c r="A101" s="106">
        <v>14</v>
      </c>
      <c r="B101" s="17">
        <v>1410</v>
      </c>
      <c r="C101" s="34"/>
      <c r="D101" s="35"/>
      <c r="E101" s="118">
        <v>986</v>
      </c>
      <c r="F101" s="117">
        <v>20</v>
      </c>
      <c r="G101" s="117">
        <v>10</v>
      </c>
      <c r="H101" s="116">
        <v>228</v>
      </c>
      <c r="I101" s="116">
        <v>660</v>
      </c>
      <c r="J101" s="116"/>
      <c r="K101" s="115">
        <v>9696</v>
      </c>
      <c r="L101" s="114"/>
      <c r="M101" s="113"/>
      <c r="N101" s="73"/>
      <c r="O101" s="89">
        <v>14</v>
      </c>
      <c r="P101" s="6">
        <v>15</v>
      </c>
      <c r="Q101">
        <v>4.8509540575691759</v>
      </c>
      <c r="R101" s="9">
        <f>(E101*$O$89+F101*$P$89+G101*$Q$89+H101*$R$89+I101+AB99)*Q101</f>
        <v>24197.723068128864</v>
      </c>
      <c r="S101" s="6">
        <f>P101+10</f>
        <v>25</v>
      </c>
      <c r="T101">
        <v>3.1282878869445359</v>
      </c>
      <c r="U101" s="125">
        <f>(E101*$O$89+F101*$P$89+G101*$Q$89+H101*$R$89+I101+$S$89+AB99)*T101</f>
        <v>18232.41259420562</v>
      </c>
      <c r="V101">
        <f>R101-U101</f>
        <v>5965.310473923244</v>
      </c>
      <c r="X101" s="57">
        <v>16</v>
      </c>
      <c r="Y101" s="6">
        <v>24</v>
      </c>
      <c r="Z101">
        <v>12</v>
      </c>
      <c r="AA101">
        <v>4</v>
      </c>
      <c r="AB101" s="9">
        <f>Y101*$T$89+Z101*$U$89+AA101*$V$89</f>
        <v>2344</v>
      </c>
    </row>
    <row r="102" spans="1:55" ht="18" thickBot="1" x14ac:dyDescent="0.35">
      <c r="A102" s="106">
        <v>15</v>
      </c>
      <c r="B102" s="17">
        <v>1415</v>
      </c>
      <c r="C102" s="29" t="s">
        <v>29</v>
      </c>
      <c r="D102" s="30" t="s">
        <v>30</v>
      </c>
      <c r="E102" s="105">
        <v>986</v>
      </c>
      <c r="F102" s="104">
        <v>20</v>
      </c>
      <c r="G102" s="104">
        <v>10</v>
      </c>
      <c r="H102" s="103">
        <v>228</v>
      </c>
      <c r="I102" s="103">
        <v>660</v>
      </c>
      <c r="J102" s="103"/>
      <c r="K102" s="102">
        <v>9696</v>
      </c>
      <c r="L102" s="112" t="s">
        <v>70</v>
      </c>
      <c r="M102" s="111" t="s">
        <v>69</v>
      </c>
      <c r="N102" s="69" t="s">
        <v>68</v>
      </c>
      <c r="O102" s="124">
        <v>15</v>
      </c>
      <c r="P102" s="20">
        <v>10</v>
      </c>
      <c r="Q102" s="21">
        <v>11.354970961086469</v>
      </c>
      <c r="R102" s="23">
        <f>(E102*$O$89+F102*$P$89+G102*$Q$89+H102*$R$89+I102+AB100)*Q102</f>
        <v>56641.320346929962</v>
      </c>
      <c r="S102" s="20">
        <f>P102+10</f>
        <v>20</v>
      </c>
      <c r="T102" s="21">
        <v>3.573036715276392</v>
      </c>
      <c r="U102" s="123">
        <f>(E102*$O$89+F102*$P$89+G102*$Q$89+H102*$R$89+I102+$S$89+AB100)*T102</f>
        <v>20824.515505442479</v>
      </c>
      <c r="V102">
        <f>R102-U102</f>
        <v>35816.804841487479</v>
      </c>
      <c r="X102" s="58">
        <v>17</v>
      </c>
      <c r="Y102" s="20">
        <v>24</v>
      </c>
      <c r="Z102" s="21">
        <v>12</v>
      </c>
      <c r="AA102" s="21">
        <v>4</v>
      </c>
      <c r="AB102" s="23">
        <f>Y102*$T$89+Z102*$U$89+AA102*$V$89</f>
        <v>2344</v>
      </c>
      <c r="AY102" s="89"/>
      <c r="AZ102" s="89"/>
      <c r="BA102" s="89"/>
      <c r="BB102" s="89"/>
      <c r="BC102" s="89"/>
    </row>
    <row r="103" spans="1:55" ht="17.25" x14ac:dyDescent="0.3">
      <c r="A103" s="106">
        <v>16</v>
      </c>
      <c r="B103" s="17">
        <v>1430</v>
      </c>
      <c r="C103" s="32"/>
      <c r="D103" s="33"/>
      <c r="E103" s="122">
        <v>1140</v>
      </c>
      <c r="F103" s="121">
        <v>24</v>
      </c>
      <c r="G103" s="121">
        <v>14</v>
      </c>
      <c r="H103" s="120">
        <v>442</v>
      </c>
      <c r="I103" s="120">
        <v>680</v>
      </c>
      <c r="J103" s="120"/>
      <c r="K103" s="119">
        <v>13014</v>
      </c>
      <c r="L103" s="101"/>
      <c r="M103" s="100"/>
      <c r="N103" s="66"/>
      <c r="O103" s="89">
        <v>16</v>
      </c>
      <c r="P103" s="6">
        <v>10</v>
      </c>
      <c r="Q103">
        <v>11.354970961086469</v>
      </c>
      <c r="R103" s="88">
        <f>(E103*$O$89+F103*$P$89+G103*$Q$89+H103*$R$89+I103+AB101)*Q103</f>
        <v>61357.266886488396</v>
      </c>
      <c r="X103" s="57">
        <v>18</v>
      </c>
      <c r="Y103" s="6">
        <v>36</v>
      </c>
      <c r="Z103">
        <v>17</v>
      </c>
      <c r="AA103">
        <v>6</v>
      </c>
      <c r="AB103" s="9">
        <f>Y103*$T$89+Z103*$U$89+AA103*$V$89</f>
        <v>3434</v>
      </c>
      <c r="AY103" s="89"/>
      <c r="AZ103" s="89"/>
      <c r="BA103" s="89"/>
      <c r="BB103" s="89"/>
      <c r="BC103" s="89"/>
    </row>
    <row r="104" spans="1:55" ht="17.25" x14ac:dyDescent="0.3">
      <c r="A104" s="106">
        <v>17</v>
      </c>
      <c r="B104" s="17">
        <v>1445</v>
      </c>
      <c r="C104" s="34"/>
      <c r="D104" s="35"/>
      <c r="E104" s="118">
        <v>1140</v>
      </c>
      <c r="F104" s="117">
        <v>28</v>
      </c>
      <c r="G104" s="117">
        <v>16</v>
      </c>
      <c r="H104" s="116">
        <v>572</v>
      </c>
      <c r="I104" s="116">
        <v>680</v>
      </c>
      <c r="J104" s="116"/>
      <c r="K104" s="115">
        <v>17714</v>
      </c>
      <c r="L104" s="114"/>
      <c r="M104" s="113"/>
      <c r="N104" s="73"/>
      <c r="O104" s="89">
        <v>17</v>
      </c>
      <c r="P104" s="6">
        <v>10</v>
      </c>
      <c r="Q104">
        <v>11.354970961086469</v>
      </c>
      <c r="R104" s="88">
        <f>(E104*$O$89+F104*$P$89+G104*$Q$89+H104*$R$89+I104+AB102)*Q104</f>
        <v>63348.928793062965</v>
      </c>
      <c r="X104" s="57">
        <v>19</v>
      </c>
      <c r="Y104" s="6">
        <v>36</v>
      </c>
      <c r="Z104">
        <v>17</v>
      </c>
      <c r="AA104">
        <v>6</v>
      </c>
      <c r="AB104" s="9">
        <f>Y104*$T$89+Z104*$U$89+AA104*$V$89</f>
        <v>3434</v>
      </c>
    </row>
    <row r="105" spans="1:55" ht="17.25" x14ac:dyDescent="0.3">
      <c r="A105" s="106">
        <v>18</v>
      </c>
      <c r="B105" s="17">
        <v>1460</v>
      </c>
      <c r="C105" s="29" t="s">
        <v>31</v>
      </c>
      <c r="D105" s="30" t="s">
        <v>32</v>
      </c>
      <c r="E105" s="105">
        <v>1300</v>
      </c>
      <c r="F105" s="104">
        <v>30</v>
      </c>
      <c r="G105" s="104">
        <v>18</v>
      </c>
      <c r="H105" s="103">
        <v>776</v>
      </c>
      <c r="I105" s="103">
        <v>710</v>
      </c>
      <c r="J105" s="103"/>
      <c r="K105" s="102">
        <v>24012</v>
      </c>
      <c r="L105" s="112" t="s">
        <v>67</v>
      </c>
      <c r="M105" s="111" t="s">
        <v>66</v>
      </c>
      <c r="N105" s="69" t="s">
        <v>65</v>
      </c>
      <c r="O105" s="99">
        <v>18</v>
      </c>
      <c r="P105" s="6">
        <v>5</v>
      </c>
      <c r="Q105">
        <v>32.336000706470408</v>
      </c>
      <c r="R105" s="88">
        <f>(E105*$O$89+F105*$P$89+G105*$Q$89+H105*$R$89+I105+AB103)*Q105</f>
        <v>226794.36143495739</v>
      </c>
      <c r="X105" s="57">
        <v>20</v>
      </c>
      <c r="Y105" s="6">
        <v>36</v>
      </c>
      <c r="Z105">
        <v>15</v>
      </c>
      <c r="AA105">
        <v>6</v>
      </c>
      <c r="AB105" s="9">
        <f>Y105*$T$89+Z105*$U$89+AA105*$V$89</f>
        <v>3270</v>
      </c>
    </row>
    <row r="106" spans="1:55" ht="18" customHeight="1" thickBot="1" x14ac:dyDescent="0.35">
      <c r="A106" s="106">
        <v>19</v>
      </c>
      <c r="B106" s="17">
        <v>1475</v>
      </c>
      <c r="C106" s="34"/>
      <c r="D106" s="35"/>
      <c r="E106" s="118">
        <v>1300</v>
      </c>
      <c r="F106" s="117">
        <v>32</v>
      </c>
      <c r="G106" s="117">
        <v>20</v>
      </c>
      <c r="H106" s="116">
        <v>1054</v>
      </c>
      <c r="I106" s="116">
        <v>730</v>
      </c>
      <c r="J106" s="116"/>
      <c r="K106" s="115">
        <v>32774</v>
      </c>
      <c r="L106" s="114"/>
      <c r="M106" s="113"/>
      <c r="N106" s="73"/>
      <c r="O106" s="89">
        <v>19</v>
      </c>
      <c r="P106" s="6">
        <v>5</v>
      </c>
      <c r="Q106">
        <v>32.336000706470408</v>
      </c>
      <c r="R106" s="88">
        <f>(E106*$O$89+F106*$P$89+G106*$Q$89+H106*$R$89+I106+AB104)*Q106</f>
        <v>231840.07098519499</v>
      </c>
      <c r="X106" s="57">
        <v>21</v>
      </c>
      <c r="Y106" s="6">
        <v>36</v>
      </c>
      <c r="Z106">
        <v>15</v>
      </c>
      <c r="AA106">
        <v>6</v>
      </c>
      <c r="AB106" s="9">
        <f>Y106*$T$89+Z106*$U$89+AA106*$V$89</f>
        <v>3270</v>
      </c>
    </row>
    <row r="107" spans="1:55" ht="18" thickBot="1" x14ac:dyDescent="0.35">
      <c r="A107" s="106">
        <v>20</v>
      </c>
      <c r="B107" s="17">
        <v>1490</v>
      </c>
      <c r="C107" s="29" t="s">
        <v>33</v>
      </c>
      <c r="D107" s="30" t="s">
        <v>34</v>
      </c>
      <c r="E107" s="105">
        <v>1300</v>
      </c>
      <c r="F107" s="104">
        <v>34</v>
      </c>
      <c r="G107" s="104">
        <v>22</v>
      </c>
      <c r="H107" s="103">
        <v>1432</v>
      </c>
      <c r="I107" s="103">
        <v>750</v>
      </c>
      <c r="J107" s="103"/>
      <c r="K107" s="102">
        <v>44514</v>
      </c>
      <c r="L107" s="112" t="s">
        <v>64</v>
      </c>
      <c r="M107" s="111" t="s">
        <v>63</v>
      </c>
      <c r="N107" s="69" t="s">
        <v>62</v>
      </c>
      <c r="O107" s="89">
        <v>20</v>
      </c>
      <c r="P107" s="6">
        <v>3</v>
      </c>
      <c r="Q107">
        <v>70.929256736508407</v>
      </c>
      <c r="R107" s="88">
        <f>(E107*$O$89+F107*$P$89+G107*$Q$89+H107*$R$89+I107+AB105)*Q107</f>
        <v>509255.04034651362</v>
      </c>
      <c r="X107" s="55">
        <v>22</v>
      </c>
      <c r="Y107" s="81">
        <v>40</v>
      </c>
      <c r="Z107" s="2">
        <v>14</v>
      </c>
      <c r="AA107" s="2">
        <v>8</v>
      </c>
      <c r="AB107" s="5">
        <f>Y107*$T$89+Z107*$U$89+AA107*$V$89</f>
        <v>3612</v>
      </c>
      <c r="AR107" s="42" t="s">
        <v>89</v>
      </c>
      <c r="AS107" s="48" t="s">
        <v>88</v>
      </c>
    </row>
    <row r="108" spans="1:55" ht="18" thickBot="1" x14ac:dyDescent="0.35">
      <c r="A108" s="106">
        <v>21</v>
      </c>
      <c r="B108" s="17">
        <v>1505</v>
      </c>
      <c r="C108" s="34"/>
      <c r="D108" s="35"/>
      <c r="E108" s="118">
        <v>1300</v>
      </c>
      <c r="F108" s="117">
        <v>34</v>
      </c>
      <c r="G108" s="117">
        <v>22</v>
      </c>
      <c r="H108" s="116">
        <v>1432</v>
      </c>
      <c r="I108" s="116">
        <v>750</v>
      </c>
      <c r="J108" s="116">
        <v>44200</v>
      </c>
      <c r="K108" s="115">
        <v>60480</v>
      </c>
      <c r="L108" s="114"/>
      <c r="M108" s="113"/>
      <c r="N108" s="73"/>
      <c r="O108" s="99">
        <v>21</v>
      </c>
      <c r="P108" s="6">
        <v>3</v>
      </c>
      <c r="Q108">
        <v>70.929256736508407</v>
      </c>
      <c r="R108" s="88">
        <f>(E108*$O$89+F108*$P$89+G108*$Q$89+H108*$R$89+I108+AB106)*Q108</f>
        <v>509255.04034651362</v>
      </c>
      <c r="X108" s="57">
        <v>23</v>
      </c>
      <c r="Y108" s="6">
        <v>40</v>
      </c>
      <c r="Z108">
        <v>14</v>
      </c>
      <c r="AA108">
        <v>8</v>
      </c>
      <c r="AB108" s="9">
        <f>Y108*$T$89+Z108*$U$89+AA108*$V$89</f>
        <v>3612</v>
      </c>
      <c r="AR108" s="8">
        <v>6</v>
      </c>
      <c r="AS108" s="8">
        <v>6</v>
      </c>
    </row>
    <row r="109" spans="1:55" ht="17.25" x14ac:dyDescent="0.3">
      <c r="A109" s="106">
        <v>22</v>
      </c>
      <c r="B109" s="17">
        <v>1520</v>
      </c>
      <c r="C109" s="43" t="s">
        <v>35</v>
      </c>
      <c r="D109" s="44" t="s">
        <v>36</v>
      </c>
      <c r="E109" s="105">
        <v>1450</v>
      </c>
      <c r="F109" s="104">
        <v>38</v>
      </c>
      <c r="G109" s="104">
        <v>26</v>
      </c>
      <c r="H109" s="103">
        <v>1944</v>
      </c>
      <c r="I109" s="103">
        <v>780</v>
      </c>
      <c r="J109" s="103">
        <v>45160</v>
      </c>
      <c r="K109" s="102">
        <v>82372</v>
      </c>
      <c r="L109" s="112" t="s">
        <v>61</v>
      </c>
      <c r="M109" s="111" t="s">
        <v>60</v>
      </c>
      <c r="N109" s="69" t="s">
        <v>59</v>
      </c>
      <c r="O109" s="89">
        <v>22</v>
      </c>
      <c r="P109" s="6">
        <v>1</v>
      </c>
      <c r="Q109">
        <v>600.4721748606421</v>
      </c>
      <c r="R109" s="88">
        <f>(E109*$O$89+F109*$P$89+G109*$Q$89+H109*$R$89+I109+AB107)*Q109</f>
        <v>4801327.4724117052</v>
      </c>
      <c r="X109" s="57">
        <v>24</v>
      </c>
      <c r="Y109" s="6">
        <v>40</v>
      </c>
      <c r="Z109">
        <v>14</v>
      </c>
      <c r="AA109">
        <v>8</v>
      </c>
      <c r="AB109" s="9">
        <f>Y109*$T$89+Z109*$U$89+AA109*$V$89</f>
        <v>3612</v>
      </c>
    </row>
    <row r="110" spans="1:55" ht="18" thickBot="1" x14ac:dyDescent="0.35">
      <c r="A110" s="106">
        <v>23</v>
      </c>
      <c r="B110" s="17">
        <v>1535</v>
      </c>
      <c r="C110" s="43"/>
      <c r="D110" s="44"/>
      <c r="E110" s="110">
        <v>1450</v>
      </c>
      <c r="F110" s="109">
        <v>42</v>
      </c>
      <c r="G110" s="109">
        <v>28</v>
      </c>
      <c r="H110" s="108">
        <v>2640</v>
      </c>
      <c r="I110" s="108">
        <v>810</v>
      </c>
      <c r="J110" s="108">
        <v>46140</v>
      </c>
      <c r="K110" s="107">
        <v>111862</v>
      </c>
      <c r="L110" s="101"/>
      <c r="M110" s="100"/>
      <c r="N110" s="66"/>
      <c r="O110" s="89">
        <v>23</v>
      </c>
      <c r="P110" s="6">
        <v>1</v>
      </c>
      <c r="Q110">
        <v>600.4721748606421</v>
      </c>
      <c r="R110" s="88">
        <f>(E110*$O$89+F110*$P$89+G110*$Q$89+H110*$R$89+I110+AB108)*Q110</f>
        <v>4985840.5623028837</v>
      </c>
      <c r="X110" s="58">
        <v>25</v>
      </c>
      <c r="Y110" s="20">
        <v>40</v>
      </c>
      <c r="Z110" s="21">
        <v>14</v>
      </c>
      <c r="AA110" s="21">
        <v>8</v>
      </c>
      <c r="AB110" s="23">
        <f>Y110*$T$89+Z110*$U$89+AA110*$V$89</f>
        <v>3612</v>
      </c>
    </row>
    <row r="111" spans="1:55" ht="18" thickBot="1" x14ac:dyDescent="0.35">
      <c r="A111" s="106">
        <v>24</v>
      </c>
      <c r="B111" s="17">
        <v>1550</v>
      </c>
      <c r="C111" s="43" t="s">
        <v>58</v>
      </c>
      <c r="D111" s="44" t="s">
        <v>38</v>
      </c>
      <c r="E111" s="105">
        <v>1450</v>
      </c>
      <c r="F111" s="104">
        <v>44</v>
      </c>
      <c r="G111" s="104">
        <v>32</v>
      </c>
      <c r="H111" s="103">
        <v>3586</v>
      </c>
      <c r="I111" s="103">
        <v>840</v>
      </c>
      <c r="J111" s="103">
        <v>47160</v>
      </c>
      <c r="K111" s="102">
        <v>151946</v>
      </c>
      <c r="L111" s="101"/>
      <c r="M111" s="100"/>
      <c r="N111" s="66"/>
      <c r="O111" s="99">
        <v>24</v>
      </c>
      <c r="P111">
        <v>0.5</v>
      </c>
      <c r="Q111">
        <v>2098.4400479563042</v>
      </c>
      <c r="R111" s="88">
        <f>(E111*$O$89+F111*$P$89+G111*$Q$89+H111*$R$89+I111+AB109)*Q111</f>
        <v>18066477.62407884</v>
      </c>
      <c r="AR111" s="42" t="s">
        <v>89</v>
      </c>
      <c r="AS111" s="48" t="s">
        <v>88</v>
      </c>
      <c r="AV111" s="42" t="s">
        <v>89</v>
      </c>
      <c r="AW111" s="48" t="s">
        <v>88</v>
      </c>
    </row>
    <row r="112" spans="1:55" ht="18" thickBot="1" x14ac:dyDescent="0.35">
      <c r="A112" s="98">
        <v>25</v>
      </c>
      <c r="B112" s="17">
        <v>1575</v>
      </c>
      <c r="C112" s="97"/>
      <c r="D112" s="96"/>
      <c r="E112" s="95">
        <v>1610</v>
      </c>
      <c r="F112" s="94">
        <v>48</v>
      </c>
      <c r="G112" s="94">
        <v>36</v>
      </c>
      <c r="H112" s="93">
        <v>4868</v>
      </c>
      <c r="I112" s="93">
        <v>870</v>
      </c>
      <c r="J112" s="93">
        <v>48180</v>
      </c>
      <c r="K112" s="92">
        <v>206688</v>
      </c>
      <c r="L112" s="91"/>
      <c r="M112" s="90"/>
      <c r="N112" s="62"/>
      <c r="O112" s="89">
        <v>25</v>
      </c>
      <c r="P112">
        <v>0.5</v>
      </c>
      <c r="Q112">
        <v>2098.4400479563042</v>
      </c>
      <c r="R112" s="88">
        <f>(E112*$O$89+F112*$P$89+G112*$Q$89+H112*$R$89+I112+AB110)*Q112</f>
        <v>19377499.028440021</v>
      </c>
      <c r="AR112" s="85">
        <v>17</v>
      </c>
      <c r="AS112" s="8">
        <v>6</v>
      </c>
      <c r="AV112" s="20">
        <v>17</v>
      </c>
      <c r="AW112" s="84">
        <v>11</v>
      </c>
    </row>
    <row r="114" spans="11:50" ht="17.25" thickBot="1" x14ac:dyDescent="0.35"/>
    <row r="115" spans="11:50" ht="17.25" thickBot="1" x14ac:dyDescent="0.35">
      <c r="O115" s="87"/>
      <c r="P115" s="86"/>
      <c r="Q115" s="87" t="s">
        <v>98</v>
      </c>
      <c r="R115" s="86" t="s">
        <v>97</v>
      </c>
      <c r="S115" s="86" t="s">
        <v>96</v>
      </c>
      <c r="T115" s="86" t="s">
        <v>95</v>
      </c>
      <c r="U115" s="56" t="s">
        <v>94</v>
      </c>
      <c r="V115" s="56"/>
      <c r="AR115" s="42" t="s">
        <v>89</v>
      </c>
      <c r="AS115" s="48" t="s">
        <v>88</v>
      </c>
      <c r="AV115" s="42"/>
      <c r="AW115" s="48"/>
    </row>
    <row r="116" spans="11:50" ht="17.25" thickBot="1" x14ac:dyDescent="0.35">
      <c r="O116" s="6"/>
      <c r="P116" s="81" t="s">
        <v>93</v>
      </c>
      <c r="Q116" s="2">
        <v>13</v>
      </c>
      <c r="R116" s="2">
        <v>12</v>
      </c>
      <c r="S116" s="2">
        <v>11</v>
      </c>
      <c r="T116" s="2">
        <v>11</v>
      </c>
      <c r="U116" s="2">
        <v>13</v>
      </c>
      <c r="V116" s="8" t="s">
        <v>92</v>
      </c>
      <c r="AR116" s="85">
        <v>19</v>
      </c>
      <c r="AS116" s="8">
        <v>11</v>
      </c>
      <c r="AV116" s="20">
        <v>19</v>
      </c>
      <c r="AW116" s="84">
        <v>17</v>
      </c>
    </row>
    <row r="117" spans="11:50" ht="17.25" thickBot="1" x14ac:dyDescent="0.35">
      <c r="O117" s="20" t="s">
        <v>91</v>
      </c>
      <c r="P117" s="20">
        <v>15</v>
      </c>
      <c r="Q117" s="21">
        <f>$P$117-Q116</f>
        <v>2</v>
      </c>
      <c r="R117" s="21">
        <f>$P$117-R116</f>
        <v>3</v>
      </c>
      <c r="S117" s="21">
        <f>$P$117-S116</f>
        <v>4</v>
      </c>
      <c r="T117" s="21">
        <f>$P$117-T116</f>
        <v>4</v>
      </c>
      <c r="U117" s="21">
        <f>$P$117-U116</f>
        <v>2</v>
      </c>
      <c r="V117" s="8">
        <f>SUM(Q117:U117)</f>
        <v>15</v>
      </c>
    </row>
    <row r="118" spans="11:50" ht="17.25" thickBot="1" x14ac:dyDescent="0.35">
      <c r="Q118">
        <v>9</v>
      </c>
      <c r="R118">
        <v>13</v>
      </c>
      <c r="S118">
        <v>17</v>
      </c>
      <c r="T118">
        <v>17</v>
      </c>
      <c r="U118">
        <v>9</v>
      </c>
      <c r="V118">
        <f>SUM(Q118:U118)</f>
        <v>65</v>
      </c>
    </row>
    <row r="119" spans="11:50" ht="17.25" thickBot="1" x14ac:dyDescent="0.35">
      <c r="S119" t="s">
        <v>90</v>
      </c>
      <c r="AR119" s="42" t="s">
        <v>89</v>
      </c>
      <c r="AS119" s="48" t="s">
        <v>88</v>
      </c>
      <c r="AV119" s="42" t="s">
        <v>89</v>
      </c>
      <c r="AW119" s="48" t="s">
        <v>88</v>
      </c>
    </row>
    <row r="120" spans="11:50" ht="17.25" thickBot="1" x14ac:dyDescent="0.35">
      <c r="AR120" s="85">
        <v>21</v>
      </c>
      <c r="AS120" s="8">
        <v>17</v>
      </c>
      <c r="AV120" s="20">
        <v>21</v>
      </c>
      <c r="AW120" s="84">
        <v>21</v>
      </c>
    </row>
    <row r="122" spans="11:50" ht="17.25" thickBot="1" x14ac:dyDescent="0.35"/>
    <row r="123" spans="11:50" ht="17.25" thickBot="1" x14ac:dyDescent="0.35">
      <c r="AR123" s="42" t="s">
        <v>89</v>
      </c>
      <c r="AS123" s="48" t="s">
        <v>88</v>
      </c>
      <c r="AV123" s="42" t="s">
        <v>89</v>
      </c>
      <c r="AW123" s="48" t="s">
        <v>88</v>
      </c>
    </row>
    <row r="124" spans="11:50" ht="17.25" thickBot="1" x14ac:dyDescent="0.35">
      <c r="K124" s="83"/>
      <c r="AR124" s="85">
        <v>25</v>
      </c>
      <c r="AS124" s="8">
        <v>21</v>
      </c>
      <c r="AV124" s="20">
        <v>25</v>
      </c>
      <c r="AW124" s="84">
        <v>25</v>
      </c>
    </row>
    <row r="125" spans="11:50" x14ac:dyDescent="0.3">
      <c r="K125" s="83"/>
    </row>
    <row r="126" spans="11:50" x14ac:dyDescent="0.3">
      <c r="K126" s="83"/>
      <c r="AR126">
        <v>1445</v>
      </c>
      <c r="AS126">
        <v>1445</v>
      </c>
      <c r="AT126">
        <v>1445</v>
      </c>
      <c r="AU126">
        <v>1445</v>
      </c>
      <c r="AV126">
        <v>1430</v>
      </c>
      <c r="AW126">
        <v>1370</v>
      </c>
      <c r="AX126">
        <f>AVERAGE(AR126:AW126)</f>
        <v>1430</v>
      </c>
    </row>
    <row r="127" spans="11:50" x14ac:dyDescent="0.3">
      <c r="K127" s="83"/>
      <c r="AR127">
        <v>17</v>
      </c>
      <c r="AS127">
        <v>17</v>
      </c>
      <c r="AT127">
        <v>17</v>
      </c>
      <c r="AU127">
        <v>17</v>
      </c>
      <c r="AV127">
        <v>16</v>
      </c>
      <c r="AW127">
        <v>6</v>
      </c>
    </row>
    <row r="128" spans="11:50" x14ac:dyDescent="0.3">
      <c r="K128" s="83"/>
    </row>
    <row r="129" spans="2:48" x14ac:dyDescent="0.3">
      <c r="AR129">
        <f>SUM(AA66:AK66)*5-AK66</f>
        <v>234493.42974456985</v>
      </c>
      <c r="AT129">
        <f>SUM(AF94:AO94)*5+SUM(AF95:AO95)</f>
        <v>275381.10208496382</v>
      </c>
      <c r="AV129">
        <f>AT129-AR129</f>
        <v>40887.672340393969</v>
      </c>
    </row>
    <row r="133" spans="2:48" ht="17.25" thickBot="1" x14ac:dyDescent="0.35">
      <c r="M133">
        <v>3.33</v>
      </c>
      <c r="N133">
        <v>10</v>
      </c>
    </row>
    <row r="134" spans="2:48" ht="17.25" thickBot="1" x14ac:dyDescent="0.35">
      <c r="K134" t="s">
        <v>87</v>
      </c>
      <c r="M134" s="81"/>
      <c r="N134" s="81" t="s">
        <v>86</v>
      </c>
      <c r="O134" s="2" t="s">
        <v>85</v>
      </c>
      <c r="P134" s="2" t="s">
        <v>84</v>
      </c>
      <c r="Q134" s="5" t="s">
        <v>83</v>
      </c>
    </row>
    <row r="135" spans="2:48" ht="17.25" x14ac:dyDescent="0.3">
      <c r="B135" s="80" t="s">
        <v>82</v>
      </c>
      <c r="C135" s="80" t="s">
        <v>81</v>
      </c>
      <c r="D135" s="79" t="s">
        <v>80</v>
      </c>
      <c r="F135" s="82" t="s">
        <v>20</v>
      </c>
      <c r="G135" s="55">
        <v>40</v>
      </c>
      <c r="H135" s="2">
        <v>1.67</v>
      </c>
      <c r="I135" s="2">
        <v>3.33</v>
      </c>
      <c r="J135" s="2">
        <v>10</v>
      </c>
      <c r="K135" s="5">
        <f>H135*N135+I135*O135+J135*P135</f>
        <v>60.019999999999996</v>
      </c>
      <c r="M135" s="55">
        <v>7</v>
      </c>
      <c r="N135" s="81">
        <v>12</v>
      </c>
      <c r="O135" s="2">
        <v>6</v>
      </c>
      <c r="P135" s="2">
        <v>2</v>
      </c>
      <c r="Q135" s="5">
        <f>N135*$T$89+O135*$U$89+P135*$V$89</f>
        <v>1172</v>
      </c>
    </row>
    <row r="136" spans="2:48" ht="18" thickBot="1" x14ac:dyDescent="0.35">
      <c r="B136" s="80" t="s">
        <v>79</v>
      </c>
      <c r="C136" s="80" t="s">
        <v>78</v>
      </c>
      <c r="D136" s="79" t="s">
        <v>77</v>
      </c>
      <c r="F136" s="78" t="s">
        <v>22</v>
      </c>
      <c r="G136" s="57">
        <v>45</v>
      </c>
      <c r="H136">
        <v>1.25</v>
      </c>
      <c r="I136">
        <v>2.5</v>
      </c>
      <c r="J136">
        <v>7.5</v>
      </c>
      <c r="K136" s="9">
        <f>H136*N136+I136*O136+J136*P136</f>
        <v>45</v>
      </c>
      <c r="M136" s="57">
        <v>8</v>
      </c>
      <c r="N136" s="6">
        <v>12</v>
      </c>
      <c r="O136">
        <v>6</v>
      </c>
      <c r="P136">
        <v>2</v>
      </c>
      <c r="Q136" s="9">
        <f>N136*$T$89+O136*$U$89+P136*$V$89</f>
        <v>1172</v>
      </c>
    </row>
    <row r="137" spans="2:48" ht="16.5" customHeight="1" x14ac:dyDescent="0.3">
      <c r="B137" s="71" t="s">
        <v>76</v>
      </c>
      <c r="C137" s="70" t="s">
        <v>75</v>
      </c>
      <c r="D137" s="69" t="s">
        <v>74</v>
      </c>
      <c r="F137" s="77" t="s">
        <v>24</v>
      </c>
      <c r="G137" s="55">
        <v>30</v>
      </c>
      <c r="H137" s="2">
        <v>0.84</v>
      </c>
      <c r="I137" s="2">
        <v>1.67</v>
      </c>
      <c r="J137" s="2">
        <v>5</v>
      </c>
      <c r="K137" s="5">
        <f>H137*N137+I137*O137+J137*P137</f>
        <v>30.1</v>
      </c>
      <c r="M137" s="57">
        <v>9</v>
      </c>
      <c r="N137" s="6">
        <v>12</v>
      </c>
      <c r="O137">
        <v>6</v>
      </c>
      <c r="P137">
        <v>2</v>
      </c>
      <c r="Q137" s="9">
        <f>N137*$T$89+O137*$U$89+P137*$V$89</f>
        <v>1172</v>
      </c>
    </row>
    <row r="138" spans="2:48" ht="16.5" customHeight="1" x14ac:dyDescent="0.3">
      <c r="B138" s="68"/>
      <c r="C138" s="67"/>
      <c r="D138" s="66"/>
      <c r="F138" s="72"/>
      <c r="G138" s="57">
        <v>30</v>
      </c>
      <c r="H138">
        <v>0.84</v>
      </c>
      <c r="I138">
        <v>1.67</v>
      </c>
      <c r="J138">
        <v>5</v>
      </c>
      <c r="K138" s="9">
        <f>H138*N138+I138*O138+J138*P138</f>
        <v>30.1</v>
      </c>
      <c r="M138" s="57">
        <v>10</v>
      </c>
      <c r="N138" s="6">
        <v>12</v>
      </c>
      <c r="O138">
        <v>6</v>
      </c>
      <c r="P138">
        <v>2</v>
      </c>
      <c r="Q138" s="9">
        <f>N138*$T$89+O138*$U$89+P138*$V$89</f>
        <v>1172</v>
      </c>
    </row>
    <row r="139" spans="2:48" ht="16.5" customHeight="1" thickBot="1" x14ac:dyDescent="0.35">
      <c r="B139" s="75"/>
      <c r="C139" s="74"/>
      <c r="D139" s="73"/>
      <c r="F139" s="76"/>
      <c r="G139" s="58">
        <v>30</v>
      </c>
      <c r="H139" s="21">
        <v>0.84</v>
      </c>
      <c r="I139" s="21">
        <v>1.67</v>
      </c>
      <c r="J139" s="21">
        <v>5</v>
      </c>
      <c r="K139" s="23">
        <f>H139*N139+I139*O139+J139*P139</f>
        <v>30.1</v>
      </c>
      <c r="M139" s="57">
        <v>11</v>
      </c>
      <c r="N139" s="6">
        <v>12</v>
      </c>
      <c r="O139">
        <v>6</v>
      </c>
      <c r="P139">
        <v>2</v>
      </c>
      <c r="Q139" s="9">
        <f>N139*$T$89+O139*$U$89+P139*$V$89</f>
        <v>1172</v>
      </c>
    </row>
    <row r="140" spans="2:48" ht="16.5" customHeight="1" x14ac:dyDescent="0.3">
      <c r="B140" s="71" t="s">
        <v>73</v>
      </c>
      <c r="C140" s="70" t="s">
        <v>72</v>
      </c>
      <c r="D140" s="69" t="s">
        <v>71</v>
      </c>
      <c r="F140" s="77" t="s">
        <v>27</v>
      </c>
      <c r="G140" s="55">
        <v>15</v>
      </c>
      <c r="H140" s="2">
        <v>0.21</v>
      </c>
      <c r="I140" s="2">
        <v>0.42</v>
      </c>
      <c r="J140" s="2">
        <v>1.25</v>
      </c>
      <c r="K140" s="5">
        <f>H140*N140+I140*O140+J140*P140</f>
        <v>15.08</v>
      </c>
      <c r="M140" s="57">
        <v>12</v>
      </c>
      <c r="N140" s="6">
        <v>24</v>
      </c>
      <c r="O140">
        <v>12</v>
      </c>
      <c r="P140">
        <v>4</v>
      </c>
      <c r="Q140" s="9">
        <f>N140*$T$89+O140*$U$89+P140*$V$89</f>
        <v>2344</v>
      </c>
    </row>
    <row r="141" spans="2:48" ht="16.5" customHeight="1" x14ac:dyDescent="0.3">
      <c r="B141" s="68"/>
      <c r="C141" s="67"/>
      <c r="D141" s="66"/>
      <c r="F141" s="72"/>
      <c r="G141" s="57">
        <v>15</v>
      </c>
      <c r="H141">
        <v>0.21</v>
      </c>
      <c r="I141">
        <v>0.42</v>
      </c>
      <c r="J141">
        <v>1.25</v>
      </c>
      <c r="K141" s="9">
        <f>H141*N141+I141*O141+J141*P141</f>
        <v>15.08</v>
      </c>
      <c r="M141" s="57">
        <v>13</v>
      </c>
      <c r="N141" s="6">
        <v>24</v>
      </c>
      <c r="O141">
        <v>12</v>
      </c>
      <c r="P141">
        <v>4</v>
      </c>
      <c r="Q141" s="9">
        <f>N141*$T$89+O141*$U$89+P141*$V$89</f>
        <v>2344</v>
      </c>
    </row>
    <row r="142" spans="2:48" ht="16.5" customHeight="1" thickBot="1" x14ac:dyDescent="0.35">
      <c r="B142" s="75"/>
      <c r="C142" s="74"/>
      <c r="D142" s="73"/>
      <c r="F142" s="76"/>
      <c r="G142" s="58">
        <v>15</v>
      </c>
      <c r="H142" s="21">
        <v>0.21</v>
      </c>
      <c r="I142" s="21">
        <v>0.42</v>
      </c>
      <c r="J142" s="21">
        <v>1.25</v>
      </c>
      <c r="K142" s="23">
        <f>H142*N142+I142*O142+J142*P142</f>
        <v>15.08</v>
      </c>
      <c r="M142" s="57">
        <v>14</v>
      </c>
      <c r="N142" s="6">
        <v>24</v>
      </c>
      <c r="O142">
        <v>12</v>
      </c>
      <c r="P142">
        <v>4</v>
      </c>
      <c r="Q142" s="9">
        <f>N142*$T$89+O142*$U$89+P142*$V$89</f>
        <v>2344</v>
      </c>
    </row>
    <row r="143" spans="2:48" ht="16.5" customHeight="1" x14ac:dyDescent="0.3">
      <c r="B143" s="71" t="s">
        <v>70</v>
      </c>
      <c r="C143" s="70" t="s">
        <v>69</v>
      </c>
      <c r="D143" s="69" t="s">
        <v>68</v>
      </c>
      <c r="F143" s="72" t="s">
        <v>29</v>
      </c>
      <c r="G143" s="57">
        <v>10</v>
      </c>
      <c r="H143">
        <v>0.14000000000000001</v>
      </c>
      <c r="I143">
        <v>0.28000000000000003</v>
      </c>
      <c r="J143">
        <v>0.83</v>
      </c>
      <c r="K143" s="9">
        <f>H143*N143+I143*O143+J143*P143</f>
        <v>10.040000000000001</v>
      </c>
      <c r="M143" s="57">
        <v>15</v>
      </c>
      <c r="N143" s="6">
        <v>24</v>
      </c>
      <c r="O143">
        <v>12</v>
      </c>
      <c r="P143">
        <v>4</v>
      </c>
      <c r="Q143" s="9">
        <f>N143*$T$89+O143*$U$89+P143*$V$89</f>
        <v>2344</v>
      </c>
    </row>
    <row r="144" spans="2:48" ht="16.5" customHeight="1" x14ac:dyDescent="0.3">
      <c r="B144" s="68"/>
      <c r="C144" s="67"/>
      <c r="D144" s="66"/>
      <c r="F144" s="72"/>
      <c r="G144" s="57">
        <v>10</v>
      </c>
      <c r="H144">
        <v>0.14000000000000001</v>
      </c>
      <c r="I144">
        <v>0.28000000000000003</v>
      </c>
      <c r="J144">
        <v>0.83</v>
      </c>
      <c r="K144" s="9">
        <f>H144*N144+I144*O144+J144*P144</f>
        <v>10.040000000000001</v>
      </c>
      <c r="M144" s="57">
        <v>16</v>
      </c>
      <c r="N144" s="6">
        <v>24</v>
      </c>
      <c r="O144">
        <v>12</v>
      </c>
      <c r="P144">
        <v>4</v>
      </c>
      <c r="Q144" s="9">
        <f>N144*$T$89+O144*$U$89+P144*$V$89</f>
        <v>2344</v>
      </c>
    </row>
    <row r="145" spans="2:17" ht="16.5" customHeight="1" thickBot="1" x14ac:dyDescent="0.35">
      <c r="B145" s="75"/>
      <c r="C145" s="74"/>
      <c r="D145" s="73"/>
      <c r="F145" s="72"/>
      <c r="G145" s="57">
        <v>10</v>
      </c>
      <c r="H145">
        <v>0.14000000000000001</v>
      </c>
      <c r="I145">
        <v>0.28000000000000003</v>
      </c>
      <c r="J145">
        <v>0.83</v>
      </c>
      <c r="K145" s="9">
        <f>H145*N145+I145*O145+J145*P145</f>
        <v>10.040000000000001</v>
      </c>
      <c r="M145" s="57">
        <v>17</v>
      </c>
      <c r="N145" s="6">
        <v>24</v>
      </c>
      <c r="O145">
        <v>12</v>
      </c>
      <c r="P145">
        <v>4</v>
      </c>
      <c r="Q145" s="9">
        <f>N145*$T$89+O145*$U$89+P145*$V$89</f>
        <v>2344</v>
      </c>
    </row>
    <row r="146" spans="2:17" ht="16.5" customHeight="1" x14ac:dyDescent="0.3">
      <c r="B146" s="71" t="s">
        <v>67</v>
      </c>
      <c r="C146" s="70" t="s">
        <v>66</v>
      </c>
      <c r="D146" s="69" t="s">
        <v>65</v>
      </c>
      <c r="F146" s="77" t="s">
        <v>31</v>
      </c>
      <c r="G146" s="55">
        <v>5</v>
      </c>
      <c r="H146" s="2">
        <v>0.05</v>
      </c>
      <c r="I146" s="2">
        <v>0.09</v>
      </c>
      <c r="J146" s="2">
        <v>0.28000000000000003</v>
      </c>
      <c r="K146" s="5">
        <f>H146*N146+I146*O146+J146*P146</f>
        <v>5.0999999999999996</v>
      </c>
      <c r="M146" s="57">
        <v>18</v>
      </c>
      <c r="N146" s="6">
        <v>36</v>
      </c>
      <c r="O146">
        <v>18</v>
      </c>
      <c r="P146">
        <v>6</v>
      </c>
      <c r="Q146" s="9">
        <f>N146*$T$89+O146*$U$89+P146*$V$89</f>
        <v>3516</v>
      </c>
    </row>
    <row r="147" spans="2:17" ht="16.5" customHeight="1" thickBot="1" x14ac:dyDescent="0.35">
      <c r="B147" s="75"/>
      <c r="C147" s="74"/>
      <c r="D147" s="73"/>
      <c r="F147" s="76"/>
      <c r="G147" s="58">
        <v>5</v>
      </c>
      <c r="H147" s="21">
        <v>0.05</v>
      </c>
      <c r="I147" s="21">
        <v>0.09</v>
      </c>
      <c r="J147" s="21">
        <v>0.28000000000000003</v>
      </c>
      <c r="K147" s="23">
        <f>H147*N147+I147*O147+J147*P147</f>
        <v>5.0999999999999996</v>
      </c>
      <c r="M147" s="57">
        <v>19</v>
      </c>
      <c r="N147" s="6">
        <v>36</v>
      </c>
      <c r="O147">
        <v>18</v>
      </c>
      <c r="P147">
        <v>6</v>
      </c>
      <c r="Q147" s="9">
        <f>N147*$T$89+O147*$U$89+P147*$V$89</f>
        <v>3516</v>
      </c>
    </row>
    <row r="148" spans="2:17" ht="16.5" customHeight="1" x14ac:dyDescent="0.3">
      <c r="B148" s="71" t="s">
        <v>64</v>
      </c>
      <c r="C148" s="70" t="s">
        <v>63</v>
      </c>
      <c r="D148" s="69" t="s">
        <v>62</v>
      </c>
      <c r="F148" s="72" t="s">
        <v>33</v>
      </c>
      <c r="G148" s="57">
        <v>3</v>
      </c>
      <c r="H148">
        <v>0.03</v>
      </c>
      <c r="I148">
        <v>0.06</v>
      </c>
      <c r="J148">
        <v>0.17</v>
      </c>
      <c r="K148" s="9">
        <f>H148*N148+I148*O148+J148*P148</f>
        <v>3.18</v>
      </c>
      <c r="M148" s="57">
        <v>20</v>
      </c>
      <c r="N148" s="6">
        <v>36</v>
      </c>
      <c r="O148">
        <v>18</v>
      </c>
      <c r="P148">
        <v>6</v>
      </c>
      <c r="Q148" s="9">
        <f>N148*$T$89+O148*$U$89+P148*$V$89</f>
        <v>3516</v>
      </c>
    </row>
    <row r="149" spans="2:17" ht="16.5" customHeight="1" thickBot="1" x14ac:dyDescent="0.35">
      <c r="B149" s="75"/>
      <c r="C149" s="74"/>
      <c r="D149" s="73"/>
      <c r="F149" s="72"/>
      <c r="G149" s="57">
        <v>3</v>
      </c>
      <c r="H149">
        <v>0.03</v>
      </c>
      <c r="I149">
        <v>0.06</v>
      </c>
      <c r="J149">
        <v>0.17</v>
      </c>
      <c r="K149" s="9">
        <f>H149*N149+I149*O149+J149*P149</f>
        <v>3.18</v>
      </c>
      <c r="M149" s="57">
        <v>21</v>
      </c>
      <c r="N149" s="6">
        <v>36</v>
      </c>
      <c r="O149">
        <v>18</v>
      </c>
      <c r="P149">
        <v>6</v>
      </c>
      <c r="Q149" s="9">
        <f>N149*$T$89+O149*$U$89+P149*$V$89</f>
        <v>3516</v>
      </c>
    </row>
    <row r="150" spans="2:17" ht="16.5" customHeight="1" x14ac:dyDescent="0.3">
      <c r="B150" s="71" t="s">
        <v>61</v>
      </c>
      <c r="C150" s="70" t="s">
        <v>60</v>
      </c>
      <c r="D150" s="69" t="s">
        <v>59</v>
      </c>
      <c r="F150" s="65" t="s">
        <v>35</v>
      </c>
      <c r="G150" s="55">
        <v>1</v>
      </c>
      <c r="H150" s="2">
        <v>0.01</v>
      </c>
      <c r="I150" s="2">
        <v>0.02</v>
      </c>
      <c r="J150" s="2">
        <v>0.04</v>
      </c>
      <c r="K150" s="5">
        <f>H150*N150+I150*O150+J150*P150</f>
        <v>1.28</v>
      </c>
      <c r="M150" s="57">
        <v>22</v>
      </c>
      <c r="N150" s="6">
        <v>48</v>
      </c>
      <c r="O150">
        <v>24</v>
      </c>
      <c r="P150">
        <v>8</v>
      </c>
      <c r="Q150" s="9">
        <f>N150*$T$89+O150*$U$89+P150*$V$89</f>
        <v>4688</v>
      </c>
    </row>
    <row r="151" spans="2:17" ht="16.5" customHeight="1" thickBot="1" x14ac:dyDescent="0.35">
      <c r="B151" s="68"/>
      <c r="C151" s="67"/>
      <c r="D151" s="66"/>
      <c r="F151" s="61"/>
      <c r="G151" s="58">
        <v>1</v>
      </c>
      <c r="H151" s="21">
        <v>0.01</v>
      </c>
      <c r="I151" s="21">
        <v>0.02</v>
      </c>
      <c r="J151" s="21">
        <v>0.04</v>
      </c>
      <c r="K151" s="23">
        <f>H151*N151+I151*O151+J151*P151</f>
        <v>1.28</v>
      </c>
      <c r="M151" s="57">
        <v>23</v>
      </c>
      <c r="N151" s="6">
        <v>48</v>
      </c>
      <c r="O151">
        <v>24</v>
      </c>
      <c r="P151">
        <v>8</v>
      </c>
      <c r="Q151" s="9">
        <f>N151*$T$89+O151*$U$89+P151*$V$89</f>
        <v>4688</v>
      </c>
    </row>
    <row r="152" spans="2:17" ht="16.5" customHeight="1" x14ac:dyDescent="0.3">
      <c r="B152" s="68"/>
      <c r="C152" s="67"/>
      <c r="D152" s="66"/>
      <c r="F152" s="65" t="s">
        <v>58</v>
      </c>
      <c r="G152" s="55">
        <v>1</v>
      </c>
      <c r="H152" s="2">
        <v>0.01</v>
      </c>
      <c r="I152" s="2">
        <v>0.02</v>
      </c>
      <c r="J152" s="2">
        <v>0.04</v>
      </c>
      <c r="K152" s="5">
        <f>H152*N152+I152*O152+J152*P152</f>
        <v>1.28</v>
      </c>
      <c r="M152" s="57">
        <v>24</v>
      </c>
      <c r="N152" s="6">
        <v>48</v>
      </c>
      <c r="O152">
        <v>24</v>
      </c>
      <c r="P152">
        <v>8</v>
      </c>
      <c r="Q152" s="9">
        <f>N152*$T$89+O152*$U$89+P152*$V$89</f>
        <v>4688</v>
      </c>
    </row>
    <row r="153" spans="2:17" ht="17.25" customHeight="1" thickBot="1" x14ac:dyDescent="0.35">
      <c r="B153" s="64"/>
      <c r="C153" s="63"/>
      <c r="D153" s="62"/>
      <c r="F153" s="61"/>
      <c r="G153" s="58">
        <v>1</v>
      </c>
      <c r="H153" s="21">
        <v>0.01</v>
      </c>
      <c r="I153" s="21">
        <v>0.02</v>
      </c>
      <c r="J153" s="21">
        <v>0.04</v>
      </c>
      <c r="K153" s="23">
        <f>H153*N153+I153*O153+J153*P153</f>
        <v>1.28</v>
      </c>
      <c r="M153" s="58">
        <v>25</v>
      </c>
      <c r="N153" s="20">
        <v>48</v>
      </c>
      <c r="O153" s="21">
        <v>24</v>
      </c>
      <c r="P153" s="21">
        <v>8</v>
      </c>
      <c r="Q153" s="23">
        <f>N153*$T$89+O153*$U$89+P153*$V$89</f>
        <v>4688</v>
      </c>
    </row>
    <row r="159" spans="2:17" ht="16.5" customHeight="1" x14ac:dyDescent="0.3"/>
    <row r="160" spans="2:17" ht="16.5" customHeight="1" x14ac:dyDescent="0.3"/>
    <row r="161" customFormat="1" ht="17.25" customHeight="1" x14ac:dyDescent="0.3"/>
    <row r="162" customFormat="1" ht="16.5" customHeight="1" x14ac:dyDescent="0.3"/>
    <row r="163" customFormat="1" ht="16.5" customHeight="1" x14ac:dyDescent="0.3"/>
    <row r="164" customFormat="1" ht="17.25" customHeight="1" x14ac:dyDescent="0.3"/>
    <row r="165" customFormat="1" ht="16.5" customHeight="1" x14ac:dyDescent="0.3"/>
    <row r="166" customFormat="1" ht="16.5" customHeight="1" x14ac:dyDescent="0.3"/>
    <row r="167" customFormat="1" ht="17.25" customHeight="1" x14ac:dyDescent="0.3"/>
    <row r="168" customFormat="1" ht="16.5" customHeight="1" x14ac:dyDescent="0.3"/>
    <row r="169" customFormat="1" ht="17.25" customHeight="1" x14ac:dyDescent="0.3"/>
    <row r="170" customFormat="1" ht="16.5" customHeight="1" x14ac:dyDescent="0.3"/>
    <row r="171" customFormat="1" ht="17.25" customHeight="1" x14ac:dyDescent="0.3"/>
    <row r="172" customFormat="1" ht="16.5" customHeight="1" x14ac:dyDescent="0.3"/>
    <row r="173" customFormat="1" ht="17.25" customHeight="1" x14ac:dyDescent="0.3"/>
    <row r="174" customFormat="1" ht="16.5" customHeight="1" x14ac:dyDescent="0.3"/>
    <row r="175" customFormat="1" ht="17.25" customHeight="1" x14ac:dyDescent="0.3"/>
  </sheetData>
  <mergeCells count="149">
    <mergeCell ref="D146:D147"/>
    <mergeCell ref="F146:F147"/>
    <mergeCell ref="D148:D149"/>
    <mergeCell ref="F148:F149"/>
    <mergeCell ref="D150:D153"/>
    <mergeCell ref="F150:F151"/>
    <mergeCell ref="F152:F153"/>
    <mergeCell ref="D137:D139"/>
    <mergeCell ref="F137:F139"/>
    <mergeCell ref="D140:D142"/>
    <mergeCell ref="F140:F142"/>
    <mergeCell ref="D143:D145"/>
    <mergeCell ref="F143:F145"/>
    <mergeCell ref="C109:C110"/>
    <mergeCell ref="D109:D110"/>
    <mergeCell ref="L109:L112"/>
    <mergeCell ref="M109:M112"/>
    <mergeCell ref="N109:N112"/>
    <mergeCell ref="C111:C112"/>
    <mergeCell ref="D111:D112"/>
    <mergeCell ref="C105:C106"/>
    <mergeCell ref="D105:D106"/>
    <mergeCell ref="L105:L106"/>
    <mergeCell ref="M105:M106"/>
    <mergeCell ref="N105:N106"/>
    <mergeCell ref="C107:C108"/>
    <mergeCell ref="D107:D108"/>
    <mergeCell ref="L107:L108"/>
    <mergeCell ref="M107:M108"/>
    <mergeCell ref="N107:N108"/>
    <mergeCell ref="C99:C101"/>
    <mergeCell ref="D99:D101"/>
    <mergeCell ref="L99:L101"/>
    <mergeCell ref="M99:M101"/>
    <mergeCell ref="N99:N101"/>
    <mergeCell ref="C102:C104"/>
    <mergeCell ref="D102:D104"/>
    <mergeCell ref="L102:L104"/>
    <mergeCell ref="M102:M104"/>
    <mergeCell ref="N102:N104"/>
    <mergeCell ref="A86:N86"/>
    <mergeCell ref="L88:N93"/>
    <mergeCell ref="C96:C98"/>
    <mergeCell ref="D96:D98"/>
    <mergeCell ref="L96:L98"/>
    <mergeCell ref="M96:M98"/>
    <mergeCell ref="N96:N98"/>
    <mergeCell ref="C81:C82"/>
    <mergeCell ref="D81:D82"/>
    <mergeCell ref="L81:L84"/>
    <mergeCell ref="M81:M84"/>
    <mergeCell ref="N81:N84"/>
    <mergeCell ref="C83:C84"/>
    <mergeCell ref="D83:D84"/>
    <mergeCell ref="C77:C78"/>
    <mergeCell ref="D77:D78"/>
    <mergeCell ref="L77:L78"/>
    <mergeCell ref="M77:M78"/>
    <mergeCell ref="N77:N78"/>
    <mergeCell ref="C79:C80"/>
    <mergeCell ref="D79:D80"/>
    <mergeCell ref="L79:L80"/>
    <mergeCell ref="M79:M80"/>
    <mergeCell ref="N79:N80"/>
    <mergeCell ref="C71:C73"/>
    <mergeCell ref="D71:D73"/>
    <mergeCell ref="L71:L73"/>
    <mergeCell ref="M71:M73"/>
    <mergeCell ref="N71:N73"/>
    <mergeCell ref="C74:C76"/>
    <mergeCell ref="D74:D76"/>
    <mergeCell ref="L74:L76"/>
    <mergeCell ref="M74:M76"/>
    <mergeCell ref="N74:N76"/>
    <mergeCell ref="A58:N58"/>
    <mergeCell ref="L60:N65"/>
    <mergeCell ref="C68:C70"/>
    <mergeCell ref="D68:D70"/>
    <mergeCell ref="L68:L70"/>
    <mergeCell ref="M68:M70"/>
    <mergeCell ref="N68:N70"/>
    <mergeCell ref="C52:C53"/>
    <mergeCell ref="D52:D53"/>
    <mergeCell ref="L52:L55"/>
    <mergeCell ref="M52:M55"/>
    <mergeCell ref="N52:N55"/>
    <mergeCell ref="C54:C55"/>
    <mergeCell ref="D54:D55"/>
    <mergeCell ref="C48:C49"/>
    <mergeCell ref="D48:D49"/>
    <mergeCell ref="L48:L49"/>
    <mergeCell ref="M48:M49"/>
    <mergeCell ref="N48:N49"/>
    <mergeCell ref="C50:C51"/>
    <mergeCell ref="D50:D51"/>
    <mergeCell ref="L50:L51"/>
    <mergeCell ref="M50:M51"/>
    <mergeCell ref="N50:N51"/>
    <mergeCell ref="C42:C44"/>
    <mergeCell ref="D42:D44"/>
    <mergeCell ref="L42:L44"/>
    <mergeCell ref="M42:M44"/>
    <mergeCell ref="N42:N44"/>
    <mergeCell ref="C45:C47"/>
    <mergeCell ref="D45:D47"/>
    <mergeCell ref="L45:L47"/>
    <mergeCell ref="M45:M47"/>
    <mergeCell ref="N45:N47"/>
    <mergeCell ref="A29:N29"/>
    <mergeCell ref="L31:N36"/>
    <mergeCell ref="C39:C41"/>
    <mergeCell ref="D39:D41"/>
    <mergeCell ref="L39:L41"/>
    <mergeCell ref="M39:M41"/>
    <mergeCell ref="N39:N41"/>
    <mergeCell ref="C24:C25"/>
    <mergeCell ref="D24:D25"/>
    <mergeCell ref="L24:L27"/>
    <mergeCell ref="M24:M27"/>
    <mergeCell ref="N24:N27"/>
    <mergeCell ref="C26:C27"/>
    <mergeCell ref="D26:D27"/>
    <mergeCell ref="C20:C21"/>
    <mergeCell ref="D20:D21"/>
    <mergeCell ref="L20:L21"/>
    <mergeCell ref="M20:M21"/>
    <mergeCell ref="N20:N21"/>
    <mergeCell ref="C22:C23"/>
    <mergeCell ref="D22:D23"/>
    <mergeCell ref="L22:L23"/>
    <mergeCell ref="M22:M23"/>
    <mergeCell ref="N22:N23"/>
    <mergeCell ref="C14:C16"/>
    <mergeCell ref="D14:D16"/>
    <mergeCell ref="L14:L16"/>
    <mergeCell ref="M14:M16"/>
    <mergeCell ref="N14:N16"/>
    <mergeCell ref="C17:C19"/>
    <mergeCell ref="D17:D19"/>
    <mergeCell ref="L17:L19"/>
    <mergeCell ref="M17:M19"/>
    <mergeCell ref="N17:N19"/>
    <mergeCell ref="A1:N1"/>
    <mergeCell ref="L3:N8"/>
    <mergeCell ref="C11:C13"/>
    <mergeCell ref="D11:D13"/>
    <mergeCell ref="L11:L13"/>
    <mergeCell ref="M11:M13"/>
    <mergeCell ref="N11:N13"/>
  </mergeCells>
  <phoneticPr fontId="2" type="noConversion"/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0A134-C055-4400-95AB-7C5BD3D81DD5}">
  <dimension ref="A1:AR548"/>
  <sheetViews>
    <sheetView topLeftCell="A7" zoomScale="85" zoomScaleNormal="85" workbookViewId="0">
      <selection activeCell="L59" sqref="L59"/>
    </sheetView>
  </sheetViews>
  <sheetFormatPr defaultRowHeight="16.5" x14ac:dyDescent="0.3"/>
  <cols>
    <col min="1" max="1" width="9.625" bestFit="1" customWidth="1"/>
    <col min="2" max="2" width="12.75" bestFit="1" customWidth="1"/>
    <col min="3" max="3" width="13.625" bestFit="1" customWidth="1"/>
    <col min="4" max="4" width="21.875" bestFit="1" customWidth="1"/>
    <col min="12" max="12" width="20.625" bestFit="1" customWidth="1"/>
    <col min="13" max="14" width="11.625" bestFit="1" customWidth="1"/>
    <col min="17" max="17" width="16.5" bestFit="1" customWidth="1"/>
    <col min="33" max="33" width="11.625" bestFit="1" customWidth="1"/>
    <col min="34" max="34" width="20.625" bestFit="1" customWidth="1"/>
    <col min="35" max="35" width="16.5" bestFit="1" customWidth="1"/>
  </cols>
  <sheetData>
    <row r="1" spans="1:44" ht="17.25" thickBot="1" x14ac:dyDescent="0.35">
      <c r="A1" t="s">
        <v>0</v>
      </c>
      <c r="F1" s="1">
        <v>0.6</v>
      </c>
      <c r="G1" s="2"/>
      <c r="H1" s="2"/>
      <c r="I1" s="3"/>
      <c r="J1" s="2" t="s">
        <v>1</v>
      </c>
      <c r="K1" s="2" t="s">
        <v>2</v>
      </c>
      <c r="L1" s="2" t="s">
        <v>3</v>
      </c>
      <c r="M1" s="2" t="s">
        <v>4</v>
      </c>
      <c r="N1" s="2" t="s">
        <v>5</v>
      </c>
      <c r="O1" s="2" t="s">
        <v>6</v>
      </c>
      <c r="P1" s="4" t="s">
        <v>7</v>
      </c>
      <c r="Q1" s="2" t="s">
        <v>8</v>
      </c>
      <c r="R1" s="2" t="s">
        <v>9</v>
      </c>
      <c r="S1" s="2" t="s">
        <v>10</v>
      </c>
      <c r="T1" s="2"/>
      <c r="U1" s="2"/>
      <c r="V1" s="2" t="s">
        <v>11</v>
      </c>
      <c r="W1" s="5"/>
      <c r="Z1" s="1">
        <v>0.6</v>
      </c>
      <c r="AA1" s="2"/>
      <c r="AB1" s="2"/>
      <c r="AC1" s="3"/>
      <c r="AD1" s="2" t="s">
        <v>1</v>
      </c>
      <c r="AE1" s="2" t="s">
        <v>2</v>
      </c>
      <c r="AF1" s="2" t="s">
        <v>12</v>
      </c>
      <c r="AG1" s="2" t="s">
        <v>4</v>
      </c>
      <c r="AH1" s="2" t="s">
        <v>3</v>
      </c>
      <c r="AI1" s="2" t="s">
        <v>5</v>
      </c>
      <c r="AJ1" s="2" t="s">
        <v>6</v>
      </c>
      <c r="AK1" s="4" t="s">
        <v>7</v>
      </c>
      <c r="AL1" s="2" t="s">
        <v>8</v>
      </c>
      <c r="AM1" s="2" t="s">
        <v>9</v>
      </c>
      <c r="AN1" s="2" t="s">
        <v>10</v>
      </c>
      <c r="AO1" s="2"/>
      <c r="AP1" s="2"/>
      <c r="AQ1" s="2" t="s">
        <v>11</v>
      </c>
      <c r="AR1" s="5"/>
    </row>
    <row r="2" spans="1:44" ht="17.25" thickBot="1" x14ac:dyDescent="0.35">
      <c r="F2" s="6" t="s">
        <v>13</v>
      </c>
      <c r="H2">
        <v>0</v>
      </c>
      <c r="I2" t="s">
        <v>14</v>
      </c>
      <c r="J2">
        <v>60</v>
      </c>
      <c r="K2">
        <v>0</v>
      </c>
      <c r="L2">
        <f t="shared" ref="L2:L6" si="0">(J2+K2)*0.465</f>
        <v>27.900000000000002</v>
      </c>
      <c r="M2">
        <f t="shared" ref="M2:M6" si="1">J2+K2</f>
        <v>60</v>
      </c>
      <c r="N2">
        <v>0</v>
      </c>
      <c r="O2">
        <f t="shared" ref="O2:O6" si="2">M2/100</f>
        <v>0.6</v>
      </c>
      <c r="P2" s="7">
        <f>1*M2/100</f>
        <v>0.6</v>
      </c>
      <c r="Q2">
        <f>1-P2</f>
        <v>0.4</v>
      </c>
      <c r="R2">
        <v>1</v>
      </c>
      <c r="S2">
        <f>R2*P2</f>
        <v>0.6</v>
      </c>
      <c r="V2" s="8">
        <f>SUM(S2:S8)</f>
        <v>1.57575552</v>
      </c>
      <c r="W2" s="9"/>
      <c r="Z2" s="6" t="s">
        <v>13</v>
      </c>
      <c r="AB2">
        <v>0</v>
      </c>
      <c r="AC2" t="s">
        <v>14</v>
      </c>
      <c r="AD2">
        <v>60</v>
      </c>
      <c r="AE2">
        <v>0</v>
      </c>
      <c r="AF2">
        <v>10</v>
      </c>
      <c r="AG2">
        <f>AD2+AE2+AF2</f>
        <v>70</v>
      </c>
      <c r="AH2">
        <f>(AG2)*0.465</f>
        <v>32.550000000000004</v>
      </c>
      <c r="AI2">
        <v>0</v>
      </c>
      <c r="AJ2">
        <f>AG2/100</f>
        <v>0.7</v>
      </c>
      <c r="AK2" s="7">
        <f>1*AG2/100</f>
        <v>0.7</v>
      </c>
      <c r="AL2">
        <f>1-AK2</f>
        <v>0.30000000000000004</v>
      </c>
      <c r="AM2">
        <v>1</v>
      </c>
      <c r="AN2">
        <f>AM2*AK2</f>
        <v>0.7</v>
      </c>
      <c r="AQ2" s="8">
        <f>SUM(AN2:AN5)</f>
        <v>1.3787392000000001</v>
      </c>
      <c r="AR2" s="9"/>
    </row>
    <row r="3" spans="1:44" ht="17.25" x14ac:dyDescent="0.3">
      <c r="A3" s="10" t="s">
        <v>15</v>
      </c>
      <c r="B3" s="11" t="s">
        <v>16</v>
      </c>
      <c r="C3" s="11" t="s">
        <v>17</v>
      </c>
      <c r="D3" s="11" t="s">
        <v>18</v>
      </c>
      <c r="F3" s="6"/>
      <c r="H3">
        <v>1</v>
      </c>
      <c r="I3" t="s">
        <v>14</v>
      </c>
      <c r="J3">
        <v>60</v>
      </c>
      <c r="K3">
        <f t="shared" ref="K3:K9" si="3">J3*0.1*H3</f>
        <v>6</v>
      </c>
      <c r="L3">
        <f t="shared" si="0"/>
        <v>30.69</v>
      </c>
      <c r="M3">
        <f t="shared" si="1"/>
        <v>66</v>
      </c>
      <c r="N3">
        <f t="shared" ref="N3:N6" si="4">N2+L2</f>
        <v>27.900000000000002</v>
      </c>
      <c r="O3">
        <f t="shared" si="2"/>
        <v>0.66</v>
      </c>
      <c r="P3" s="7">
        <f>Q2*O3</f>
        <v>0.26400000000000001</v>
      </c>
      <c r="Q3">
        <f>Q2*(1-O3)</f>
        <v>0.13599999999999998</v>
      </c>
      <c r="R3">
        <v>2</v>
      </c>
      <c r="S3">
        <f>R3*P3</f>
        <v>0.52800000000000002</v>
      </c>
      <c r="W3" s="9"/>
      <c r="Z3" s="6"/>
      <c r="AB3">
        <v>1</v>
      </c>
      <c r="AC3" t="s">
        <v>14</v>
      </c>
      <c r="AD3">
        <v>60</v>
      </c>
      <c r="AE3">
        <f t="shared" ref="AE3:AE5" si="5">AD3*0.1*AB3</f>
        <v>6</v>
      </c>
      <c r="AF3">
        <v>10</v>
      </c>
      <c r="AG3">
        <f t="shared" ref="AG3:AG5" si="6">AD3+AE3+AF3</f>
        <v>76</v>
      </c>
      <c r="AH3">
        <f t="shared" ref="AH3:AH5" si="7">(AG3)*0.465</f>
        <v>35.340000000000003</v>
      </c>
      <c r="AI3">
        <f>AI2+AH2</f>
        <v>32.550000000000004</v>
      </c>
      <c r="AJ3">
        <f>AG3/100</f>
        <v>0.76</v>
      </c>
      <c r="AK3" s="7">
        <f>AL2*AJ3</f>
        <v>0.22800000000000004</v>
      </c>
      <c r="AL3">
        <f>AL2*(1-AJ3)</f>
        <v>7.2000000000000008E-2</v>
      </c>
      <c r="AM3">
        <v>2</v>
      </c>
      <c r="AN3">
        <f>AM3*AK3</f>
        <v>0.45600000000000007</v>
      </c>
      <c r="AR3" s="9"/>
    </row>
    <row r="4" spans="1:44" ht="17.25" x14ac:dyDescent="0.3">
      <c r="A4" s="12">
        <v>1</v>
      </c>
      <c r="B4" s="13">
        <v>1345</v>
      </c>
      <c r="C4" s="14">
        <v>1</v>
      </c>
      <c r="D4" s="15"/>
      <c r="F4" s="6"/>
      <c r="H4">
        <v>2</v>
      </c>
      <c r="I4" t="s">
        <v>14</v>
      </c>
      <c r="J4">
        <v>60</v>
      </c>
      <c r="K4">
        <f t="shared" si="3"/>
        <v>12</v>
      </c>
      <c r="L4">
        <f t="shared" si="0"/>
        <v>33.480000000000004</v>
      </c>
      <c r="M4">
        <f t="shared" si="1"/>
        <v>72</v>
      </c>
      <c r="N4">
        <f t="shared" si="4"/>
        <v>58.59</v>
      </c>
      <c r="O4">
        <f t="shared" si="2"/>
        <v>0.72</v>
      </c>
      <c r="P4" s="7">
        <f>Q3*O4</f>
        <v>9.7919999999999979E-2</v>
      </c>
      <c r="Q4">
        <f t="shared" ref="Q4:Q6" si="8">Q3*(1-O4)</f>
        <v>3.8079999999999996E-2</v>
      </c>
      <c r="R4">
        <v>3</v>
      </c>
      <c r="S4">
        <f t="shared" ref="S4:S6" si="9">R4*P4</f>
        <v>0.29375999999999991</v>
      </c>
      <c r="W4" s="9"/>
      <c r="Z4" s="6"/>
      <c r="AB4">
        <v>2</v>
      </c>
      <c r="AC4" t="s">
        <v>14</v>
      </c>
      <c r="AD4">
        <v>60</v>
      </c>
      <c r="AE4">
        <f t="shared" si="5"/>
        <v>12</v>
      </c>
      <c r="AF4">
        <v>10</v>
      </c>
      <c r="AG4">
        <f t="shared" si="6"/>
        <v>82</v>
      </c>
      <c r="AH4">
        <f t="shared" si="7"/>
        <v>38.130000000000003</v>
      </c>
      <c r="AI4">
        <f>AI3+AH3</f>
        <v>67.890000000000015</v>
      </c>
      <c r="AJ4">
        <f>AG4/100</f>
        <v>0.82</v>
      </c>
      <c r="AK4" s="7">
        <f>AL3*AJ4</f>
        <v>5.9040000000000002E-2</v>
      </c>
      <c r="AL4">
        <f t="shared" ref="AL4:AL5" si="10">AL3*(1-AJ4)</f>
        <v>1.2960000000000005E-2</v>
      </c>
      <c r="AM4">
        <v>3</v>
      </c>
      <c r="AN4">
        <f t="shared" ref="AN4:AN5" si="11">AM4*AK4</f>
        <v>0.17712</v>
      </c>
      <c r="AR4" s="9"/>
    </row>
    <row r="5" spans="1:44" ht="18" thickBot="1" x14ac:dyDescent="0.35">
      <c r="A5" s="16">
        <v>2</v>
      </c>
      <c r="B5" s="17">
        <v>1350</v>
      </c>
      <c r="C5" s="18">
        <v>1</v>
      </c>
      <c r="D5" s="19"/>
      <c r="F5" s="6"/>
      <c r="H5">
        <v>3</v>
      </c>
      <c r="I5" t="s">
        <v>14</v>
      </c>
      <c r="J5">
        <v>60</v>
      </c>
      <c r="K5">
        <f t="shared" si="3"/>
        <v>18</v>
      </c>
      <c r="L5">
        <f t="shared" si="0"/>
        <v>36.270000000000003</v>
      </c>
      <c r="M5">
        <f t="shared" si="1"/>
        <v>78</v>
      </c>
      <c r="N5">
        <f t="shared" si="4"/>
        <v>92.070000000000007</v>
      </c>
      <c r="O5">
        <f t="shared" si="2"/>
        <v>0.78</v>
      </c>
      <c r="P5" s="7">
        <f t="shared" ref="P5:P6" si="12">Q4*O5</f>
        <v>2.9702399999999997E-2</v>
      </c>
      <c r="Q5">
        <f t="shared" si="8"/>
        <v>8.3775999999999972E-3</v>
      </c>
      <c r="R5">
        <v>4</v>
      </c>
      <c r="S5">
        <f t="shared" si="9"/>
        <v>0.11880959999999999</v>
      </c>
      <c r="W5" s="9"/>
      <c r="Z5" s="20"/>
      <c r="AA5" s="21"/>
      <c r="AB5" s="21">
        <v>3</v>
      </c>
      <c r="AC5" s="21" t="s">
        <v>14</v>
      </c>
      <c r="AD5" s="21">
        <v>60</v>
      </c>
      <c r="AE5" s="21">
        <f t="shared" si="5"/>
        <v>18</v>
      </c>
      <c r="AF5" s="21">
        <v>10</v>
      </c>
      <c r="AG5" s="21">
        <f t="shared" si="6"/>
        <v>88</v>
      </c>
      <c r="AH5" s="21">
        <f t="shared" si="7"/>
        <v>40.92</v>
      </c>
      <c r="AI5" s="21">
        <f>AI4+AH4</f>
        <v>106.02000000000001</v>
      </c>
      <c r="AJ5" s="21">
        <f>AG5/100</f>
        <v>0.88</v>
      </c>
      <c r="AK5" s="22">
        <f t="shared" ref="AK5" si="13">AL4*AJ5</f>
        <v>1.1404800000000005E-2</v>
      </c>
      <c r="AL5" s="21">
        <f t="shared" si="10"/>
        <v>1.5552000000000005E-3</v>
      </c>
      <c r="AM5" s="21">
        <v>4</v>
      </c>
      <c r="AN5" s="21">
        <f t="shared" si="11"/>
        <v>4.5619200000000019E-2</v>
      </c>
      <c r="AO5" s="21"/>
      <c r="AP5" s="21"/>
      <c r="AQ5" s="21"/>
      <c r="AR5" s="23"/>
    </row>
    <row r="6" spans="1:44" ht="18" thickBot="1" x14ac:dyDescent="0.35">
      <c r="A6" s="16">
        <v>3</v>
      </c>
      <c r="B6" s="17">
        <v>1355</v>
      </c>
      <c r="C6" s="18">
        <v>1</v>
      </c>
      <c r="D6" s="19"/>
      <c r="F6" s="6" t="s">
        <v>19</v>
      </c>
      <c r="H6">
        <v>4</v>
      </c>
      <c r="I6" t="s">
        <v>14</v>
      </c>
      <c r="J6">
        <v>60</v>
      </c>
      <c r="K6">
        <f t="shared" si="3"/>
        <v>24</v>
      </c>
      <c r="L6">
        <f t="shared" si="0"/>
        <v>39.06</v>
      </c>
      <c r="M6">
        <f t="shared" si="1"/>
        <v>84</v>
      </c>
      <c r="N6">
        <f t="shared" si="4"/>
        <v>128.34</v>
      </c>
      <c r="O6">
        <f t="shared" si="2"/>
        <v>0.84</v>
      </c>
      <c r="P6" s="7">
        <f t="shared" si="12"/>
        <v>7.0371839999999975E-3</v>
      </c>
      <c r="Q6">
        <f t="shared" si="8"/>
        <v>1.3404159999999999E-3</v>
      </c>
      <c r="R6">
        <v>5</v>
      </c>
      <c r="S6">
        <f t="shared" si="9"/>
        <v>3.5185919999999989E-2</v>
      </c>
      <c r="W6" s="9"/>
      <c r="Z6" s="24">
        <v>0.45</v>
      </c>
      <c r="AC6" s="25"/>
      <c r="AD6" t="s">
        <v>1</v>
      </c>
      <c r="AE6" t="s">
        <v>2</v>
      </c>
      <c r="AF6">
        <v>10</v>
      </c>
      <c r="AG6" t="s">
        <v>4</v>
      </c>
      <c r="AH6" t="s">
        <v>3</v>
      </c>
      <c r="AI6" t="s">
        <v>5</v>
      </c>
      <c r="AJ6" t="s">
        <v>6</v>
      </c>
      <c r="AK6" s="7" t="s">
        <v>7</v>
      </c>
      <c r="AL6" t="s">
        <v>8</v>
      </c>
      <c r="AM6" t="s">
        <v>9</v>
      </c>
      <c r="AN6" t="s">
        <v>10</v>
      </c>
      <c r="AQ6" t="s">
        <v>11</v>
      </c>
      <c r="AR6" s="9"/>
    </row>
    <row r="7" spans="1:44" ht="18" thickBot="1" x14ac:dyDescent="0.35">
      <c r="A7" s="16">
        <v>4</v>
      </c>
      <c r="B7" s="17">
        <v>1360</v>
      </c>
      <c r="C7" s="18">
        <v>1</v>
      </c>
      <c r="D7" s="19"/>
      <c r="F7" s="6"/>
      <c r="H7">
        <v>5</v>
      </c>
      <c r="I7" t="s">
        <v>14</v>
      </c>
      <c r="J7">
        <v>60</v>
      </c>
      <c r="K7">
        <f t="shared" si="3"/>
        <v>30</v>
      </c>
      <c r="P7" s="7"/>
      <c r="W7" s="9"/>
      <c r="Z7" s="6" t="s">
        <v>13</v>
      </c>
      <c r="AB7">
        <v>0</v>
      </c>
      <c r="AC7" t="s">
        <v>14</v>
      </c>
      <c r="AD7">
        <v>45</v>
      </c>
      <c r="AE7">
        <v>0</v>
      </c>
      <c r="AF7">
        <v>10</v>
      </c>
      <c r="AG7">
        <f>AD7+AE7+AF7</f>
        <v>55</v>
      </c>
      <c r="AH7">
        <f>(AG7)*0.465</f>
        <v>25.575000000000003</v>
      </c>
      <c r="AI7">
        <v>0</v>
      </c>
      <c r="AJ7">
        <f>AG7/100</f>
        <v>0.55000000000000004</v>
      </c>
      <c r="AK7" s="7">
        <f>1*AG7/100</f>
        <v>0.55000000000000004</v>
      </c>
      <c r="AL7">
        <f>1-AK7</f>
        <v>0.44999999999999996</v>
      </c>
      <c r="AM7">
        <v>1</v>
      </c>
      <c r="AN7">
        <f>AM7*AK7</f>
        <v>0.55000000000000004</v>
      </c>
      <c r="AQ7" s="8">
        <f>SUM(AN7:AN11)</f>
        <v>1.6906264975</v>
      </c>
      <c r="AR7" s="9"/>
    </row>
    <row r="8" spans="1:44" ht="17.25" x14ac:dyDescent="0.3">
      <c r="A8" s="16">
        <v>5</v>
      </c>
      <c r="B8" s="17">
        <v>1365</v>
      </c>
      <c r="C8" s="18">
        <v>1</v>
      </c>
      <c r="D8" s="19"/>
      <c r="F8" s="6"/>
      <c r="H8">
        <v>6</v>
      </c>
      <c r="I8" t="s">
        <v>14</v>
      </c>
      <c r="J8">
        <v>60</v>
      </c>
      <c r="K8">
        <f t="shared" si="3"/>
        <v>36</v>
      </c>
      <c r="P8" s="7"/>
      <c r="W8" s="9"/>
      <c r="Z8" s="6"/>
      <c r="AB8">
        <v>1</v>
      </c>
      <c r="AC8" t="s">
        <v>14</v>
      </c>
      <c r="AD8">
        <v>45</v>
      </c>
      <c r="AE8">
        <f t="shared" ref="AE8:AE11" si="14">AD8*0.1*AB8</f>
        <v>4.5</v>
      </c>
      <c r="AF8">
        <v>10</v>
      </c>
      <c r="AG8">
        <f t="shared" ref="AG8:AG11" si="15">AD8+AE8+AF8</f>
        <v>59.5</v>
      </c>
      <c r="AH8">
        <f t="shared" ref="AH8:AH11" si="16">(AG8)*0.465</f>
        <v>27.6675</v>
      </c>
      <c r="AI8">
        <f>AI7+AH7</f>
        <v>25.575000000000003</v>
      </c>
      <c r="AJ8">
        <f>AG8/100</f>
        <v>0.59499999999999997</v>
      </c>
      <c r="AK8" s="7">
        <f>AL7*AJ8</f>
        <v>0.26774999999999999</v>
      </c>
      <c r="AL8">
        <f>AL7*(1-AJ8)</f>
        <v>0.18225</v>
      </c>
      <c r="AM8">
        <v>2</v>
      </c>
      <c r="AN8">
        <f>AM8*AK8</f>
        <v>0.53549999999999998</v>
      </c>
      <c r="AR8" s="9"/>
    </row>
    <row r="9" spans="1:44" ht="17.25" x14ac:dyDescent="0.3">
      <c r="A9" s="16">
        <v>6</v>
      </c>
      <c r="B9" s="17">
        <v>1370</v>
      </c>
      <c r="C9" s="18">
        <v>1</v>
      </c>
      <c r="D9" s="19"/>
      <c r="F9" s="6"/>
      <c r="H9">
        <v>7</v>
      </c>
      <c r="I9" t="s">
        <v>14</v>
      </c>
      <c r="J9">
        <v>60</v>
      </c>
      <c r="K9">
        <f t="shared" si="3"/>
        <v>42</v>
      </c>
      <c r="P9" s="7"/>
      <c r="W9" s="9"/>
      <c r="Z9" s="6"/>
      <c r="AB9">
        <v>2</v>
      </c>
      <c r="AC9" t="s">
        <v>14</v>
      </c>
      <c r="AD9">
        <v>45</v>
      </c>
      <c r="AE9">
        <f t="shared" si="14"/>
        <v>9</v>
      </c>
      <c r="AF9">
        <v>10</v>
      </c>
      <c r="AG9">
        <f t="shared" si="15"/>
        <v>64</v>
      </c>
      <c r="AH9">
        <f t="shared" si="16"/>
        <v>29.76</v>
      </c>
      <c r="AI9">
        <f>AI8+AH8</f>
        <v>53.242500000000007</v>
      </c>
      <c r="AJ9">
        <f>AG9/100</f>
        <v>0.64</v>
      </c>
      <c r="AK9" s="7">
        <f>AL8*AJ9</f>
        <v>0.11663999999999999</v>
      </c>
      <c r="AL9">
        <f t="shared" ref="AL9:AL11" si="17">AL8*(1-AJ9)</f>
        <v>6.5610000000000002E-2</v>
      </c>
      <c r="AM9">
        <v>3</v>
      </c>
      <c r="AN9">
        <f t="shared" ref="AN9:AN11" si="18">AM9*AK9</f>
        <v>0.34992000000000001</v>
      </c>
      <c r="AR9" s="9"/>
    </row>
    <row r="10" spans="1:44" ht="18" thickBot="1" x14ac:dyDescent="0.35">
      <c r="A10" s="26">
        <v>7</v>
      </c>
      <c r="B10" s="17">
        <v>1375</v>
      </c>
      <c r="C10" s="18" t="s">
        <v>20</v>
      </c>
      <c r="D10" s="27" t="s">
        <v>21</v>
      </c>
      <c r="F10" s="6"/>
      <c r="P10" s="22"/>
      <c r="W10" s="9"/>
      <c r="Z10" s="6"/>
      <c r="AB10">
        <v>3</v>
      </c>
      <c r="AC10" t="s">
        <v>14</v>
      </c>
      <c r="AD10">
        <v>45</v>
      </c>
      <c r="AE10">
        <f t="shared" si="14"/>
        <v>13.5</v>
      </c>
      <c r="AF10">
        <v>10</v>
      </c>
      <c r="AG10">
        <f t="shared" si="15"/>
        <v>68.5</v>
      </c>
      <c r="AH10">
        <f t="shared" si="16"/>
        <v>31.852500000000003</v>
      </c>
      <c r="AI10">
        <f>AI9+AH9</f>
        <v>83.002500000000012</v>
      </c>
      <c r="AJ10">
        <f>AG10/100</f>
        <v>0.68500000000000005</v>
      </c>
      <c r="AK10" s="7">
        <f t="shared" ref="AK10:AK11" si="19">AL9*AJ10</f>
        <v>4.4942850000000006E-2</v>
      </c>
      <c r="AL10">
        <f t="shared" si="17"/>
        <v>2.0667149999999999E-2</v>
      </c>
      <c r="AM10">
        <v>4</v>
      </c>
      <c r="AN10">
        <f t="shared" si="18"/>
        <v>0.17977140000000003</v>
      </c>
      <c r="AR10" s="9"/>
    </row>
    <row r="11" spans="1:44" ht="18" thickBot="1" x14ac:dyDescent="0.35">
      <c r="A11" s="26">
        <v>8</v>
      </c>
      <c r="B11" s="17">
        <v>1380</v>
      </c>
      <c r="C11" s="18" t="s">
        <v>22</v>
      </c>
      <c r="D11" s="27" t="s">
        <v>23</v>
      </c>
      <c r="F11" s="20"/>
      <c r="G11" s="21"/>
      <c r="H11" s="21"/>
      <c r="I11" s="21"/>
      <c r="J11" s="21"/>
      <c r="K11" s="21"/>
      <c r="L11" s="21"/>
      <c r="M11" s="21"/>
      <c r="N11" s="21"/>
      <c r="O11" s="21"/>
      <c r="P11" s="28"/>
      <c r="Q11" s="21"/>
      <c r="R11" s="21"/>
      <c r="S11" s="21"/>
      <c r="T11" s="21"/>
      <c r="U11" s="21"/>
      <c r="V11" s="21"/>
      <c r="W11" s="23"/>
      <c r="Z11" s="6"/>
      <c r="AB11">
        <v>4</v>
      </c>
      <c r="AC11" t="s">
        <v>14</v>
      </c>
      <c r="AD11">
        <v>45</v>
      </c>
      <c r="AE11">
        <f t="shared" si="14"/>
        <v>18</v>
      </c>
      <c r="AF11">
        <v>10</v>
      </c>
      <c r="AG11">
        <f t="shared" si="15"/>
        <v>73</v>
      </c>
      <c r="AH11">
        <f t="shared" si="16"/>
        <v>33.945</v>
      </c>
      <c r="AI11">
        <f>AI10+AH10</f>
        <v>114.85500000000002</v>
      </c>
      <c r="AJ11">
        <f>AG11/100</f>
        <v>0.73</v>
      </c>
      <c r="AK11" s="7">
        <f t="shared" si="19"/>
        <v>1.5087019499999998E-2</v>
      </c>
      <c r="AL11">
        <f t="shared" si="17"/>
        <v>5.5801304999999997E-3</v>
      </c>
      <c r="AM11">
        <v>5</v>
      </c>
      <c r="AN11">
        <f t="shared" si="18"/>
        <v>7.5435097499999992E-2</v>
      </c>
      <c r="AR11" s="9"/>
    </row>
    <row r="12" spans="1:44" ht="18" thickBot="1" x14ac:dyDescent="0.35">
      <c r="A12" s="26">
        <v>9</v>
      </c>
      <c r="B12" s="17">
        <v>1385</v>
      </c>
      <c r="C12" s="29" t="s">
        <v>24</v>
      </c>
      <c r="D12" s="30" t="s">
        <v>25</v>
      </c>
      <c r="F12" s="1">
        <v>0.45</v>
      </c>
      <c r="G12" s="2"/>
      <c r="H12" s="2"/>
      <c r="I12" s="3"/>
      <c r="J12" s="2" t="s">
        <v>1</v>
      </c>
      <c r="K12" s="2" t="s">
        <v>2</v>
      </c>
      <c r="L12" s="2" t="s">
        <v>3</v>
      </c>
      <c r="M12" s="2" t="s">
        <v>4</v>
      </c>
      <c r="N12" s="2" t="s">
        <v>5</v>
      </c>
      <c r="O12" s="2" t="s">
        <v>6</v>
      </c>
      <c r="P12" s="4" t="s">
        <v>7</v>
      </c>
      <c r="Q12" s="2" t="s">
        <v>8</v>
      </c>
      <c r="R12" s="2" t="s">
        <v>9</v>
      </c>
      <c r="S12" s="31" t="s">
        <v>26</v>
      </c>
      <c r="T12" s="2"/>
      <c r="U12" s="2"/>
      <c r="V12" s="2" t="s">
        <v>11</v>
      </c>
      <c r="W12" s="5"/>
      <c r="Z12" s="1">
        <v>0.3</v>
      </c>
      <c r="AA12" s="2"/>
      <c r="AB12" s="2"/>
      <c r="AC12" s="3"/>
      <c r="AD12" s="2" t="s">
        <v>1</v>
      </c>
      <c r="AE12" s="2" t="s">
        <v>2</v>
      </c>
      <c r="AF12" s="2">
        <v>10</v>
      </c>
      <c r="AG12" s="2" t="s">
        <v>4</v>
      </c>
      <c r="AH12" s="2" t="s">
        <v>3</v>
      </c>
      <c r="AI12" s="2" t="s">
        <v>5</v>
      </c>
      <c r="AJ12" s="2" t="s">
        <v>6</v>
      </c>
      <c r="AK12" s="4" t="s">
        <v>7</v>
      </c>
      <c r="AL12" s="2" t="s">
        <v>8</v>
      </c>
      <c r="AM12" s="2" t="s">
        <v>9</v>
      </c>
      <c r="AN12" s="2" t="s">
        <v>10</v>
      </c>
      <c r="AO12" s="2"/>
      <c r="AP12" s="2"/>
      <c r="AQ12" s="2" t="s">
        <v>11</v>
      </c>
      <c r="AR12" s="5"/>
    </row>
    <row r="13" spans="1:44" ht="18" thickBot="1" x14ac:dyDescent="0.35">
      <c r="A13" s="26">
        <v>10</v>
      </c>
      <c r="B13" s="17">
        <v>1390</v>
      </c>
      <c r="C13" s="32"/>
      <c r="D13" s="33"/>
      <c r="F13" s="6" t="s">
        <v>13</v>
      </c>
      <c r="H13">
        <v>0</v>
      </c>
      <c r="I13" t="s">
        <v>14</v>
      </c>
      <c r="J13">
        <v>45</v>
      </c>
      <c r="K13">
        <v>0</v>
      </c>
      <c r="L13">
        <f t="shared" ref="L13:L18" si="20">(J13+K13)*0.465</f>
        <v>20.925000000000001</v>
      </c>
      <c r="M13">
        <f t="shared" ref="M13:M18" si="21">J13+K13</f>
        <v>45</v>
      </c>
      <c r="N13">
        <v>0</v>
      </c>
      <c r="O13">
        <f t="shared" ref="O13:O18" si="22">M13/100</f>
        <v>0.45</v>
      </c>
      <c r="P13" s="7">
        <f>1*M13/100</f>
        <v>0.45</v>
      </c>
      <c r="Q13">
        <f>1-P13</f>
        <v>0.55000000000000004</v>
      </c>
      <c r="R13">
        <v>1</v>
      </c>
      <c r="S13">
        <f>R13*P13</f>
        <v>0.45</v>
      </c>
      <c r="V13" s="8">
        <f>SUM(S13:S18)</f>
        <v>1.9899000750375002</v>
      </c>
      <c r="W13" s="9"/>
      <c r="Z13" s="6" t="s">
        <v>13</v>
      </c>
      <c r="AB13">
        <v>0</v>
      </c>
      <c r="AC13" t="s">
        <v>14</v>
      </c>
      <c r="AD13">
        <v>30</v>
      </c>
      <c r="AE13">
        <v>0</v>
      </c>
      <c r="AF13">
        <v>10</v>
      </c>
      <c r="AG13">
        <f>AD13+AE13+AF13</f>
        <v>40</v>
      </c>
      <c r="AH13">
        <f>(AG13)*0.465</f>
        <v>18.600000000000001</v>
      </c>
      <c r="AI13">
        <v>0</v>
      </c>
      <c r="AJ13">
        <f>AG13/100</f>
        <v>0.4</v>
      </c>
      <c r="AK13" s="7">
        <f>1*AG13/100</f>
        <v>0.4</v>
      </c>
      <c r="AL13">
        <f>1-AK13</f>
        <v>0.6</v>
      </c>
      <c r="AM13">
        <v>1</v>
      </c>
      <c r="AN13">
        <f>AM13*AK13</f>
        <v>0.4</v>
      </c>
      <c r="AQ13" s="8">
        <f>SUM(AN13:AN18)</f>
        <v>2.1440103712000003</v>
      </c>
      <c r="AR13" s="9"/>
    </row>
    <row r="14" spans="1:44" ht="17.25" x14ac:dyDescent="0.3">
      <c r="A14" s="26">
        <v>11</v>
      </c>
      <c r="B14" s="17">
        <v>1395</v>
      </c>
      <c r="C14" s="34"/>
      <c r="D14" s="35"/>
      <c r="F14" s="6"/>
      <c r="H14">
        <v>1</v>
      </c>
      <c r="I14" t="s">
        <v>14</v>
      </c>
      <c r="J14">
        <v>45</v>
      </c>
      <c r="K14">
        <f t="shared" ref="K14:K18" si="23">J14*0.1*H14</f>
        <v>4.5</v>
      </c>
      <c r="L14">
        <f t="shared" si="20"/>
        <v>23.017500000000002</v>
      </c>
      <c r="M14">
        <f t="shared" si="21"/>
        <v>49.5</v>
      </c>
      <c r="N14">
        <f t="shared" ref="N14:N18" si="24">N13+L13</f>
        <v>20.925000000000001</v>
      </c>
      <c r="O14">
        <f t="shared" si="22"/>
        <v>0.495</v>
      </c>
      <c r="P14" s="7">
        <f>Q13*O14</f>
        <v>0.27224999999999999</v>
      </c>
      <c r="Q14">
        <f>Q13*(1-O14)</f>
        <v>0.27775000000000005</v>
      </c>
      <c r="R14">
        <v>2</v>
      </c>
      <c r="S14">
        <f>R14*P14</f>
        <v>0.54449999999999998</v>
      </c>
      <c r="W14" s="9"/>
      <c r="Z14" s="6"/>
      <c r="AB14">
        <v>1</v>
      </c>
      <c r="AC14" t="s">
        <v>14</v>
      </c>
      <c r="AD14">
        <v>30</v>
      </c>
      <c r="AE14">
        <f t="shared" ref="AE14:AE18" si="25">AD14*0.1*AB14</f>
        <v>3</v>
      </c>
      <c r="AF14">
        <v>10</v>
      </c>
      <c r="AG14">
        <f t="shared" ref="AG14:AG18" si="26">AD14+AE14+AF14</f>
        <v>43</v>
      </c>
      <c r="AH14">
        <f t="shared" ref="AH14:AH18" si="27">(AG14)*0.465</f>
        <v>19.995000000000001</v>
      </c>
      <c r="AI14">
        <f>AI13+AH13</f>
        <v>18.600000000000001</v>
      </c>
      <c r="AJ14">
        <f>AG14/100</f>
        <v>0.43</v>
      </c>
      <c r="AK14" s="7">
        <f>AL13*AJ14</f>
        <v>0.25800000000000001</v>
      </c>
      <c r="AL14">
        <f>AL13*(1-AJ14)</f>
        <v>0.34200000000000003</v>
      </c>
      <c r="AM14">
        <v>2</v>
      </c>
      <c r="AN14">
        <f>AM14*AK14</f>
        <v>0.51600000000000001</v>
      </c>
      <c r="AR14" s="9"/>
    </row>
    <row r="15" spans="1:44" ht="17.25" x14ac:dyDescent="0.3">
      <c r="A15" s="26">
        <v>12</v>
      </c>
      <c r="B15" s="17">
        <v>1400</v>
      </c>
      <c r="C15" s="29" t="s">
        <v>27</v>
      </c>
      <c r="D15" s="30" t="s">
        <v>28</v>
      </c>
      <c r="F15" s="6"/>
      <c r="H15">
        <v>2</v>
      </c>
      <c r="I15" t="s">
        <v>14</v>
      </c>
      <c r="J15">
        <v>45</v>
      </c>
      <c r="K15">
        <f t="shared" si="23"/>
        <v>9</v>
      </c>
      <c r="L15">
        <f t="shared" si="20"/>
        <v>25.110000000000003</v>
      </c>
      <c r="M15">
        <f t="shared" si="21"/>
        <v>54</v>
      </c>
      <c r="N15">
        <f t="shared" si="24"/>
        <v>43.942500000000003</v>
      </c>
      <c r="O15">
        <f t="shared" si="22"/>
        <v>0.54</v>
      </c>
      <c r="P15" s="7">
        <f>Q14*O15</f>
        <v>0.14998500000000003</v>
      </c>
      <c r="Q15">
        <f t="shared" ref="Q15:Q18" si="28">Q14*(1-O15)</f>
        <v>0.12776500000000002</v>
      </c>
      <c r="R15">
        <v>3</v>
      </c>
      <c r="S15">
        <f t="shared" ref="S15:S18" si="29">R15*P15</f>
        <v>0.4499550000000001</v>
      </c>
      <c r="W15" s="9"/>
      <c r="Z15" s="6"/>
      <c r="AB15">
        <v>2</v>
      </c>
      <c r="AC15" t="s">
        <v>14</v>
      </c>
      <c r="AD15">
        <v>30</v>
      </c>
      <c r="AE15">
        <f t="shared" si="25"/>
        <v>6</v>
      </c>
      <c r="AF15">
        <v>10</v>
      </c>
      <c r="AG15">
        <f t="shared" si="26"/>
        <v>46</v>
      </c>
      <c r="AH15">
        <f t="shared" si="27"/>
        <v>21.39</v>
      </c>
      <c r="AI15">
        <f>AI14+AH14</f>
        <v>38.594999999999999</v>
      </c>
      <c r="AJ15">
        <f>AG15/100</f>
        <v>0.46</v>
      </c>
      <c r="AK15" s="7">
        <f>AL14*AJ15</f>
        <v>0.15732000000000002</v>
      </c>
      <c r="AL15">
        <f t="shared" ref="AL15:AL18" si="30">AL14*(1-AJ15)</f>
        <v>0.18468000000000004</v>
      </c>
      <c r="AM15">
        <v>3</v>
      </c>
      <c r="AN15">
        <f t="shared" ref="AN15:AN18" si="31">AM15*AK15</f>
        <v>0.47196000000000005</v>
      </c>
      <c r="AR15" s="9"/>
    </row>
    <row r="16" spans="1:44" ht="17.25" x14ac:dyDescent="0.3">
      <c r="A16" s="26">
        <v>13</v>
      </c>
      <c r="B16" s="17">
        <v>1405</v>
      </c>
      <c r="C16" s="32"/>
      <c r="D16" s="33"/>
      <c r="F16" s="6"/>
      <c r="H16">
        <v>3</v>
      </c>
      <c r="I16" t="s">
        <v>14</v>
      </c>
      <c r="J16">
        <v>45</v>
      </c>
      <c r="K16">
        <f t="shared" si="23"/>
        <v>13.5</v>
      </c>
      <c r="L16">
        <f t="shared" si="20"/>
        <v>27.202500000000001</v>
      </c>
      <c r="M16">
        <f t="shared" si="21"/>
        <v>58.5</v>
      </c>
      <c r="N16">
        <f t="shared" si="24"/>
        <v>69.052500000000009</v>
      </c>
      <c r="O16">
        <f t="shared" si="22"/>
        <v>0.58499999999999996</v>
      </c>
      <c r="P16" s="7">
        <f t="shared" ref="P16:P18" si="32">Q15*O16</f>
        <v>7.4742525000000004E-2</v>
      </c>
      <c r="Q16">
        <f t="shared" si="28"/>
        <v>5.3022475000000013E-2</v>
      </c>
      <c r="R16">
        <v>4</v>
      </c>
      <c r="S16">
        <f t="shared" si="29"/>
        <v>0.29897010000000002</v>
      </c>
      <c r="W16" s="9"/>
      <c r="Z16" s="6"/>
      <c r="AB16">
        <v>3</v>
      </c>
      <c r="AC16" t="s">
        <v>14</v>
      </c>
      <c r="AD16">
        <v>30</v>
      </c>
      <c r="AE16">
        <f t="shared" si="25"/>
        <v>9</v>
      </c>
      <c r="AF16">
        <v>10</v>
      </c>
      <c r="AG16">
        <f t="shared" si="26"/>
        <v>49</v>
      </c>
      <c r="AH16">
        <f t="shared" si="27"/>
        <v>22.785</v>
      </c>
      <c r="AI16">
        <f>AI15+AH15</f>
        <v>59.984999999999999</v>
      </c>
      <c r="AJ16">
        <f>AG16/100</f>
        <v>0.49</v>
      </c>
      <c r="AK16" s="7">
        <f t="shared" ref="AK16:AK18" si="33">AL15*AJ16</f>
        <v>9.0493200000000024E-2</v>
      </c>
      <c r="AL16">
        <f t="shared" si="30"/>
        <v>9.4186800000000015E-2</v>
      </c>
      <c r="AM16">
        <v>4</v>
      </c>
      <c r="AN16">
        <f t="shared" si="31"/>
        <v>0.36197280000000009</v>
      </c>
      <c r="AR16" s="9"/>
    </row>
    <row r="17" spans="1:44" ht="17.25" x14ac:dyDescent="0.3">
      <c r="A17" s="26">
        <v>14</v>
      </c>
      <c r="B17" s="17">
        <v>1410</v>
      </c>
      <c r="C17" s="34"/>
      <c r="D17" s="35"/>
      <c r="F17" s="6"/>
      <c r="H17">
        <v>4</v>
      </c>
      <c r="I17" t="s">
        <v>14</v>
      </c>
      <c r="J17">
        <v>45</v>
      </c>
      <c r="K17">
        <f t="shared" si="23"/>
        <v>18</v>
      </c>
      <c r="L17">
        <f t="shared" si="20"/>
        <v>29.295000000000002</v>
      </c>
      <c r="M17">
        <f t="shared" si="21"/>
        <v>63</v>
      </c>
      <c r="N17">
        <f t="shared" si="24"/>
        <v>96.25500000000001</v>
      </c>
      <c r="O17">
        <f t="shared" si="22"/>
        <v>0.63</v>
      </c>
      <c r="P17" s="7">
        <f t="shared" si="32"/>
        <v>3.340415925000001E-2</v>
      </c>
      <c r="Q17">
        <f t="shared" si="28"/>
        <v>1.9618315750000004E-2</v>
      </c>
      <c r="R17">
        <v>5</v>
      </c>
      <c r="S17">
        <f t="shared" si="29"/>
        <v>0.16702079625000005</v>
      </c>
      <c r="W17" s="9"/>
      <c r="Z17" s="6"/>
      <c r="AB17">
        <v>4</v>
      </c>
      <c r="AC17" t="s">
        <v>14</v>
      </c>
      <c r="AD17">
        <v>30</v>
      </c>
      <c r="AE17">
        <f t="shared" si="25"/>
        <v>12</v>
      </c>
      <c r="AF17">
        <v>10</v>
      </c>
      <c r="AG17">
        <f t="shared" si="26"/>
        <v>52</v>
      </c>
      <c r="AH17">
        <f t="shared" si="27"/>
        <v>24.18</v>
      </c>
      <c r="AI17">
        <f>AI16+AH16</f>
        <v>82.77</v>
      </c>
      <c r="AJ17">
        <f>AG17/100</f>
        <v>0.52</v>
      </c>
      <c r="AK17" s="7">
        <f t="shared" si="33"/>
        <v>4.8977136000000011E-2</v>
      </c>
      <c r="AL17">
        <f t="shared" si="30"/>
        <v>4.5209664000000004E-2</v>
      </c>
      <c r="AM17">
        <v>5</v>
      </c>
      <c r="AN17">
        <f t="shared" si="31"/>
        <v>0.24488568000000005</v>
      </c>
      <c r="AR17" s="9"/>
    </row>
    <row r="18" spans="1:44" ht="18" thickBot="1" x14ac:dyDescent="0.35">
      <c r="A18" s="26">
        <v>15</v>
      </c>
      <c r="B18" s="17">
        <v>1415</v>
      </c>
      <c r="C18" s="29" t="s">
        <v>29</v>
      </c>
      <c r="D18" s="30" t="s">
        <v>30</v>
      </c>
      <c r="F18" s="6" t="s">
        <v>19</v>
      </c>
      <c r="H18">
        <v>5</v>
      </c>
      <c r="I18" t="s">
        <v>14</v>
      </c>
      <c r="J18">
        <v>45</v>
      </c>
      <c r="K18">
        <f t="shared" si="23"/>
        <v>22.5</v>
      </c>
      <c r="L18">
        <f t="shared" si="20"/>
        <v>31.387500000000003</v>
      </c>
      <c r="M18">
        <f t="shared" si="21"/>
        <v>67.5</v>
      </c>
      <c r="N18">
        <f t="shared" si="24"/>
        <v>125.55000000000001</v>
      </c>
      <c r="O18">
        <f t="shared" si="22"/>
        <v>0.67500000000000004</v>
      </c>
      <c r="P18" s="7">
        <f t="shared" si="32"/>
        <v>1.3242363131250004E-2</v>
      </c>
      <c r="Q18">
        <f t="shared" si="28"/>
        <v>6.3759526187500007E-3</v>
      </c>
      <c r="R18">
        <v>6</v>
      </c>
      <c r="S18">
        <f t="shared" si="29"/>
        <v>7.9454178787500024E-2</v>
      </c>
      <c r="W18" s="9"/>
      <c r="Z18" s="20"/>
      <c r="AA18" s="21"/>
      <c r="AB18" s="21">
        <v>5</v>
      </c>
      <c r="AC18" s="21" t="s">
        <v>14</v>
      </c>
      <c r="AD18" s="21">
        <v>30</v>
      </c>
      <c r="AE18" s="21">
        <f t="shared" si="25"/>
        <v>15</v>
      </c>
      <c r="AF18" s="21">
        <v>10</v>
      </c>
      <c r="AG18" s="21">
        <f t="shared" si="26"/>
        <v>55</v>
      </c>
      <c r="AH18" s="21">
        <f t="shared" si="27"/>
        <v>25.575000000000003</v>
      </c>
      <c r="AI18" s="21">
        <f>AI17+AH17</f>
        <v>106.94999999999999</v>
      </c>
      <c r="AJ18" s="21">
        <f>AG18/100</f>
        <v>0.55000000000000004</v>
      </c>
      <c r="AK18" s="22">
        <f t="shared" si="33"/>
        <v>2.4865315200000005E-2</v>
      </c>
      <c r="AL18" s="21">
        <f t="shared" si="30"/>
        <v>2.0344348799999998E-2</v>
      </c>
      <c r="AM18" s="21">
        <v>6</v>
      </c>
      <c r="AN18" s="21">
        <f t="shared" si="31"/>
        <v>0.14919189120000004</v>
      </c>
      <c r="AO18" s="21"/>
      <c r="AP18" s="21"/>
      <c r="AQ18" s="21"/>
      <c r="AR18" s="23"/>
    </row>
    <row r="19" spans="1:44" ht="18" thickBot="1" x14ac:dyDescent="0.35">
      <c r="A19" s="26">
        <v>16</v>
      </c>
      <c r="B19" s="17">
        <v>1430</v>
      </c>
      <c r="C19" s="32"/>
      <c r="D19" s="33"/>
      <c r="F19" s="1">
        <v>0.3</v>
      </c>
      <c r="G19" s="2"/>
      <c r="H19" s="2"/>
      <c r="I19" s="3"/>
      <c r="J19" s="2" t="s">
        <v>1</v>
      </c>
      <c r="K19" s="2" t="s">
        <v>2</v>
      </c>
      <c r="L19" s="2" t="s">
        <v>3</v>
      </c>
      <c r="M19" s="2" t="s">
        <v>4</v>
      </c>
      <c r="N19" s="2" t="s">
        <v>5</v>
      </c>
      <c r="O19" s="2" t="s">
        <v>6</v>
      </c>
      <c r="P19" s="4" t="s">
        <v>7</v>
      </c>
      <c r="Q19" s="2" t="s">
        <v>8</v>
      </c>
      <c r="R19" s="2" t="s">
        <v>9</v>
      </c>
      <c r="S19" s="31" t="s">
        <v>26</v>
      </c>
      <c r="T19" s="2"/>
      <c r="U19" s="2"/>
      <c r="V19" s="2" t="s">
        <v>11</v>
      </c>
      <c r="W19" s="5"/>
      <c r="Z19" s="36">
        <v>0.15</v>
      </c>
      <c r="AA19" s="37"/>
      <c r="AB19" s="37"/>
      <c r="AC19" s="38"/>
      <c r="AD19" s="37" t="s">
        <v>1</v>
      </c>
      <c r="AE19" s="37" t="s">
        <v>2</v>
      </c>
      <c r="AF19" s="37">
        <v>10</v>
      </c>
      <c r="AG19" s="37" t="s">
        <v>4</v>
      </c>
      <c r="AH19" s="37" t="s">
        <v>3</v>
      </c>
      <c r="AI19" s="37" t="s">
        <v>5</v>
      </c>
      <c r="AJ19" s="37" t="s">
        <v>6</v>
      </c>
      <c r="AK19" s="39" t="s">
        <v>7</v>
      </c>
      <c r="AL19" s="37" t="s">
        <v>8</v>
      </c>
      <c r="AM19" s="37" t="s">
        <v>9</v>
      </c>
      <c r="AN19" s="37" t="s">
        <v>10</v>
      </c>
      <c r="AO19" s="37"/>
      <c r="AP19" s="37"/>
      <c r="AQ19" s="37" t="s">
        <v>11</v>
      </c>
      <c r="AR19" s="40"/>
    </row>
    <row r="20" spans="1:44" ht="18" thickBot="1" x14ac:dyDescent="0.35">
      <c r="A20" s="26">
        <v>17</v>
      </c>
      <c r="B20" s="17">
        <v>1445</v>
      </c>
      <c r="C20" s="34"/>
      <c r="D20" s="35"/>
      <c r="F20" s="6" t="s">
        <v>13</v>
      </c>
      <c r="H20">
        <v>0</v>
      </c>
      <c r="I20" t="s">
        <v>14</v>
      </c>
      <c r="J20">
        <v>30</v>
      </c>
      <c r="K20">
        <v>0</v>
      </c>
      <c r="L20">
        <f t="shared" ref="L20:L26" si="34">(J20+K20)*0.465</f>
        <v>13.950000000000001</v>
      </c>
      <c r="M20">
        <f t="shared" ref="M20:M26" si="35">J20+K20</f>
        <v>30</v>
      </c>
      <c r="N20">
        <v>0</v>
      </c>
      <c r="O20">
        <f t="shared" ref="O20:O26" si="36">M20/100</f>
        <v>0.3</v>
      </c>
      <c r="P20" s="7">
        <f>1*M20/100</f>
        <v>0.3</v>
      </c>
      <c r="Q20">
        <f>1-P20</f>
        <v>0.7</v>
      </c>
      <c r="R20">
        <v>1</v>
      </c>
      <c r="S20">
        <f>R20*P20</f>
        <v>0.3</v>
      </c>
      <c r="V20" s="8">
        <f>SUM(S20:S26)</f>
        <v>2.6042567331839996</v>
      </c>
      <c r="W20" s="9"/>
      <c r="Z20" s="41" t="s">
        <v>13</v>
      </c>
      <c r="AA20" s="37"/>
      <c r="AB20" s="37">
        <v>0</v>
      </c>
      <c r="AC20" s="37" t="s">
        <v>14</v>
      </c>
      <c r="AD20" s="37">
        <v>15</v>
      </c>
      <c r="AE20" s="37">
        <v>0</v>
      </c>
      <c r="AF20" s="37">
        <v>10</v>
      </c>
      <c r="AG20" s="37">
        <f>AD20+AE20+AF20</f>
        <v>25</v>
      </c>
      <c r="AH20" s="37">
        <f>(AG20)*0.465</f>
        <v>11.625</v>
      </c>
      <c r="AI20" s="37">
        <v>0</v>
      </c>
      <c r="AJ20" s="37">
        <f>AG20/100</f>
        <v>0.25</v>
      </c>
      <c r="AK20" s="39">
        <f>1*AG20/100</f>
        <v>0.25</v>
      </c>
      <c r="AL20" s="37">
        <f>1-AK20</f>
        <v>0.75</v>
      </c>
      <c r="AM20" s="37">
        <v>1</v>
      </c>
      <c r="AN20" s="37">
        <f>AM20*AK20</f>
        <v>0.25</v>
      </c>
      <c r="AO20" s="37"/>
      <c r="AP20" s="37"/>
      <c r="AQ20" s="42">
        <f>SUM(AN20:AN28)</f>
        <v>3.1282878869445359</v>
      </c>
      <c r="AR20" s="40"/>
    </row>
    <row r="21" spans="1:44" ht="17.25" x14ac:dyDescent="0.3">
      <c r="A21" s="26">
        <v>18</v>
      </c>
      <c r="B21" s="17">
        <v>1460</v>
      </c>
      <c r="C21" s="29" t="s">
        <v>31</v>
      </c>
      <c r="D21" s="30" t="s">
        <v>32</v>
      </c>
      <c r="F21" s="6"/>
      <c r="H21">
        <v>1</v>
      </c>
      <c r="I21" t="s">
        <v>14</v>
      </c>
      <c r="J21">
        <v>30</v>
      </c>
      <c r="K21">
        <f t="shared" ref="K21:K26" si="37">J21*0.1*H21</f>
        <v>3</v>
      </c>
      <c r="L21">
        <f t="shared" si="34"/>
        <v>15.345000000000001</v>
      </c>
      <c r="M21">
        <f t="shared" si="35"/>
        <v>33</v>
      </c>
      <c r="N21">
        <f t="shared" ref="N21:N26" si="38">N20+L20</f>
        <v>13.950000000000001</v>
      </c>
      <c r="O21">
        <f t="shared" si="36"/>
        <v>0.33</v>
      </c>
      <c r="P21" s="7">
        <f>Q20*O21</f>
        <v>0.23099999999999998</v>
      </c>
      <c r="Q21">
        <f>Q20*(1-O21)</f>
        <v>0.46899999999999992</v>
      </c>
      <c r="R21">
        <v>2</v>
      </c>
      <c r="S21">
        <f>R21*P21</f>
        <v>0.46199999999999997</v>
      </c>
      <c r="W21" s="9"/>
      <c r="Z21" s="41"/>
      <c r="AA21" s="37"/>
      <c r="AB21" s="37">
        <v>1</v>
      </c>
      <c r="AC21" s="37" t="s">
        <v>14</v>
      </c>
      <c r="AD21" s="37">
        <v>15</v>
      </c>
      <c r="AE21" s="37">
        <f t="shared" ref="AE21:AE28" si="39">AD21*0.1*AB21</f>
        <v>1.5</v>
      </c>
      <c r="AF21" s="37">
        <v>10</v>
      </c>
      <c r="AG21" s="37">
        <f t="shared" ref="AG21:AG28" si="40">AD21+AE21+AF21</f>
        <v>26.5</v>
      </c>
      <c r="AH21" s="37">
        <f t="shared" ref="AH21:AH28" si="41">(AG21)*0.465</f>
        <v>12.3225</v>
      </c>
      <c r="AI21" s="37">
        <f>AI20+AH20</f>
        <v>11.625</v>
      </c>
      <c r="AJ21" s="37">
        <f>AG21/100</f>
        <v>0.26500000000000001</v>
      </c>
      <c r="AK21" s="39">
        <f>AL20*AJ21</f>
        <v>0.19875000000000001</v>
      </c>
      <c r="AL21" s="37">
        <f>AL20*(1-AJ21)</f>
        <v>0.55125000000000002</v>
      </c>
      <c r="AM21" s="37">
        <v>2</v>
      </c>
      <c r="AN21" s="37">
        <f>AM21*AK21</f>
        <v>0.39750000000000002</v>
      </c>
      <c r="AO21" s="37"/>
      <c r="AP21" s="37"/>
      <c r="AQ21" s="37"/>
      <c r="AR21" s="40"/>
    </row>
    <row r="22" spans="1:44" ht="17.25" x14ac:dyDescent="0.3">
      <c r="A22" s="26">
        <v>19</v>
      </c>
      <c r="B22" s="17">
        <v>1475</v>
      </c>
      <c r="C22" s="34"/>
      <c r="D22" s="35"/>
      <c r="F22" s="6"/>
      <c r="H22">
        <v>2</v>
      </c>
      <c r="I22" t="s">
        <v>14</v>
      </c>
      <c r="J22">
        <v>30</v>
      </c>
      <c r="K22">
        <f t="shared" si="37"/>
        <v>6</v>
      </c>
      <c r="L22">
        <f t="shared" si="34"/>
        <v>16.740000000000002</v>
      </c>
      <c r="M22">
        <f t="shared" si="35"/>
        <v>36</v>
      </c>
      <c r="N22">
        <f t="shared" si="38"/>
        <v>29.295000000000002</v>
      </c>
      <c r="O22">
        <f t="shared" si="36"/>
        <v>0.36</v>
      </c>
      <c r="P22" s="7">
        <f>Q21*O22</f>
        <v>0.16883999999999996</v>
      </c>
      <c r="Q22">
        <f t="shared" ref="Q22:Q26" si="42">Q21*(1-O22)</f>
        <v>0.30015999999999993</v>
      </c>
      <c r="R22">
        <v>3</v>
      </c>
      <c r="S22">
        <f t="shared" ref="S22:S26" si="43">R22*P22</f>
        <v>0.50651999999999986</v>
      </c>
      <c r="W22" s="9"/>
      <c r="Z22" s="41"/>
      <c r="AA22" s="37"/>
      <c r="AB22" s="37">
        <v>2</v>
      </c>
      <c r="AC22" s="37" t="s">
        <v>14</v>
      </c>
      <c r="AD22" s="37">
        <v>15</v>
      </c>
      <c r="AE22" s="37">
        <f t="shared" si="39"/>
        <v>3</v>
      </c>
      <c r="AF22" s="37">
        <v>10</v>
      </c>
      <c r="AG22" s="37">
        <f t="shared" si="40"/>
        <v>28</v>
      </c>
      <c r="AH22" s="37">
        <f t="shared" si="41"/>
        <v>13.020000000000001</v>
      </c>
      <c r="AI22" s="37">
        <f>AI21+AH21</f>
        <v>23.947499999999998</v>
      </c>
      <c r="AJ22" s="37">
        <f>AG22/100</f>
        <v>0.28000000000000003</v>
      </c>
      <c r="AK22" s="39">
        <f>AL21*AJ22</f>
        <v>0.15435000000000001</v>
      </c>
      <c r="AL22" s="37">
        <f t="shared" ref="AL22:AL28" si="44">AL21*(1-AJ22)</f>
        <v>0.39689999999999998</v>
      </c>
      <c r="AM22" s="37">
        <v>3</v>
      </c>
      <c r="AN22" s="37">
        <f t="shared" ref="AN22:AN28" si="45">AM22*AK22</f>
        <v>0.46305000000000007</v>
      </c>
      <c r="AO22" s="37"/>
      <c r="AP22" s="37"/>
      <c r="AQ22" s="37"/>
      <c r="AR22" s="40"/>
    </row>
    <row r="23" spans="1:44" ht="17.25" x14ac:dyDescent="0.3">
      <c r="A23" s="26">
        <v>20</v>
      </c>
      <c r="B23" s="17">
        <v>1490</v>
      </c>
      <c r="C23" s="29" t="s">
        <v>33</v>
      </c>
      <c r="D23" s="30" t="s">
        <v>34</v>
      </c>
      <c r="F23" s="6"/>
      <c r="H23">
        <v>3</v>
      </c>
      <c r="I23" t="s">
        <v>14</v>
      </c>
      <c r="J23">
        <v>30</v>
      </c>
      <c r="K23">
        <f t="shared" si="37"/>
        <v>9</v>
      </c>
      <c r="L23">
        <f t="shared" si="34"/>
        <v>18.135000000000002</v>
      </c>
      <c r="M23">
        <f t="shared" si="35"/>
        <v>39</v>
      </c>
      <c r="N23">
        <f t="shared" si="38"/>
        <v>46.035000000000004</v>
      </c>
      <c r="O23">
        <f t="shared" si="36"/>
        <v>0.39</v>
      </c>
      <c r="P23" s="7">
        <f t="shared" ref="P23:P26" si="46">Q22*O23</f>
        <v>0.11706239999999997</v>
      </c>
      <c r="Q23">
        <f t="shared" si="42"/>
        <v>0.18309759999999994</v>
      </c>
      <c r="R23">
        <v>4</v>
      </c>
      <c r="S23">
        <f t="shared" si="43"/>
        <v>0.46824959999999988</v>
      </c>
      <c r="W23" s="9"/>
      <c r="Z23" s="41"/>
      <c r="AA23" s="37"/>
      <c r="AB23" s="37">
        <v>3</v>
      </c>
      <c r="AC23" s="37" t="s">
        <v>14</v>
      </c>
      <c r="AD23" s="37">
        <v>15</v>
      </c>
      <c r="AE23" s="37">
        <f t="shared" si="39"/>
        <v>4.5</v>
      </c>
      <c r="AF23" s="37">
        <v>10</v>
      </c>
      <c r="AG23" s="37">
        <f t="shared" si="40"/>
        <v>29.5</v>
      </c>
      <c r="AH23" s="37">
        <f t="shared" si="41"/>
        <v>13.717500000000001</v>
      </c>
      <c r="AI23" s="37">
        <f>AI22+AH22</f>
        <v>36.967500000000001</v>
      </c>
      <c r="AJ23" s="37">
        <f>AG23/100</f>
        <v>0.29499999999999998</v>
      </c>
      <c r="AK23" s="39">
        <f t="shared" ref="AK23:AK28" si="47">AL22*AJ23</f>
        <v>0.11708549999999998</v>
      </c>
      <c r="AL23" s="37">
        <f t="shared" si="44"/>
        <v>0.27981450000000002</v>
      </c>
      <c r="AM23" s="37">
        <v>4</v>
      </c>
      <c r="AN23" s="37">
        <f t="shared" si="45"/>
        <v>0.46834199999999993</v>
      </c>
      <c r="AO23" s="37"/>
      <c r="AP23" s="37"/>
      <c r="AQ23" s="37"/>
      <c r="AR23" s="40"/>
    </row>
    <row r="24" spans="1:44" ht="17.25" x14ac:dyDescent="0.3">
      <c r="A24" s="26">
        <v>21</v>
      </c>
      <c r="B24" s="17">
        <v>1505</v>
      </c>
      <c r="C24" s="34"/>
      <c r="D24" s="35"/>
      <c r="F24" s="6"/>
      <c r="H24">
        <v>4</v>
      </c>
      <c r="I24" t="s">
        <v>14</v>
      </c>
      <c r="J24">
        <v>30</v>
      </c>
      <c r="K24">
        <f t="shared" si="37"/>
        <v>12</v>
      </c>
      <c r="L24">
        <f t="shared" si="34"/>
        <v>19.53</v>
      </c>
      <c r="M24">
        <f t="shared" si="35"/>
        <v>42</v>
      </c>
      <c r="N24">
        <f t="shared" si="38"/>
        <v>64.17</v>
      </c>
      <c r="O24">
        <f t="shared" si="36"/>
        <v>0.42</v>
      </c>
      <c r="P24" s="7">
        <f t="shared" si="46"/>
        <v>7.6900991999999974E-2</v>
      </c>
      <c r="Q24">
        <f t="shared" si="42"/>
        <v>0.10619660799999998</v>
      </c>
      <c r="R24">
        <v>5</v>
      </c>
      <c r="S24">
        <f t="shared" si="43"/>
        <v>0.3845049599999999</v>
      </c>
      <c r="W24" s="9"/>
      <c r="Z24" s="41"/>
      <c r="AA24" s="37"/>
      <c r="AB24" s="37">
        <v>4</v>
      </c>
      <c r="AC24" s="37" t="s">
        <v>14</v>
      </c>
      <c r="AD24" s="37">
        <v>15</v>
      </c>
      <c r="AE24" s="37">
        <f t="shared" si="39"/>
        <v>6</v>
      </c>
      <c r="AF24" s="37">
        <v>10</v>
      </c>
      <c r="AG24" s="37">
        <f t="shared" si="40"/>
        <v>31</v>
      </c>
      <c r="AH24" s="37">
        <f t="shared" si="41"/>
        <v>14.415000000000001</v>
      </c>
      <c r="AI24" s="37">
        <f>AI23+AH23</f>
        <v>50.685000000000002</v>
      </c>
      <c r="AJ24" s="37">
        <f>AG24/100</f>
        <v>0.31</v>
      </c>
      <c r="AK24" s="39">
        <f t="shared" si="47"/>
        <v>8.6742495000000003E-2</v>
      </c>
      <c r="AL24" s="37">
        <f t="shared" si="44"/>
        <v>0.19307200499999999</v>
      </c>
      <c r="AM24" s="37">
        <v>5</v>
      </c>
      <c r="AN24" s="37">
        <f t="shared" si="45"/>
        <v>0.43371247499999999</v>
      </c>
      <c r="AO24" s="37"/>
      <c r="AP24" s="37"/>
      <c r="AQ24" s="37"/>
      <c r="AR24" s="40"/>
    </row>
    <row r="25" spans="1:44" ht="17.25" x14ac:dyDescent="0.3">
      <c r="A25" s="26">
        <v>22</v>
      </c>
      <c r="B25" s="17">
        <v>1520</v>
      </c>
      <c r="C25" s="43" t="s">
        <v>35</v>
      </c>
      <c r="D25" s="44" t="s">
        <v>36</v>
      </c>
      <c r="F25" s="6"/>
      <c r="H25">
        <v>5</v>
      </c>
      <c r="I25" t="s">
        <v>14</v>
      </c>
      <c r="J25">
        <v>30</v>
      </c>
      <c r="K25">
        <f t="shared" si="37"/>
        <v>15</v>
      </c>
      <c r="L25">
        <f t="shared" si="34"/>
        <v>20.925000000000001</v>
      </c>
      <c r="M25">
        <f t="shared" si="35"/>
        <v>45</v>
      </c>
      <c r="N25">
        <f t="shared" si="38"/>
        <v>83.7</v>
      </c>
      <c r="O25">
        <f t="shared" si="36"/>
        <v>0.45</v>
      </c>
      <c r="P25" s="7">
        <f t="shared" si="46"/>
        <v>4.7788473599999992E-2</v>
      </c>
      <c r="Q25">
        <f t="shared" si="42"/>
        <v>5.8408134399999999E-2</v>
      </c>
      <c r="R25">
        <v>6</v>
      </c>
      <c r="S25">
        <f t="shared" si="43"/>
        <v>0.28673084159999995</v>
      </c>
      <c r="W25" s="9"/>
      <c r="Z25" s="41"/>
      <c r="AA25" s="37"/>
      <c r="AB25" s="37">
        <v>5</v>
      </c>
      <c r="AC25" s="37" t="s">
        <v>14</v>
      </c>
      <c r="AD25" s="37">
        <v>15</v>
      </c>
      <c r="AE25" s="37">
        <f t="shared" si="39"/>
        <v>7.5</v>
      </c>
      <c r="AF25" s="37">
        <v>10</v>
      </c>
      <c r="AG25" s="37">
        <f t="shared" si="40"/>
        <v>32.5</v>
      </c>
      <c r="AH25" s="37">
        <f t="shared" si="41"/>
        <v>15.112500000000001</v>
      </c>
      <c r="AI25" s="37">
        <f>AI24+AH24</f>
        <v>65.100000000000009</v>
      </c>
      <c r="AJ25" s="37">
        <f>AG25/100</f>
        <v>0.32500000000000001</v>
      </c>
      <c r="AK25" s="39">
        <f t="shared" si="47"/>
        <v>6.2748401625000005E-2</v>
      </c>
      <c r="AL25" s="37">
        <f t="shared" si="44"/>
        <v>0.13032360337500001</v>
      </c>
      <c r="AM25" s="37">
        <v>6</v>
      </c>
      <c r="AN25" s="37">
        <f t="shared" si="45"/>
        <v>0.37649040975000003</v>
      </c>
      <c r="AO25" s="37"/>
      <c r="AP25" s="37"/>
      <c r="AQ25" s="37"/>
      <c r="AR25" s="40"/>
    </row>
    <row r="26" spans="1:44" ht="18" thickBot="1" x14ac:dyDescent="0.35">
      <c r="A26" s="26">
        <v>23</v>
      </c>
      <c r="B26" s="17">
        <v>1535</v>
      </c>
      <c r="C26" s="43"/>
      <c r="D26" s="44"/>
      <c r="F26" s="6" t="s">
        <v>19</v>
      </c>
      <c r="H26">
        <v>6</v>
      </c>
      <c r="I26" t="s">
        <v>14</v>
      </c>
      <c r="J26">
        <v>30</v>
      </c>
      <c r="K26">
        <f t="shared" si="37"/>
        <v>18</v>
      </c>
      <c r="L26">
        <f t="shared" si="34"/>
        <v>22.32</v>
      </c>
      <c r="M26">
        <f t="shared" si="35"/>
        <v>48</v>
      </c>
      <c r="N26">
        <f t="shared" si="38"/>
        <v>104.625</v>
      </c>
      <c r="O26">
        <f t="shared" si="36"/>
        <v>0.48</v>
      </c>
      <c r="P26" s="7">
        <f t="shared" si="46"/>
        <v>2.8035904511999998E-2</v>
      </c>
      <c r="Q26">
        <f t="shared" si="42"/>
        <v>3.0372229888000001E-2</v>
      </c>
      <c r="R26">
        <v>7</v>
      </c>
      <c r="S26">
        <f t="shared" si="43"/>
        <v>0.19625133158399999</v>
      </c>
      <c r="W26" s="9"/>
      <c r="Z26" s="41"/>
      <c r="AA26" s="37"/>
      <c r="AB26" s="37">
        <v>6</v>
      </c>
      <c r="AC26" s="37" t="s">
        <v>14</v>
      </c>
      <c r="AD26" s="37">
        <v>15</v>
      </c>
      <c r="AE26" s="37">
        <f t="shared" si="39"/>
        <v>9</v>
      </c>
      <c r="AF26" s="37">
        <v>10</v>
      </c>
      <c r="AG26" s="37">
        <f t="shared" si="40"/>
        <v>34</v>
      </c>
      <c r="AH26" s="37">
        <f t="shared" si="41"/>
        <v>15.81</v>
      </c>
      <c r="AI26" s="37">
        <f>AI25+AH25</f>
        <v>80.212500000000006</v>
      </c>
      <c r="AJ26" s="37">
        <f>AG26/100</f>
        <v>0.34</v>
      </c>
      <c r="AK26" s="39">
        <f t="shared" si="47"/>
        <v>4.4310025147500008E-2</v>
      </c>
      <c r="AL26" s="37">
        <f t="shared" si="44"/>
        <v>8.6013578227499998E-2</v>
      </c>
      <c r="AM26" s="37">
        <v>7</v>
      </c>
      <c r="AN26" s="37">
        <f t="shared" si="45"/>
        <v>0.31017017603250008</v>
      </c>
      <c r="AO26" s="37"/>
      <c r="AP26" s="37"/>
      <c r="AQ26" s="37"/>
      <c r="AR26" s="40"/>
    </row>
    <row r="27" spans="1:44" ht="18" thickBot="1" x14ac:dyDescent="0.35">
      <c r="A27" s="26">
        <v>24</v>
      </c>
      <c r="B27" s="17">
        <v>1550</v>
      </c>
      <c r="C27" s="43" t="s">
        <v>37</v>
      </c>
      <c r="D27" s="44" t="s">
        <v>38</v>
      </c>
      <c r="F27" s="45">
        <v>0.15</v>
      </c>
      <c r="G27" s="31"/>
      <c r="H27" s="31"/>
      <c r="I27" s="46"/>
      <c r="J27" s="31" t="s">
        <v>1</v>
      </c>
      <c r="K27" s="31" t="s">
        <v>2</v>
      </c>
      <c r="L27" s="31" t="s">
        <v>3</v>
      </c>
      <c r="M27" s="31" t="s">
        <v>4</v>
      </c>
      <c r="N27" s="31" t="s">
        <v>5</v>
      </c>
      <c r="O27" s="31" t="s">
        <v>6</v>
      </c>
      <c r="P27" s="47" t="s">
        <v>7</v>
      </c>
      <c r="Q27" s="31" t="s">
        <v>8</v>
      </c>
      <c r="R27" s="31" t="s">
        <v>9</v>
      </c>
      <c r="S27" s="31" t="s">
        <v>26</v>
      </c>
      <c r="T27" s="31"/>
      <c r="U27" s="31"/>
      <c r="V27" s="31" t="s">
        <v>11</v>
      </c>
      <c r="W27" s="48"/>
      <c r="Z27" s="41"/>
      <c r="AA27" s="37"/>
      <c r="AB27" s="37">
        <v>7</v>
      </c>
      <c r="AC27" s="37" t="s">
        <v>14</v>
      </c>
      <c r="AD27" s="37">
        <v>15</v>
      </c>
      <c r="AE27" s="37">
        <f t="shared" si="39"/>
        <v>10.5</v>
      </c>
      <c r="AF27" s="37">
        <v>10</v>
      </c>
      <c r="AG27" s="37">
        <f t="shared" si="40"/>
        <v>35.5</v>
      </c>
      <c r="AH27" s="37">
        <f t="shared" si="41"/>
        <v>16.5075</v>
      </c>
      <c r="AI27" s="37">
        <f>AI26+AH26</f>
        <v>96.022500000000008</v>
      </c>
      <c r="AJ27" s="37">
        <f>AG27/100</f>
        <v>0.35499999999999998</v>
      </c>
      <c r="AK27" s="39">
        <f t="shared" si="47"/>
        <v>3.0534820270762496E-2</v>
      </c>
      <c r="AL27" s="37">
        <f t="shared" si="44"/>
        <v>5.5478757956737498E-2</v>
      </c>
      <c r="AM27" s="37">
        <v>8</v>
      </c>
      <c r="AN27" s="37">
        <f t="shared" si="45"/>
        <v>0.24427856216609997</v>
      </c>
      <c r="AO27" s="37"/>
      <c r="AP27" s="37"/>
      <c r="AQ27" s="37"/>
      <c r="AR27" s="40"/>
    </row>
    <row r="28" spans="1:44" ht="18" thickBot="1" x14ac:dyDescent="0.35">
      <c r="A28" s="49">
        <v>25</v>
      </c>
      <c r="B28" s="17">
        <v>1575</v>
      </c>
      <c r="C28" s="50"/>
      <c r="D28" s="51"/>
      <c r="F28" s="41" t="s">
        <v>13</v>
      </c>
      <c r="G28" s="37"/>
      <c r="H28" s="37">
        <v>0</v>
      </c>
      <c r="I28" s="37" t="s">
        <v>14</v>
      </c>
      <c r="J28" s="37">
        <v>15</v>
      </c>
      <c r="K28" s="37">
        <v>0</v>
      </c>
      <c r="L28" s="37">
        <f t="shared" ref="L28:L38" si="48">(J28+K28)*0.465</f>
        <v>6.9750000000000005</v>
      </c>
      <c r="M28" s="37">
        <f t="shared" ref="M28:M38" si="49">J28+K28</f>
        <v>15</v>
      </c>
      <c r="N28" s="37">
        <v>0</v>
      </c>
      <c r="O28" s="37">
        <f t="shared" ref="O28:O37" si="50">M28/100</f>
        <v>0.15</v>
      </c>
      <c r="P28" s="39">
        <f>1*M28/100</f>
        <v>0.15</v>
      </c>
      <c r="Q28" s="37">
        <f>1-P28</f>
        <v>0.85</v>
      </c>
      <c r="R28" s="37">
        <v>1</v>
      </c>
      <c r="S28" s="37">
        <f>R28*P28</f>
        <v>0.15</v>
      </c>
      <c r="T28" s="37"/>
      <c r="U28" s="37"/>
      <c r="V28" s="42">
        <f>SUM(S28:S38)</f>
        <v>4.8509540575691759</v>
      </c>
      <c r="W28" s="40"/>
      <c r="Z28" s="41"/>
      <c r="AA28" s="37"/>
      <c r="AB28" s="37">
        <v>8</v>
      </c>
      <c r="AC28" s="37" t="s">
        <v>14</v>
      </c>
      <c r="AD28" s="37">
        <v>15</v>
      </c>
      <c r="AE28" s="37">
        <f t="shared" si="39"/>
        <v>12</v>
      </c>
      <c r="AF28" s="37">
        <v>10</v>
      </c>
      <c r="AG28" s="37">
        <f t="shared" si="40"/>
        <v>37</v>
      </c>
      <c r="AH28" s="37">
        <f t="shared" si="41"/>
        <v>17.205000000000002</v>
      </c>
      <c r="AI28" s="37">
        <f>AI27+AH27</f>
        <v>112.53</v>
      </c>
      <c r="AJ28" s="37">
        <f>AG28/100</f>
        <v>0.37</v>
      </c>
      <c r="AK28" s="39">
        <f t="shared" si="47"/>
        <v>2.0527140443992873E-2</v>
      </c>
      <c r="AL28" s="37">
        <f t="shared" si="44"/>
        <v>3.4951617512744622E-2</v>
      </c>
      <c r="AM28" s="37">
        <v>9</v>
      </c>
      <c r="AN28" s="37">
        <f t="shared" si="45"/>
        <v>0.18474426399593585</v>
      </c>
      <c r="AO28" s="37"/>
      <c r="AP28" s="37"/>
      <c r="AQ28" s="37"/>
      <c r="AR28" s="40"/>
    </row>
    <row r="29" spans="1:44" ht="17.25" thickBot="1" x14ac:dyDescent="0.35">
      <c r="F29" s="41"/>
      <c r="G29" s="37"/>
      <c r="H29" s="37">
        <v>1</v>
      </c>
      <c r="I29" s="37" t="s">
        <v>14</v>
      </c>
      <c r="J29" s="37">
        <v>15</v>
      </c>
      <c r="K29" s="37">
        <f t="shared" ref="K29:K38" si="51">J29*0.1*H29</f>
        <v>1.5</v>
      </c>
      <c r="L29" s="37">
        <f t="shared" si="48"/>
        <v>7.6725000000000003</v>
      </c>
      <c r="M29" s="37">
        <f t="shared" si="49"/>
        <v>16.5</v>
      </c>
      <c r="N29" s="37">
        <f t="shared" ref="N29:N38" si="52">N28+L28</f>
        <v>6.9750000000000005</v>
      </c>
      <c r="O29" s="37">
        <f t="shared" si="50"/>
        <v>0.16500000000000001</v>
      </c>
      <c r="P29" s="39">
        <f>Q28*O29</f>
        <v>0.14025000000000001</v>
      </c>
      <c r="Q29" s="37">
        <f>Q28*(1-O29)</f>
        <v>0.70974999999999999</v>
      </c>
      <c r="R29" s="37">
        <v>2</v>
      </c>
      <c r="S29" s="37">
        <f>R29*P29</f>
        <v>0.28050000000000003</v>
      </c>
      <c r="T29" s="37"/>
      <c r="U29" s="37"/>
      <c r="V29" s="37"/>
      <c r="W29" s="40"/>
      <c r="Z29" s="1">
        <v>0.1</v>
      </c>
      <c r="AA29" s="2"/>
      <c r="AB29" s="2"/>
      <c r="AC29" s="3"/>
      <c r="AD29" s="2" t="s">
        <v>1</v>
      </c>
      <c r="AE29" s="2" t="s">
        <v>2</v>
      </c>
      <c r="AF29" s="2">
        <v>10</v>
      </c>
      <c r="AG29" s="2" t="s">
        <v>4</v>
      </c>
      <c r="AH29" s="2" t="s">
        <v>3</v>
      </c>
      <c r="AI29" s="2" t="s">
        <v>5</v>
      </c>
      <c r="AJ29" s="2" t="s">
        <v>6</v>
      </c>
      <c r="AK29" s="4" t="s">
        <v>7</v>
      </c>
      <c r="AL29" s="2" t="s">
        <v>8</v>
      </c>
      <c r="AM29" s="2" t="s">
        <v>9</v>
      </c>
      <c r="AN29" s="2" t="s">
        <v>10</v>
      </c>
      <c r="AO29" s="2"/>
      <c r="AP29" s="2"/>
      <c r="AQ29" s="2" t="s">
        <v>11</v>
      </c>
      <c r="AR29" s="5"/>
    </row>
    <row r="30" spans="1:44" ht="17.25" thickBot="1" x14ac:dyDescent="0.35">
      <c r="A30" t="s">
        <v>39</v>
      </c>
      <c r="F30" s="41"/>
      <c r="G30" s="37"/>
      <c r="H30" s="37">
        <v>2</v>
      </c>
      <c r="I30" s="37" t="s">
        <v>14</v>
      </c>
      <c r="J30" s="37">
        <v>15</v>
      </c>
      <c r="K30" s="37">
        <f t="shared" si="51"/>
        <v>3</v>
      </c>
      <c r="L30" s="37">
        <f t="shared" si="48"/>
        <v>8.370000000000001</v>
      </c>
      <c r="M30" s="37">
        <f t="shared" si="49"/>
        <v>18</v>
      </c>
      <c r="N30" s="37">
        <f t="shared" si="52"/>
        <v>14.647500000000001</v>
      </c>
      <c r="O30" s="37">
        <f t="shared" si="50"/>
        <v>0.18</v>
      </c>
      <c r="P30" s="39">
        <f>Q29*O30</f>
        <v>0.12775500000000001</v>
      </c>
      <c r="Q30" s="37">
        <f t="shared" ref="Q30:Q37" si="53">Q29*(1-O30)</f>
        <v>0.58199500000000004</v>
      </c>
      <c r="R30" s="37">
        <v>3</v>
      </c>
      <c r="S30" s="37">
        <f t="shared" ref="S30:S38" si="54">R30*P30</f>
        <v>0.38326500000000002</v>
      </c>
      <c r="T30" s="37"/>
      <c r="U30" s="37"/>
      <c r="V30" s="37"/>
      <c r="W30" s="40"/>
      <c r="Z30" s="6"/>
      <c r="AB30">
        <v>0</v>
      </c>
      <c r="AC30" t="s">
        <v>14</v>
      </c>
      <c r="AD30">
        <v>10</v>
      </c>
      <c r="AE30">
        <v>0</v>
      </c>
      <c r="AF30">
        <v>10</v>
      </c>
      <c r="AG30">
        <f>AD30+AE30+AF30</f>
        <v>20</v>
      </c>
      <c r="AH30">
        <f>(AG30)*0.465</f>
        <v>9.3000000000000007</v>
      </c>
      <c r="AI30">
        <v>0</v>
      </c>
      <c r="AJ30">
        <f>AG30/100</f>
        <v>0.2</v>
      </c>
      <c r="AK30" s="7">
        <f>1*AG30/100</f>
        <v>0.2</v>
      </c>
      <c r="AL30">
        <f>1-AK30</f>
        <v>0.8</v>
      </c>
      <c r="AM30">
        <f>AB30+1</f>
        <v>1</v>
      </c>
      <c r="AN30">
        <f>AM30*AK30</f>
        <v>0.2</v>
      </c>
      <c r="AQ30" s="8">
        <f>SUM(AN30:AN39)</f>
        <v>3.573036715276392</v>
      </c>
      <c r="AR30" s="9"/>
    </row>
    <row r="31" spans="1:44" x14ac:dyDescent="0.3">
      <c r="F31" s="41"/>
      <c r="G31" s="37"/>
      <c r="H31" s="37">
        <v>3</v>
      </c>
      <c r="I31" s="37" t="s">
        <v>14</v>
      </c>
      <c r="J31" s="37">
        <v>15</v>
      </c>
      <c r="K31" s="37">
        <f t="shared" si="51"/>
        <v>4.5</v>
      </c>
      <c r="L31" s="37">
        <f t="shared" si="48"/>
        <v>9.0675000000000008</v>
      </c>
      <c r="M31" s="37">
        <f t="shared" si="49"/>
        <v>19.5</v>
      </c>
      <c r="N31" s="37">
        <f t="shared" si="52"/>
        <v>23.017500000000002</v>
      </c>
      <c r="O31" s="37">
        <f t="shared" si="50"/>
        <v>0.19500000000000001</v>
      </c>
      <c r="P31" s="39">
        <f t="shared" ref="P31:P37" si="55">Q30*O31</f>
        <v>0.11348902500000001</v>
      </c>
      <c r="Q31" s="37">
        <f t="shared" si="53"/>
        <v>0.46850597500000002</v>
      </c>
      <c r="R31" s="37">
        <v>4</v>
      </c>
      <c r="S31" s="37">
        <f t="shared" si="54"/>
        <v>0.45395610000000003</v>
      </c>
      <c r="T31" s="37"/>
      <c r="U31" s="37"/>
      <c r="V31" s="37"/>
      <c r="W31" s="40"/>
      <c r="Z31" s="6" t="s">
        <v>13</v>
      </c>
      <c r="AB31">
        <v>1</v>
      </c>
      <c r="AC31" t="s">
        <v>14</v>
      </c>
      <c r="AD31">
        <v>10</v>
      </c>
      <c r="AE31">
        <f t="shared" ref="AE31:AE39" si="56">AD31*0.1*AB31</f>
        <v>1</v>
      </c>
      <c r="AF31">
        <v>10</v>
      </c>
      <c r="AG31">
        <f t="shared" ref="AG31:AG39" si="57">AD31+AE31+AF31</f>
        <v>21</v>
      </c>
      <c r="AH31">
        <f t="shared" ref="AH31:AH39" si="58">(AG31)*0.465</f>
        <v>9.7650000000000006</v>
      </c>
      <c r="AI31">
        <f>AI30+AH30</f>
        <v>9.3000000000000007</v>
      </c>
      <c r="AJ31">
        <f>AG31/100</f>
        <v>0.21</v>
      </c>
      <c r="AK31" s="7">
        <f>AL30*AJ31</f>
        <v>0.16800000000000001</v>
      </c>
      <c r="AL31">
        <f>AL30*(1-AJ31)</f>
        <v>0.63200000000000012</v>
      </c>
      <c r="AM31">
        <f>AB31+1</f>
        <v>2</v>
      </c>
      <c r="AN31">
        <f>AM31*AK31</f>
        <v>0.33600000000000002</v>
      </c>
      <c r="AR31" s="9"/>
    </row>
    <row r="32" spans="1:44" x14ac:dyDescent="0.3">
      <c r="F32" s="41"/>
      <c r="G32" s="37"/>
      <c r="H32" s="37">
        <v>4</v>
      </c>
      <c r="I32" s="37" t="s">
        <v>14</v>
      </c>
      <c r="J32" s="37">
        <v>15</v>
      </c>
      <c r="K32" s="37">
        <f t="shared" si="51"/>
        <v>6</v>
      </c>
      <c r="L32" s="37">
        <f t="shared" si="48"/>
        <v>9.7650000000000006</v>
      </c>
      <c r="M32" s="37">
        <f t="shared" si="49"/>
        <v>21</v>
      </c>
      <c r="N32" s="37">
        <f t="shared" si="52"/>
        <v>32.085000000000001</v>
      </c>
      <c r="O32" s="37">
        <f t="shared" si="50"/>
        <v>0.21</v>
      </c>
      <c r="P32" s="39">
        <f t="shared" si="55"/>
        <v>9.8386254749999999E-2</v>
      </c>
      <c r="Q32" s="37">
        <f t="shared" si="53"/>
        <v>0.37011972025000001</v>
      </c>
      <c r="R32" s="37">
        <v>5</v>
      </c>
      <c r="S32" s="37">
        <f t="shared" si="54"/>
        <v>0.49193127375000001</v>
      </c>
      <c r="T32" s="37"/>
      <c r="U32" s="37"/>
      <c r="V32" s="37"/>
      <c r="W32" s="40"/>
      <c r="Z32" s="6"/>
      <c r="AB32">
        <v>2</v>
      </c>
      <c r="AC32" t="s">
        <v>14</v>
      </c>
      <c r="AD32">
        <v>10</v>
      </c>
      <c r="AE32">
        <f t="shared" si="56"/>
        <v>2</v>
      </c>
      <c r="AF32">
        <v>10</v>
      </c>
      <c r="AG32">
        <f t="shared" si="57"/>
        <v>22</v>
      </c>
      <c r="AH32">
        <f t="shared" si="58"/>
        <v>10.23</v>
      </c>
      <c r="AI32">
        <f>AI31+AH31</f>
        <v>19.065000000000001</v>
      </c>
      <c r="AJ32">
        <f>AG32/100</f>
        <v>0.22</v>
      </c>
      <c r="AK32" s="7">
        <f>AL31*AJ32</f>
        <v>0.13904000000000002</v>
      </c>
      <c r="AL32">
        <f t="shared" ref="AL32:AL39" si="59">AL31*(1-AJ32)</f>
        <v>0.49296000000000012</v>
      </c>
      <c r="AM32">
        <f>AB32+1</f>
        <v>3</v>
      </c>
      <c r="AN32">
        <f t="shared" ref="AN32:AN39" si="60">AM32*AK32</f>
        <v>0.41712000000000005</v>
      </c>
      <c r="AR32" s="9"/>
    </row>
    <row r="33" spans="6:44" x14ac:dyDescent="0.3">
      <c r="F33" s="41"/>
      <c r="G33" s="37"/>
      <c r="H33" s="37">
        <v>5</v>
      </c>
      <c r="I33" s="37" t="s">
        <v>14</v>
      </c>
      <c r="J33" s="37">
        <v>15</v>
      </c>
      <c r="K33" s="37">
        <f t="shared" si="51"/>
        <v>7.5</v>
      </c>
      <c r="L33" s="37">
        <f t="shared" si="48"/>
        <v>10.4625</v>
      </c>
      <c r="M33" s="37">
        <f t="shared" si="49"/>
        <v>22.5</v>
      </c>
      <c r="N33" s="37">
        <f t="shared" si="52"/>
        <v>41.85</v>
      </c>
      <c r="O33" s="37">
        <f t="shared" si="50"/>
        <v>0.22500000000000001</v>
      </c>
      <c r="P33" s="39">
        <f t="shared" si="55"/>
        <v>8.327693705625E-2</v>
      </c>
      <c r="Q33" s="37">
        <f t="shared" si="53"/>
        <v>0.28684278319375001</v>
      </c>
      <c r="R33" s="37">
        <v>6</v>
      </c>
      <c r="S33" s="37">
        <f t="shared" si="54"/>
        <v>0.4996616223375</v>
      </c>
      <c r="T33" s="37"/>
      <c r="U33" s="37"/>
      <c r="V33" s="37"/>
      <c r="W33" s="40"/>
      <c r="Z33" s="6"/>
      <c r="AB33">
        <v>3</v>
      </c>
      <c r="AC33" t="s">
        <v>14</v>
      </c>
      <c r="AD33">
        <v>10</v>
      </c>
      <c r="AE33">
        <f t="shared" si="56"/>
        <v>3</v>
      </c>
      <c r="AF33">
        <v>10</v>
      </c>
      <c r="AG33">
        <f t="shared" si="57"/>
        <v>23</v>
      </c>
      <c r="AH33">
        <f t="shared" si="58"/>
        <v>10.695</v>
      </c>
      <c r="AI33">
        <f>AI32+AH32</f>
        <v>29.295000000000002</v>
      </c>
      <c r="AJ33">
        <f>AG33/100</f>
        <v>0.23</v>
      </c>
      <c r="AK33" s="7">
        <f t="shared" ref="AK33:AK39" si="61">AL32*AJ33</f>
        <v>0.11338080000000003</v>
      </c>
      <c r="AL33">
        <f t="shared" si="59"/>
        <v>0.37957920000000012</v>
      </c>
      <c r="AM33">
        <f>AB33+1</f>
        <v>4</v>
      </c>
      <c r="AN33">
        <f t="shared" si="60"/>
        <v>0.45352320000000013</v>
      </c>
      <c r="AR33" s="9"/>
    </row>
    <row r="34" spans="6:44" x14ac:dyDescent="0.3">
      <c r="F34" s="41"/>
      <c r="G34" s="37"/>
      <c r="H34" s="37">
        <v>6</v>
      </c>
      <c r="I34" s="37" t="s">
        <v>14</v>
      </c>
      <c r="J34" s="37">
        <v>15</v>
      </c>
      <c r="K34" s="37">
        <f t="shared" si="51"/>
        <v>9</v>
      </c>
      <c r="L34" s="37">
        <f t="shared" si="48"/>
        <v>11.16</v>
      </c>
      <c r="M34" s="37">
        <f t="shared" si="49"/>
        <v>24</v>
      </c>
      <c r="N34" s="37">
        <f t="shared" si="52"/>
        <v>52.3125</v>
      </c>
      <c r="O34" s="37">
        <f t="shared" si="50"/>
        <v>0.24</v>
      </c>
      <c r="P34" s="39">
        <f t="shared" si="55"/>
        <v>6.8842267966500004E-2</v>
      </c>
      <c r="Q34" s="37">
        <f t="shared" si="53"/>
        <v>0.21800051522725</v>
      </c>
      <c r="R34" s="37">
        <v>7</v>
      </c>
      <c r="S34" s="37">
        <f t="shared" si="54"/>
        <v>0.48189587576550003</v>
      </c>
      <c r="T34" s="37"/>
      <c r="U34" s="37"/>
      <c r="V34" s="37"/>
      <c r="W34" s="40"/>
      <c r="Z34" s="6"/>
      <c r="AB34">
        <v>4</v>
      </c>
      <c r="AC34" t="s">
        <v>14</v>
      </c>
      <c r="AD34">
        <v>10</v>
      </c>
      <c r="AE34">
        <f t="shared" si="56"/>
        <v>4</v>
      </c>
      <c r="AF34">
        <v>10</v>
      </c>
      <c r="AG34">
        <f t="shared" si="57"/>
        <v>24</v>
      </c>
      <c r="AH34">
        <f t="shared" si="58"/>
        <v>11.16</v>
      </c>
      <c r="AI34">
        <f>AI33+AH33</f>
        <v>39.99</v>
      </c>
      <c r="AJ34">
        <f>AG34/100</f>
        <v>0.24</v>
      </c>
      <c r="AK34" s="7">
        <f t="shared" si="61"/>
        <v>9.1099008000000023E-2</v>
      </c>
      <c r="AL34">
        <f t="shared" si="59"/>
        <v>0.28848019200000008</v>
      </c>
      <c r="AM34">
        <f>AB34+1</f>
        <v>5</v>
      </c>
      <c r="AN34">
        <f t="shared" si="60"/>
        <v>0.45549504000000013</v>
      </c>
      <c r="AR34" s="9"/>
    </row>
    <row r="35" spans="6:44" x14ac:dyDescent="0.3">
      <c r="F35" s="41"/>
      <c r="G35" s="37"/>
      <c r="H35" s="37">
        <v>7</v>
      </c>
      <c r="I35" s="37" t="s">
        <v>14</v>
      </c>
      <c r="J35" s="37">
        <v>15</v>
      </c>
      <c r="K35" s="37">
        <f t="shared" si="51"/>
        <v>10.5</v>
      </c>
      <c r="L35" s="37">
        <f t="shared" si="48"/>
        <v>11.8575</v>
      </c>
      <c r="M35" s="37">
        <f t="shared" si="49"/>
        <v>25.5</v>
      </c>
      <c r="N35" s="37">
        <f t="shared" si="52"/>
        <v>63.472499999999997</v>
      </c>
      <c r="O35" s="37">
        <f t="shared" si="50"/>
        <v>0.255</v>
      </c>
      <c r="P35" s="39">
        <f t="shared" si="55"/>
        <v>5.559013138294875E-2</v>
      </c>
      <c r="Q35" s="37">
        <f t="shared" si="53"/>
        <v>0.16241038384430126</v>
      </c>
      <c r="R35" s="37">
        <v>8</v>
      </c>
      <c r="S35" s="37">
        <f t="shared" si="54"/>
        <v>0.44472105106359</v>
      </c>
      <c r="T35" s="37"/>
      <c r="U35" s="37"/>
      <c r="V35" s="37"/>
      <c r="W35" s="40"/>
      <c r="Z35" s="6"/>
      <c r="AB35">
        <v>5</v>
      </c>
      <c r="AC35" t="s">
        <v>14</v>
      </c>
      <c r="AD35">
        <v>10</v>
      </c>
      <c r="AE35">
        <f t="shared" si="56"/>
        <v>5</v>
      </c>
      <c r="AF35">
        <v>10</v>
      </c>
      <c r="AG35">
        <f t="shared" si="57"/>
        <v>25</v>
      </c>
      <c r="AH35">
        <f t="shared" si="58"/>
        <v>11.625</v>
      </c>
      <c r="AI35">
        <f>AI34+AH34</f>
        <v>51.150000000000006</v>
      </c>
      <c r="AJ35">
        <f>AG35/100</f>
        <v>0.25</v>
      </c>
      <c r="AK35" s="7">
        <f t="shared" si="61"/>
        <v>7.212004800000002E-2</v>
      </c>
      <c r="AL35">
        <f t="shared" si="59"/>
        <v>0.21636014400000006</v>
      </c>
      <c r="AM35">
        <f>AB35+1</f>
        <v>6</v>
      </c>
      <c r="AN35">
        <f t="shared" si="60"/>
        <v>0.43272028800000012</v>
      </c>
      <c r="AR35" s="9"/>
    </row>
    <row r="36" spans="6:44" x14ac:dyDescent="0.3">
      <c r="F36" s="41"/>
      <c r="G36" s="37"/>
      <c r="H36" s="37">
        <v>8</v>
      </c>
      <c r="I36" s="37" t="s">
        <v>14</v>
      </c>
      <c r="J36" s="37">
        <v>15</v>
      </c>
      <c r="K36" s="37">
        <f t="shared" si="51"/>
        <v>12</v>
      </c>
      <c r="L36" s="37">
        <f t="shared" si="48"/>
        <v>12.555000000000001</v>
      </c>
      <c r="M36" s="37">
        <f t="shared" si="49"/>
        <v>27</v>
      </c>
      <c r="N36" s="37">
        <f t="shared" si="52"/>
        <v>75.33</v>
      </c>
      <c r="O36" s="37">
        <f t="shared" si="50"/>
        <v>0.27</v>
      </c>
      <c r="P36" s="39">
        <f t="shared" si="55"/>
        <v>4.3850803637961344E-2</v>
      </c>
      <c r="Q36" s="37">
        <f t="shared" si="53"/>
        <v>0.11855958020633992</v>
      </c>
      <c r="R36" s="37">
        <v>9</v>
      </c>
      <c r="S36" s="37">
        <f t="shared" si="54"/>
        <v>0.3946572327416521</v>
      </c>
      <c r="T36" s="37"/>
      <c r="U36" s="37"/>
      <c r="V36" s="37"/>
      <c r="W36" s="40"/>
      <c r="Z36" s="6"/>
      <c r="AB36">
        <v>6</v>
      </c>
      <c r="AC36" t="s">
        <v>14</v>
      </c>
      <c r="AD36">
        <v>10</v>
      </c>
      <c r="AE36">
        <f t="shared" si="56"/>
        <v>6</v>
      </c>
      <c r="AF36">
        <v>10</v>
      </c>
      <c r="AG36">
        <f t="shared" si="57"/>
        <v>26</v>
      </c>
      <c r="AH36">
        <f t="shared" si="58"/>
        <v>12.09</v>
      </c>
      <c r="AI36">
        <f>AI35+AH35</f>
        <v>62.775000000000006</v>
      </c>
      <c r="AJ36">
        <f>AG36/100</f>
        <v>0.26</v>
      </c>
      <c r="AK36" s="7">
        <f t="shared" si="61"/>
        <v>5.6253637440000018E-2</v>
      </c>
      <c r="AL36">
        <f t="shared" si="59"/>
        <v>0.16010650656000006</v>
      </c>
      <c r="AM36">
        <f>AB36+1</f>
        <v>7</v>
      </c>
      <c r="AN36">
        <f t="shared" si="60"/>
        <v>0.39377546208000014</v>
      </c>
      <c r="AR36" s="9"/>
    </row>
    <row r="37" spans="6:44" x14ac:dyDescent="0.3">
      <c r="F37" s="41"/>
      <c r="G37" s="37"/>
      <c r="H37" s="37">
        <v>9</v>
      </c>
      <c r="I37" s="37" t="s">
        <v>14</v>
      </c>
      <c r="J37" s="37">
        <v>15</v>
      </c>
      <c r="K37" s="37">
        <f t="shared" si="51"/>
        <v>13.5</v>
      </c>
      <c r="L37" s="37">
        <f t="shared" si="48"/>
        <v>13.252500000000001</v>
      </c>
      <c r="M37" s="37">
        <f t="shared" si="49"/>
        <v>28.5</v>
      </c>
      <c r="N37" s="37">
        <f t="shared" si="52"/>
        <v>87.885000000000005</v>
      </c>
      <c r="O37" s="37">
        <f t="shared" si="50"/>
        <v>0.28499999999999998</v>
      </c>
      <c r="P37" s="39">
        <f t="shared" si="55"/>
        <v>3.378948035880687E-2</v>
      </c>
      <c r="Q37" s="37">
        <f t="shared" si="53"/>
        <v>8.4770099847533045E-2</v>
      </c>
      <c r="R37" s="37">
        <v>10</v>
      </c>
      <c r="S37" s="37">
        <f t="shared" si="54"/>
        <v>0.33789480358806867</v>
      </c>
      <c r="T37" s="37"/>
      <c r="U37" s="37"/>
      <c r="V37" s="37"/>
      <c r="W37" s="40"/>
      <c r="Z37" s="6"/>
      <c r="AB37">
        <v>7</v>
      </c>
      <c r="AC37" t="s">
        <v>14</v>
      </c>
      <c r="AD37">
        <v>10</v>
      </c>
      <c r="AE37">
        <f t="shared" si="56"/>
        <v>7</v>
      </c>
      <c r="AF37">
        <v>10</v>
      </c>
      <c r="AG37">
        <f t="shared" si="57"/>
        <v>27</v>
      </c>
      <c r="AH37">
        <f t="shared" si="58"/>
        <v>12.555000000000001</v>
      </c>
      <c r="AI37">
        <f>AI36+AH36</f>
        <v>74.865000000000009</v>
      </c>
      <c r="AJ37">
        <f>AG37/100</f>
        <v>0.27</v>
      </c>
      <c r="AK37" s="7">
        <f t="shared" si="61"/>
        <v>4.3228756771200021E-2</v>
      </c>
      <c r="AL37">
        <f t="shared" si="59"/>
        <v>0.11687774978880004</v>
      </c>
      <c r="AM37">
        <f>AB37+1</f>
        <v>8</v>
      </c>
      <c r="AN37">
        <f t="shared" si="60"/>
        <v>0.34583005416960017</v>
      </c>
      <c r="AR37" s="9"/>
    </row>
    <row r="38" spans="6:44" ht="17.25" thickBot="1" x14ac:dyDescent="0.35">
      <c r="F38" s="41" t="s">
        <v>19</v>
      </c>
      <c r="G38" s="37"/>
      <c r="H38" s="37">
        <v>10</v>
      </c>
      <c r="I38" s="37" t="s">
        <v>14</v>
      </c>
      <c r="J38" s="37">
        <v>15</v>
      </c>
      <c r="K38" s="37">
        <f t="shared" si="51"/>
        <v>15</v>
      </c>
      <c r="L38" s="37">
        <f t="shared" si="48"/>
        <v>13.950000000000001</v>
      </c>
      <c r="M38" s="37">
        <f t="shared" si="49"/>
        <v>30</v>
      </c>
      <c r="N38" s="37">
        <f t="shared" si="52"/>
        <v>101.1375</v>
      </c>
      <c r="O38" s="37"/>
      <c r="P38" s="52">
        <f>1-SUM(P28:P37)</f>
        <v>8.4770099847533142E-2</v>
      </c>
      <c r="Q38" s="37"/>
      <c r="R38" s="37">
        <v>11</v>
      </c>
      <c r="S38" s="37">
        <f t="shared" si="54"/>
        <v>0.93247109832286457</v>
      </c>
      <c r="T38" s="37"/>
      <c r="U38" s="37"/>
      <c r="V38" s="37"/>
      <c r="W38" s="40"/>
      <c r="Z38" s="6"/>
      <c r="AB38">
        <v>8</v>
      </c>
      <c r="AC38" t="s">
        <v>14</v>
      </c>
      <c r="AD38">
        <v>10</v>
      </c>
      <c r="AE38">
        <f t="shared" si="56"/>
        <v>8</v>
      </c>
      <c r="AF38">
        <v>10</v>
      </c>
      <c r="AG38">
        <f t="shared" si="57"/>
        <v>28</v>
      </c>
      <c r="AH38">
        <f t="shared" si="58"/>
        <v>13.020000000000001</v>
      </c>
      <c r="AI38">
        <f>AI37+AH37</f>
        <v>87.420000000000016</v>
      </c>
      <c r="AJ38">
        <f>AG38/100</f>
        <v>0.28000000000000003</v>
      </c>
      <c r="AK38" s="7">
        <f t="shared" si="61"/>
        <v>3.2725769940864013E-2</v>
      </c>
      <c r="AL38">
        <f t="shared" si="59"/>
        <v>8.4151979847936029E-2</v>
      </c>
      <c r="AM38">
        <f>AB38+1</f>
        <v>9</v>
      </c>
      <c r="AN38">
        <f t="shared" si="60"/>
        <v>0.29453192946777612</v>
      </c>
      <c r="AR38" s="9"/>
    </row>
    <row r="39" spans="6:44" ht="17.25" thickBot="1" x14ac:dyDescent="0.35">
      <c r="F39" s="1">
        <v>0.1</v>
      </c>
      <c r="G39" s="2"/>
      <c r="H39" s="2"/>
      <c r="I39" s="3"/>
      <c r="J39" s="2" t="s">
        <v>1</v>
      </c>
      <c r="K39" s="2" t="s">
        <v>2</v>
      </c>
      <c r="L39" s="2" t="s">
        <v>3</v>
      </c>
      <c r="M39" s="2" t="s">
        <v>4</v>
      </c>
      <c r="N39" s="2" t="s">
        <v>5</v>
      </c>
      <c r="O39" s="2" t="s">
        <v>6</v>
      </c>
      <c r="P39" s="4" t="s">
        <v>7</v>
      </c>
      <c r="Q39" s="2" t="s">
        <v>8</v>
      </c>
      <c r="R39" s="2" t="s">
        <v>9</v>
      </c>
      <c r="S39" s="31" t="s">
        <v>26</v>
      </c>
      <c r="T39" s="2"/>
      <c r="U39" s="2"/>
      <c r="V39" s="2" t="s">
        <v>11</v>
      </c>
      <c r="W39" s="5"/>
      <c r="Z39" s="20"/>
      <c r="AA39" s="21"/>
      <c r="AB39" s="21">
        <v>9</v>
      </c>
      <c r="AC39" s="21" t="s">
        <v>14</v>
      </c>
      <c r="AD39" s="21">
        <v>10</v>
      </c>
      <c r="AE39" s="21">
        <f t="shared" si="56"/>
        <v>9</v>
      </c>
      <c r="AF39" s="21">
        <v>10</v>
      </c>
      <c r="AG39" s="21">
        <f t="shared" si="57"/>
        <v>29</v>
      </c>
      <c r="AH39" s="21">
        <f t="shared" si="58"/>
        <v>13.485000000000001</v>
      </c>
      <c r="AI39" s="21">
        <f>AI38+AH38</f>
        <v>100.44000000000001</v>
      </c>
      <c r="AJ39" s="21">
        <f>AG39/100</f>
        <v>0.28999999999999998</v>
      </c>
      <c r="AK39" s="22">
        <f t="shared" si="61"/>
        <v>2.4404074155901446E-2</v>
      </c>
      <c r="AL39" s="21">
        <f t="shared" si="59"/>
        <v>5.9747905692034579E-2</v>
      </c>
      <c r="AM39" s="21">
        <f>AB39+1</f>
        <v>10</v>
      </c>
      <c r="AN39" s="21">
        <f t="shared" si="60"/>
        <v>0.24404074155901445</v>
      </c>
      <c r="AO39" s="21"/>
      <c r="AP39" s="21"/>
      <c r="AQ39" s="21"/>
      <c r="AR39" s="23"/>
    </row>
    <row r="40" spans="6:44" x14ac:dyDescent="0.3">
      <c r="F40" s="6"/>
      <c r="H40">
        <v>0</v>
      </c>
      <c r="I40" t="s">
        <v>14</v>
      </c>
      <c r="J40">
        <v>10</v>
      </c>
      <c r="K40">
        <v>0</v>
      </c>
      <c r="L40">
        <f t="shared" ref="L40:L54" si="62">(J40+K40)*0.465</f>
        <v>4.6500000000000004</v>
      </c>
      <c r="M40">
        <f t="shared" ref="M40:M54" si="63">J40+K40</f>
        <v>10</v>
      </c>
      <c r="N40">
        <v>0</v>
      </c>
      <c r="O40">
        <f t="shared" ref="O40:O54" si="64">M40/100</f>
        <v>0.1</v>
      </c>
      <c r="P40" s="53">
        <f>1*M40/100</f>
        <v>0.1</v>
      </c>
      <c r="Q40">
        <f>1-P40</f>
        <v>0.9</v>
      </c>
      <c r="R40">
        <f>H40+1</f>
        <v>1</v>
      </c>
      <c r="S40">
        <f>R40*P40</f>
        <v>0.1</v>
      </c>
      <c r="V40">
        <f>SUM(S40:S54)</f>
        <v>11.354970961086469</v>
      </c>
      <c r="W40" s="9"/>
    </row>
    <row r="41" spans="6:44" x14ac:dyDescent="0.3">
      <c r="F41" s="6" t="s">
        <v>13</v>
      </c>
      <c r="H41">
        <v>1</v>
      </c>
      <c r="I41" t="s">
        <v>14</v>
      </c>
      <c r="J41">
        <v>10</v>
      </c>
      <c r="K41">
        <f t="shared" ref="K41:K50" si="65">J41*0.1*H41</f>
        <v>1</v>
      </c>
      <c r="L41">
        <f t="shared" si="62"/>
        <v>5.1150000000000002</v>
      </c>
      <c r="M41">
        <f t="shared" si="63"/>
        <v>11</v>
      </c>
      <c r="N41">
        <f t="shared" ref="N41:N54" si="66">N40+L40</f>
        <v>4.6500000000000004</v>
      </c>
      <c r="O41">
        <f t="shared" si="64"/>
        <v>0.11</v>
      </c>
      <c r="P41" s="53">
        <f>Q40*O41</f>
        <v>9.9000000000000005E-2</v>
      </c>
      <c r="Q41">
        <f>Q40*(1-O41)</f>
        <v>0.80100000000000005</v>
      </c>
      <c r="R41">
        <f t="shared" ref="R41:R54" si="67">H41+1</f>
        <v>2</v>
      </c>
      <c r="S41">
        <f>R41*P41</f>
        <v>0.19800000000000001</v>
      </c>
      <c r="W41" s="9"/>
    </row>
    <row r="42" spans="6:44" x14ac:dyDescent="0.3">
      <c r="F42" s="6"/>
      <c r="H42">
        <v>2</v>
      </c>
      <c r="I42" t="s">
        <v>14</v>
      </c>
      <c r="J42">
        <v>10</v>
      </c>
      <c r="K42">
        <f t="shared" si="65"/>
        <v>2</v>
      </c>
      <c r="L42">
        <f t="shared" si="62"/>
        <v>5.58</v>
      </c>
      <c r="M42">
        <f t="shared" si="63"/>
        <v>12</v>
      </c>
      <c r="N42">
        <f t="shared" si="66"/>
        <v>9.7650000000000006</v>
      </c>
      <c r="O42">
        <f t="shared" si="64"/>
        <v>0.12</v>
      </c>
      <c r="P42" s="53">
        <f>Q41*O42</f>
        <v>9.6119999999999997E-2</v>
      </c>
      <c r="Q42">
        <f t="shared" ref="Q42:Q54" si="68">Q41*(1-O42)</f>
        <v>0.70488000000000006</v>
      </c>
      <c r="R42">
        <f t="shared" si="67"/>
        <v>3</v>
      </c>
      <c r="S42">
        <f t="shared" ref="S42:S54" si="69">R42*P42</f>
        <v>0.28836000000000001</v>
      </c>
      <c r="W42" s="9"/>
    </row>
    <row r="43" spans="6:44" ht="17.25" thickBot="1" x14ac:dyDescent="0.35">
      <c r="F43" s="6"/>
      <c r="H43">
        <v>3</v>
      </c>
      <c r="I43" t="s">
        <v>14</v>
      </c>
      <c r="J43">
        <v>10</v>
      </c>
      <c r="K43">
        <f t="shared" si="65"/>
        <v>3</v>
      </c>
      <c r="L43">
        <f t="shared" si="62"/>
        <v>6.0449999999999999</v>
      </c>
      <c r="M43">
        <f t="shared" si="63"/>
        <v>13</v>
      </c>
      <c r="N43">
        <f t="shared" si="66"/>
        <v>15.345000000000001</v>
      </c>
      <c r="O43">
        <f t="shared" si="64"/>
        <v>0.13</v>
      </c>
      <c r="P43" s="53">
        <f t="shared" ref="P43:P49" si="70">Q42*O43</f>
        <v>9.1634400000000005E-2</v>
      </c>
      <c r="Q43">
        <f t="shared" si="68"/>
        <v>0.61324560000000006</v>
      </c>
      <c r="R43">
        <f t="shared" si="67"/>
        <v>4</v>
      </c>
      <c r="S43">
        <f t="shared" si="69"/>
        <v>0.36653760000000002</v>
      </c>
      <c r="W43" s="9"/>
      <c r="Z43" t="s">
        <v>40</v>
      </c>
      <c r="AB43" t="s">
        <v>41</v>
      </c>
    </row>
    <row r="44" spans="6:44" ht="17.25" thickBot="1" x14ac:dyDescent="0.35">
      <c r="F44" s="6"/>
      <c r="H44">
        <v>4</v>
      </c>
      <c r="I44" t="s">
        <v>14</v>
      </c>
      <c r="J44">
        <v>10</v>
      </c>
      <c r="K44">
        <f t="shared" si="65"/>
        <v>4</v>
      </c>
      <c r="L44">
        <f t="shared" si="62"/>
        <v>6.5100000000000007</v>
      </c>
      <c r="M44">
        <f t="shared" si="63"/>
        <v>14</v>
      </c>
      <c r="N44">
        <f t="shared" si="66"/>
        <v>21.39</v>
      </c>
      <c r="O44">
        <f t="shared" si="64"/>
        <v>0.14000000000000001</v>
      </c>
      <c r="P44" s="53">
        <f t="shared" si="70"/>
        <v>8.585438400000002E-2</v>
      </c>
      <c r="Q44">
        <f t="shared" si="68"/>
        <v>0.52739121600000005</v>
      </c>
      <c r="R44">
        <f t="shared" si="67"/>
        <v>5</v>
      </c>
      <c r="S44">
        <f t="shared" si="69"/>
        <v>0.42927192000000008</v>
      </c>
      <c r="W44" s="9"/>
      <c r="Z44" s="54" t="s">
        <v>42</v>
      </c>
      <c r="AA44" s="48" t="s">
        <v>43</v>
      </c>
    </row>
    <row r="45" spans="6:44" ht="17.25" thickBot="1" x14ac:dyDescent="0.35">
      <c r="F45" s="6"/>
      <c r="H45">
        <v>5</v>
      </c>
      <c r="I45" t="s">
        <v>14</v>
      </c>
      <c r="J45">
        <v>10</v>
      </c>
      <c r="K45">
        <f t="shared" si="65"/>
        <v>5</v>
      </c>
      <c r="L45">
        <f t="shared" si="62"/>
        <v>6.9750000000000005</v>
      </c>
      <c r="M45">
        <f t="shared" si="63"/>
        <v>15</v>
      </c>
      <c r="N45">
        <f t="shared" si="66"/>
        <v>27.900000000000002</v>
      </c>
      <c r="O45">
        <f t="shared" si="64"/>
        <v>0.15</v>
      </c>
      <c r="P45" s="53">
        <f t="shared" si="70"/>
        <v>7.9108682400000005E-2</v>
      </c>
      <c r="Q45">
        <f t="shared" si="68"/>
        <v>0.44828253360000003</v>
      </c>
      <c r="R45">
        <f t="shared" si="67"/>
        <v>6</v>
      </c>
      <c r="S45">
        <f t="shared" si="69"/>
        <v>0.4746520944</v>
      </c>
      <c r="W45" s="9"/>
      <c r="Z45" s="55">
        <v>60</v>
      </c>
      <c r="AA45" s="5">
        <f>AQ2</f>
        <v>1.3787392000000001</v>
      </c>
      <c r="AB45">
        <v>7</v>
      </c>
    </row>
    <row r="46" spans="6:44" ht="17.25" thickBot="1" x14ac:dyDescent="0.35">
      <c r="F46" s="6"/>
      <c r="H46">
        <v>6</v>
      </c>
      <c r="I46" t="s">
        <v>14</v>
      </c>
      <c r="J46">
        <v>10</v>
      </c>
      <c r="K46">
        <f t="shared" si="65"/>
        <v>6</v>
      </c>
      <c r="L46">
        <f t="shared" si="62"/>
        <v>7.44</v>
      </c>
      <c r="M46">
        <f t="shared" si="63"/>
        <v>16</v>
      </c>
      <c r="N46">
        <f t="shared" si="66"/>
        <v>34.875</v>
      </c>
      <c r="O46">
        <f t="shared" si="64"/>
        <v>0.16</v>
      </c>
      <c r="P46" s="53">
        <f t="shared" si="70"/>
        <v>7.1725205376000009E-2</v>
      </c>
      <c r="Q46">
        <f t="shared" si="68"/>
        <v>0.37655732822400001</v>
      </c>
      <c r="R46">
        <f t="shared" si="67"/>
        <v>7</v>
      </c>
      <c r="S46">
        <f t="shared" si="69"/>
        <v>0.50207643763200005</v>
      </c>
      <c r="W46" s="9"/>
      <c r="Z46" s="8">
        <v>45</v>
      </c>
      <c r="AA46" s="56">
        <f>AQ7</f>
        <v>1.6906264975</v>
      </c>
      <c r="AB46">
        <v>8</v>
      </c>
    </row>
    <row r="47" spans="6:44" ht="17.25" thickBot="1" x14ac:dyDescent="0.35">
      <c r="F47" s="6"/>
      <c r="H47">
        <v>7</v>
      </c>
      <c r="I47" t="s">
        <v>14</v>
      </c>
      <c r="J47">
        <v>10</v>
      </c>
      <c r="K47">
        <f t="shared" si="65"/>
        <v>7</v>
      </c>
      <c r="L47">
        <f t="shared" si="62"/>
        <v>7.9050000000000002</v>
      </c>
      <c r="M47">
        <f t="shared" si="63"/>
        <v>17</v>
      </c>
      <c r="N47">
        <f t="shared" si="66"/>
        <v>42.314999999999998</v>
      </c>
      <c r="O47">
        <f t="shared" si="64"/>
        <v>0.17</v>
      </c>
      <c r="P47" s="53">
        <f t="shared" si="70"/>
        <v>6.4014745798080003E-2</v>
      </c>
      <c r="Q47">
        <f t="shared" si="68"/>
        <v>0.31254258242591998</v>
      </c>
      <c r="R47">
        <f t="shared" si="67"/>
        <v>8</v>
      </c>
      <c r="S47">
        <f t="shared" si="69"/>
        <v>0.51211796638464002</v>
      </c>
      <c r="W47" s="9"/>
      <c r="Z47" s="57">
        <v>30</v>
      </c>
      <c r="AA47" s="9">
        <f>AQ13</f>
        <v>2.1440103712000003</v>
      </c>
      <c r="AB47" t="s">
        <v>44</v>
      </c>
    </row>
    <row r="48" spans="6:44" ht="17.25" thickBot="1" x14ac:dyDescent="0.35">
      <c r="F48" s="6"/>
      <c r="H48">
        <v>8</v>
      </c>
      <c r="I48" t="s">
        <v>14</v>
      </c>
      <c r="J48">
        <v>10</v>
      </c>
      <c r="K48">
        <f t="shared" si="65"/>
        <v>8</v>
      </c>
      <c r="L48">
        <f t="shared" si="62"/>
        <v>8.370000000000001</v>
      </c>
      <c r="M48">
        <f t="shared" si="63"/>
        <v>18</v>
      </c>
      <c r="N48">
        <f t="shared" si="66"/>
        <v>50.22</v>
      </c>
      <c r="O48">
        <f t="shared" si="64"/>
        <v>0.18</v>
      </c>
      <c r="P48" s="53">
        <f t="shared" si="70"/>
        <v>5.6257664836665597E-2</v>
      </c>
      <c r="Q48">
        <f t="shared" si="68"/>
        <v>0.25628491758925442</v>
      </c>
      <c r="R48">
        <f t="shared" si="67"/>
        <v>9</v>
      </c>
      <c r="S48">
        <f t="shared" si="69"/>
        <v>0.50631898352999039</v>
      </c>
      <c r="W48" s="9"/>
      <c r="Z48" s="8">
        <v>15</v>
      </c>
      <c r="AA48" s="56">
        <f>AQ20</f>
        <v>3.1282878869445359</v>
      </c>
      <c r="AB48" t="s">
        <v>45</v>
      </c>
    </row>
    <row r="49" spans="1:28" ht="17.25" thickBot="1" x14ac:dyDescent="0.35">
      <c r="F49" s="6"/>
      <c r="H49">
        <v>9</v>
      </c>
      <c r="I49" t="s">
        <v>14</v>
      </c>
      <c r="J49">
        <v>10</v>
      </c>
      <c r="K49">
        <f t="shared" si="65"/>
        <v>9</v>
      </c>
      <c r="L49">
        <f t="shared" si="62"/>
        <v>8.8350000000000009</v>
      </c>
      <c r="M49">
        <f t="shared" si="63"/>
        <v>19</v>
      </c>
      <c r="N49">
        <f t="shared" si="66"/>
        <v>58.59</v>
      </c>
      <c r="O49">
        <f t="shared" si="64"/>
        <v>0.19</v>
      </c>
      <c r="P49" s="53">
        <f t="shared" si="70"/>
        <v>4.8694134341958344E-2</v>
      </c>
      <c r="Q49">
        <f t="shared" si="68"/>
        <v>0.2075907832472961</v>
      </c>
      <c r="R49">
        <f t="shared" si="67"/>
        <v>10</v>
      </c>
      <c r="S49">
        <f t="shared" si="69"/>
        <v>0.48694134341958345</v>
      </c>
      <c r="W49" s="9"/>
      <c r="Z49" s="58">
        <v>10</v>
      </c>
      <c r="AA49" s="23">
        <f>AQ30</f>
        <v>3.573036715276392</v>
      </c>
      <c r="AB49" t="s">
        <v>46</v>
      </c>
    </row>
    <row r="50" spans="1:28" ht="17.25" thickBot="1" x14ac:dyDescent="0.35">
      <c r="H50">
        <v>10</v>
      </c>
      <c r="I50" t="s">
        <v>14</v>
      </c>
      <c r="J50">
        <v>10</v>
      </c>
      <c r="K50">
        <f t="shared" si="65"/>
        <v>10</v>
      </c>
      <c r="L50">
        <f t="shared" si="62"/>
        <v>9.3000000000000007</v>
      </c>
      <c r="M50">
        <f t="shared" si="63"/>
        <v>20</v>
      </c>
      <c r="N50">
        <f t="shared" si="66"/>
        <v>67.425000000000011</v>
      </c>
      <c r="O50">
        <f t="shared" si="64"/>
        <v>0.2</v>
      </c>
      <c r="P50" s="53">
        <f>1-SUM(P40:P49)</f>
        <v>0.20759078324729607</v>
      </c>
      <c r="Q50">
        <f t="shared" si="68"/>
        <v>0.16607262659783689</v>
      </c>
      <c r="R50">
        <f t="shared" si="67"/>
        <v>11</v>
      </c>
      <c r="S50">
        <f t="shared" si="69"/>
        <v>2.2834986157202568</v>
      </c>
      <c r="W50" s="9"/>
      <c r="Z50" s="57"/>
      <c r="AA50" s="9"/>
    </row>
    <row r="51" spans="1:28" ht="17.25" thickBot="1" x14ac:dyDescent="0.35">
      <c r="F51" s="6"/>
      <c r="H51">
        <v>11</v>
      </c>
      <c r="I51" t="s">
        <v>14</v>
      </c>
      <c r="J51">
        <v>10</v>
      </c>
      <c r="K51">
        <v>10</v>
      </c>
      <c r="L51">
        <f t="shared" si="62"/>
        <v>9.3000000000000007</v>
      </c>
      <c r="M51">
        <f t="shared" si="63"/>
        <v>20</v>
      </c>
      <c r="N51">
        <f t="shared" si="66"/>
        <v>76.725000000000009</v>
      </c>
      <c r="O51">
        <f t="shared" si="64"/>
        <v>0.2</v>
      </c>
      <c r="P51" s="53">
        <f t="shared" ref="P51:P54" si="71">1-SUM(P41:P50)</f>
        <v>9.9999999999999978E-2</v>
      </c>
      <c r="Q51">
        <f t="shared" si="68"/>
        <v>0.13285810127826952</v>
      </c>
      <c r="R51">
        <f t="shared" si="67"/>
        <v>12</v>
      </c>
      <c r="S51">
        <f t="shared" si="69"/>
        <v>1.1999999999999997</v>
      </c>
      <c r="W51" s="9"/>
      <c r="Z51" s="8"/>
      <c r="AA51" s="56"/>
    </row>
    <row r="52" spans="1:28" ht="17.25" thickBot="1" x14ac:dyDescent="0.35">
      <c r="F52" s="6"/>
      <c r="H52">
        <v>12</v>
      </c>
      <c r="I52" t="s">
        <v>14</v>
      </c>
      <c r="J52">
        <v>10</v>
      </c>
      <c r="K52">
        <v>10</v>
      </c>
      <c r="L52">
        <f t="shared" si="62"/>
        <v>9.3000000000000007</v>
      </c>
      <c r="M52">
        <f t="shared" si="63"/>
        <v>20</v>
      </c>
      <c r="N52">
        <f t="shared" si="66"/>
        <v>86.025000000000006</v>
      </c>
      <c r="O52">
        <f t="shared" si="64"/>
        <v>0.2</v>
      </c>
      <c r="P52" s="53">
        <f t="shared" si="71"/>
        <v>9.8999999999999977E-2</v>
      </c>
      <c r="Q52">
        <f t="shared" si="68"/>
        <v>0.10628648102261562</v>
      </c>
      <c r="R52">
        <f t="shared" si="67"/>
        <v>13</v>
      </c>
      <c r="S52">
        <f t="shared" si="69"/>
        <v>1.2869999999999997</v>
      </c>
      <c r="W52" s="9"/>
      <c r="Z52" s="58"/>
      <c r="AA52" s="23"/>
    </row>
    <row r="53" spans="1:28" ht="17.25" thickBot="1" x14ac:dyDescent="0.35">
      <c r="A53" t="s">
        <v>47</v>
      </c>
      <c r="C53" t="s">
        <v>48</v>
      </c>
      <c r="F53" s="6"/>
      <c r="H53">
        <v>13</v>
      </c>
      <c r="I53" t="s">
        <v>14</v>
      </c>
      <c r="J53">
        <v>10</v>
      </c>
      <c r="K53">
        <v>10</v>
      </c>
      <c r="L53">
        <f t="shared" si="62"/>
        <v>9.3000000000000007</v>
      </c>
      <c r="M53">
        <f t="shared" si="63"/>
        <v>20</v>
      </c>
      <c r="N53">
        <f t="shared" si="66"/>
        <v>95.325000000000003</v>
      </c>
      <c r="O53">
        <f t="shared" si="64"/>
        <v>0.2</v>
      </c>
      <c r="P53" s="53">
        <f t="shared" si="71"/>
        <v>9.6119999999999983E-2</v>
      </c>
      <c r="Q53">
        <f t="shared" si="68"/>
        <v>8.5029184818092504E-2</v>
      </c>
      <c r="R53">
        <f t="shared" si="67"/>
        <v>14</v>
      </c>
      <c r="S53">
        <f t="shared" si="69"/>
        <v>1.3456799999999998</v>
      </c>
      <c r="W53" s="9"/>
      <c r="Z53" s="58"/>
      <c r="AA53" s="23"/>
    </row>
    <row r="54" spans="1:28" ht="17.25" thickBot="1" x14ac:dyDescent="0.35">
      <c r="A54" s="54" t="s">
        <v>49</v>
      </c>
      <c r="B54" s="48" t="s">
        <v>50</v>
      </c>
      <c r="F54" s="6" t="s">
        <v>19</v>
      </c>
      <c r="H54">
        <v>14</v>
      </c>
      <c r="I54" t="s">
        <v>14</v>
      </c>
      <c r="J54">
        <v>10</v>
      </c>
      <c r="K54">
        <v>10</v>
      </c>
      <c r="L54">
        <f t="shared" si="62"/>
        <v>9.3000000000000007</v>
      </c>
      <c r="M54">
        <f t="shared" si="63"/>
        <v>20</v>
      </c>
      <c r="N54">
        <f t="shared" si="66"/>
        <v>104.625</v>
      </c>
      <c r="O54">
        <f t="shared" si="64"/>
        <v>0.2</v>
      </c>
      <c r="P54" s="53">
        <f t="shared" si="71"/>
        <v>9.1634400000000005E-2</v>
      </c>
      <c r="Q54">
        <f t="shared" si="68"/>
        <v>6.8023347854474003E-2</v>
      </c>
      <c r="R54">
        <f t="shared" si="67"/>
        <v>15</v>
      </c>
      <c r="S54">
        <f t="shared" si="69"/>
        <v>1.3745160000000001</v>
      </c>
      <c r="W54" s="9"/>
    </row>
    <row r="55" spans="1:28" ht="17.25" thickBot="1" x14ac:dyDescent="0.35">
      <c r="A55" s="55">
        <v>60</v>
      </c>
      <c r="B55" s="5">
        <f>V2</f>
        <v>1.57575552</v>
      </c>
      <c r="C55">
        <v>7</v>
      </c>
      <c r="F55" s="1">
        <v>0.05</v>
      </c>
      <c r="G55" s="2"/>
      <c r="H55" s="2"/>
      <c r="I55" s="3"/>
      <c r="J55" s="2" t="s">
        <v>1</v>
      </c>
      <c r="K55" s="2" t="s">
        <v>2</v>
      </c>
      <c r="L55" s="2" t="s">
        <v>3</v>
      </c>
      <c r="M55" s="2" t="s">
        <v>4</v>
      </c>
      <c r="N55" s="2" t="s">
        <v>5</v>
      </c>
      <c r="O55" s="2" t="s">
        <v>6</v>
      </c>
      <c r="P55" s="4" t="s">
        <v>7</v>
      </c>
      <c r="Q55" s="2" t="s">
        <v>8</v>
      </c>
      <c r="R55" s="2" t="s">
        <v>9</v>
      </c>
      <c r="S55" s="31" t="s">
        <v>26</v>
      </c>
      <c r="T55" s="2"/>
      <c r="U55" s="2"/>
      <c r="V55" s="2" t="s">
        <v>11</v>
      </c>
      <c r="W55" s="5"/>
    </row>
    <row r="56" spans="1:28" ht="17.25" thickBot="1" x14ac:dyDescent="0.35">
      <c r="A56" s="8">
        <v>45</v>
      </c>
      <c r="B56" s="56">
        <f>V13</f>
        <v>1.9899000750375002</v>
      </c>
      <c r="C56">
        <v>8</v>
      </c>
      <c r="F56" s="6" t="s">
        <v>13</v>
      </c>
      <c r="H56">
        <v>0</v>
      </c>
      <c r="I56" t="s">
        <v>14</v>
      </c>
      <c r="J56">
        <v>5</v>
      </c>
      <c r="K56">
        <v>0</v>
      </c>
      <c r="L56">
        <f t="shared" ref="L56:L81" si="72">(J56+K56)*0.465</f>
        <v>2.3250000000000002</v>
      </c>
      <c r="M56">
        <f t="shared" ref="M56:M81" si="73">J56+K56</f>
        <v>5</v>
      </c>
      <c r="N56">
        <v>0</v>
      </c>
      <c r="O56">
        <f t="shared" ref="O56:O81" si="74">M56/100</f>
        <v>0.05</v>
      </c>
      <c r="P56" s="53">
        <f>1*M56/100</f>
        <v>0.05</v>
      </c>
      <c r="Q56">
        <f>1-P56</f>
        <v>0.95</v>
      </c>
      <c r="R56">
        <f>H56+1</f>
        <v>1</v>
      </c>
      <c r="S56">
        <f>R56*P56</f>
        <v>0.05</v>
      </c>
      <c r="V56" s="8">
        <f>SUM(S56:S81)</f>
        <v>32.336000706470408</v>
      </c>
      <c r="W56" s="9"/>
    </row>
    <row r="57" spans="1:28" ht="17.25" thickBot="1" x14ac:dyDescent="0.35">
      <c r="A57" s="57">
        <v>30</v>
      </c>
      <c r="B57" s="9">
        <f>V20</f>
        <v>2.6042567331839996</v>
      </c>
      <c r="C57" t="s">
        <v>51</v>
      </c>
      <c r="F57" s="6"/>
      <c r="H57">
        <v>1</v>
      </c>
      <c r="I57" t="s">
        <v>14</v>
      </c>
      <c r="J57">
        <v>5</v>
      </c>
      <c r="K57">
        <f t="shared" ref="K57:K66" si="75">J57*0.1*H57</f>
        <v>0.5</v>
      </c>
      <c r="L57">
        <f t="shared" si="72"/>
        <v>2.5575000000000001</v>
      </c>
      <c r="M57">
        <f t="shared" si="73"/>
        <v>5.5</v>
      </c>
      <c r="N57">
        <f t="shared" ref="N57:N81" si="76">N56+L56</f>
        <v>2.3250000000000002</v>
      </c>
      <c r="O57">
        <f t="shared" si="74"/>
        <v>5.5E-2</v>
      </c>
      <c r="P57" s="53">
        <f>Q56*O57</f>
        <v>5.2249999999999998E-2</v>
      </c>
      <c r="Q57">
        <f>Q56*(1-O57)</f>
        <v>0.89774999999999994</v>
      </c>
      <c r="R57">
        <f t="shared" ref="R57:R81" si="77">H57+1</f>
        <v>2</v>
      </c>
      <c r="S57">
        <f>R57*P57</f>
        <v>0.1045</v>
      </c>
      <c r="W57" s="9"/>
    </row>
    <row r="58" spans="1:28" ht="17.25" thickBot="1" x14ac:dyDescent="0.35">
      <c r="A58" s="8">
        <v>15</v>
      </c>
      <c r="B58" s="56">
        <f>V28</f>
        <v>4.8509540575691759</v>
      </c>
      <c r="C58" t="s">
        <v>52</v>
      </c>
      <c r="F58" s="6"/>
      <c r="H58">
        <v>2</v>
      </c>
      <c r="I58" t="s">
        <v>14</v>
      </c>
      <c r="J58">
        <v>5</v>
      </c>
      <c r="K58">
        <f t="shared" si="75"/>
        <v>1</v>
      </c>
      <c r="L58">
        <f t="shared" si="72"/>
        <v>2.79</v>
      </c>
      <c r="M58">
        <f t="shared" si="73"/>
        <v>6</v>
      </c>
      <c r="N58">
        <f t="shared" si="76"/>
        <v>4.8825000000000003</v>
      </c>
      <c r="O58">
        <f t="shared" si="74"/>
        <v>0.06</v>
      </c>
      <c r="P58" s="53">
        <f>Q57*O58</f>
        <v>5.3864999999999996E-2</v>
      </c>
      <c r="Q58">
        <f t="shared" ref="Q58:Q81" si="78">Q57*(1-O58)</f>
        <v>0.84388499999999989</v>
      </c>
      <c r="R58">
        <f t="shared" si="77"/>
        <v>3</v>
      </c>
      <c r="S58">
        <f t="shared" ref="S58:S81" si="79">R58*P58</f>
        <v>0.16159499999999999</v>
      </c>
      <c r="W58" s="9"/>
    </row>
    <row r="59" spans="1:28" ht="17.25" thickBot="1" x14ac:dyDescent="0.35">
      <c r="A59" s="58">
        <v>10</v>
      </c>
      <c r="B59" s="23">
        <f>V40</f>
        <v>11.354970961086469</v>
      </c>
      <c r="C59" t="s">
        <v>53</v>
      </c>
      <c r="F59" s="6"/>
      <c r="H59">
        <v>3</v>
      </c>
      <c r="I59" t="s">
        <v>14</v>
      </c>
      <c r="J59">
        <v>5</v>
      </c>
      <c r="K59">
        <f t="shared" si="75"/>
        <v>1.5</v>
      </c>
      <c r="L59">
        <f t="shared" si="72"/>
        <v>3.0225</v>
      </c>
      <c r="M59">
        <f t="shared" si="73"/>
        <v>6.5</v>
      </c>
      <c r="N59">
        <f t="shared" si="76"/>
        <v>7.6725000000000003</v>
      </c>
      <c r="O59">
        <f t="shared" si="74"/>
        <v>6.5000000000000002E-2</v>
      </c>
      <c r="P59" s="53">
        <f t="shared" ref="P59:P65" si="80">Q58*O59</f>
        <v>5.4852524999999992E-2</v>
      </c>
      <c r="Q59">
        <f t="shared" si="78"/>
        <v>0.78903247499999996</v>
      </c>
      <c r="R59">
        <f t="shared" si="77"/>
        <v>4</v>
      </c>
      <c r="S59">
        <f t="shared" si="79"/>
        <v>0.21941009999999997</v>
      </c>
      <c r="W59" s="9"/>
    </row>
    <row r="60" spans="1:28" ht="17.25" thickBot="1" x14ac:dyDescent="0.35">
      <c r="A60" s="57">
        <v>5</v>
      </c>
      <c r="B60" s="9">
        <f>V56</f>
        <v>32.336000706470408</v>
      </c>
      <c r="C60" t="s">
        <v>54</v>
      </c>
      <c r="F60" s="6"/>
      <c r="H60">
        <v>4</v>
      </c>
      <c r="I60" t="s">
        <v>14</v>
      </c>
      <c r="J60">
        <v>5</v>
      </c>
      <c r="K60">
        <f t="shared" si="75"/>
        <v>2</v>
      </c>
      <c r="L60">
        <f t="shared" si="72"/>
        <v>3.2550000000000003</v>
      </c>
      <c r="M60">
        <f t="shared" si="73"/>
        <v>7</v>
      </c>
      <c r="N60">
        <f t="shared" si="76"/>
        <v>10.695</v>
      </c>
      <c r="O60">
        <f t="shared" si="74"/>
        <v>7.0000000000000007E-2</v>
      </c>
      <c r="P60" s="53">
        <f t="shared" si="80"/>
        <v>5.5232273250000005E-2</v>
      </c>
      <c r="Q60">
        <f t="shared" si="78"/>
        <v>0.73380020174999994</v>
      </c>
      <c r="R60">
        <f t="shared" si="77"/>
        <v>5</v>
      </c>
      <c r="S60">
        <f t="shared" si="79"/>
        <v>0.27616136625000004</v>
      </c>
      <c r="W60" s="9"/>
    </row>
    <row r="61" spans="1:28" ht="17.25" thickBot="1" x14ac:dyDescent="0.35">
      <c r="A61" s="8">
        <v>3</v>
      </c>
      <c r="B61" s="56">
        <f>V83</f>
        <v>70.929256736508407</v>
      </c>
      <c r="C61" t="s">
        <v>55</v>
      </c>
      <c r="F61" s="6"/>
      <c r="H61">
        <v>5</v>
      </c>
      <c r="I61" t="s">
        <v>14</v>
      </c>
      <c r="J61">
        <v>5</v>
      </c>
      <c r="K61">
        <f t="shared" si="75"/>
        <v>2.5</v>
      </c>
      <c r="L61">
        <f t="shared" si="72"/>
        <v>3.4875000000000003</v>
      </c>
      <c r="M61">
        <f t="shared" si="73"/>
        <v>7.5</v>
      </c>
      <c r="N61">
        <f t="shared" si="76"/>
        <v>13.950000000000001</v>
      </c>
      <c r="O61">
        <f t="shared" si="74"/>
        <v>7.4999999999999997E-2</v>
      </c>
      <c r="P61" s="53">
        <f t="shared" si="80"/>
        <v>5.5035015131249997E-2</v>
      </c>
      <c r="Q61">
        <f t="shared" si="78"/>
        <v>0.67876518661874996</v>
      </c>
      <c r="R61">
        <f t="shared" si="77"/>
        <v>6</v>
      </c>
      <c r="S61">
        <f t="shared" si="79"/>
        <v>0.33021009078749997</v>
      </c>
      <c r="W61" s="9"/>
    </row>
    <row r="62" spans="1:28" ht="17.25" thickBot="1" x14ac:dyDescent="0.35">
      <c r="A62" s="58">
        <v>1</v>
      </c>
      <c r="B62" s="23">
        <f>V125</f>
        <v>600.4721748606421</v>
      </c>
      <c r="C62" t="s">
        <v>56</v>
      </c>
      <c r="F62" s="6"/>
      <c r="H62">
        <v>6</v>
      </c>
      <c r="I62" t="s">
        <v>14</v>
      </c>
      <c r="J62">
        <v>5</v>
      </c>
      <c r="K62">
        <f t="shared" si="75"/>
        <v>3</v>
      </c>
      <c r="L62">
        <f t="shared" si="72"/>
        <v>3.72</v>
      </c>
      <c r="M62">
        <f t="shared" si="73"/>
        <v>8</v>
      </c>
      <c r="N62">
        <f t="shared" si="76"/>
        <v>17.4375</v>
      </c>
      <c r="O62">
        <f t="shared" si="74"/>
        <v>0.08</v>
      </c>
      <c r="P62" s="53">
        <f t="shared" si="80"/>
        <v>5.4301214929499998E-2</v>
      </c>
      <c r="Q62">
        <f t="shared" si="78"/>
        <v>0.62446397168924994</v>
      </c>
      <c r="R62">
        <f t="shared" si="77"/>
        <v>7</v>
      </c>
      <c r="S62">
        <f t="shared" si="79"/>
        <v>0.38010850450649997</v>
      </c>
      <c r="W62" s="9"/>
    </row>
    <row r="63" spans="1:28" ht="17.25" thickBot="1" x14ac:dyDescent="0.35">
      <c r="A63" s="58">
        <v>0.5</v>
      </c>
      <c r="B63" s="23">
        <f>V238</f>
        <v>2098.4400479563042</v>
      </c>
      <c r="C63" t="s">
        <v>57</v>
      </c>
      <c r="F63" s="6"/>
      <c r="H63">
        <v>7</v>
      </c>
      <c r="I63" t="s">
        <v>14</v>
      </c>
      <c r="J63">
        <v>5</v>
      </c>
      <c r="K63">
        <f t="shared" si="75"/>
        <v>3.5</v>
      </c>
      <c r="L63">
        <f t="shared" si="72"/>
        <v>3.9525000000000001</v>
      </c>
      <c r="M63">
        <f t="shared" si="73"/>
        <v>8.5</v>
      </c>
      <c r="N63">
        <f t="shared" si="76"/>
        <v>21.157499999999999</v>
      </c>
      <c r="O63">
        <f t="shared" si="74"/>
        <v>8.5000000000000006E-2</v>
      </c>
      <c r="P63" s="53">
        <f t="shared" si="80"/>
        <v>5.307943759358625E-2</v>
      </c>
      <c r="Q63">
        <f t="shared" si="78"/>
        <v>0.5713845340956637</v>
      </c>
      <c r="R63">
        <f t="shared" si="77"/>
        <v>8</v>
      </c>
      <c r="S63">
        <f t="shared" si="79"/>
        <v>0.42463550074869</v>
      </c>
      <c r="W63" s="9"/>
    </row>
    <row r="64" spans="1:28" x14ac:dyDescent="0.3">
      <c r="F64" s="6"/>
      <c r="H64">
        <v>8</v>
      </c>
      <c r="I64" t="s">
        <v>14</v>
      </c>
      <c r="J64">
        <v>5</v>
      </c>
      <c r="K64">
        <f t="shared" si="75"/>
        <v>4</v>
      </c>
      <c r="L64">
        <f t="shared" si="72"/>
        <v>4.1850000000000005</v>
      </c>
      <c r="M64">
        <f t="shared" si="73"/>
        <v>9</v>
      </c>
      <c r="N64">
        <f t="shared" si="76"/>
        <v>25.11</v>
      </c>
      <c r="O64">
        <f t="shared" si="74"/>
        <v>0.09</v>
      </c>
      <c r="P64" s="53">
        <f t="shared" si="80"/>
        <v>5.1424608068609733E-2</v>
      </c>
      <c r="Q64">
        <f t="shared" si="78"/>
        <v>0.51995992602705399</v>
      </c>
      <c r="R64">
        <f t="shared" si="77"/>
        <v>9</v>
      </c>
      <c r="S64">
        <f t="shared" si="79"/>
        <v>0.46282147261748757</v>
      </c>
      <c r="W64" s="9"/>
    </row>
    <row r="65" spans="6:23" x14ac:dyDescent="0.3">
      <c r="F65" s="6"/>
      <c r="H65">
        <v>9</v>
      </c>
      <c r="I65" t="s">
        <v>14</v>
      </c>
      <c r="J65">
        <v>5</v>
      </c>
      <c r="K65">
        <f t="shared" si="75"/>
        <v>4.5</v>
      </c>
      <c r="L65">
        <f t="shared" si="72"/>
        <v>4.4175000000000004</v>
      </c>
      <c r="M65">
        <f t="shared" si="73"/>
        <v>9.5</v>
      </c>
      <c r="N65">
        <f t="shared" si="76"/>
        <v>29.295000000000002</v>
      </c>
      <c r="O65">
        <f t="shared" si="74"/>
        <v>9.5000000000000001E-2</v>
      </c>
      <c r="P65" s="53">
        <f t="shared" si="80"/>
        <v>4.9396192972570127E-2</v>
      </c>
      <c r="Q65">
        <f t="shared" si="78"/>
        <v>0.47056373305448385</v>
      </c>
      <c r="R65">
        <f t="shared" si="77"/>
        <v>10</v>
      </c>
      <c r="S65">
        <f t="shared" si="79"/>
        <v>0.4939619297257013</v>
      </c>
      <c r="W65" s="9"/>
    </row>
    <row r="66" spans="6:23" x14ac:dyDescent="0.3">
      <c r="F66" s="6" t="s">
        <v>19</v>
      </c>
      <c r="H66">
        <v>10</v>
      </c>
      <c r="I66" t="s">
        <v>14</v>
      </c>
      <c r="J66">
        <v>5</v>
      </c>
      <c r="K66">
        <f t="shared" si="75"/>
        <v>5</v>
      </c>
      <c r="L66">
        <f t="shared" si="72"/>
        <v>4.6500000000000004</v>
      </c>
      <c r="M66">
        <f t="shared" si="73"/>
        <v>10</v>
      </c>
      <c r="N66">
        <f t="shared" si="76"/>
        <v>33.712500000000006</v>
      </c>
      <c r="O66">
        <f t="shared" si="74"/>
        <v>0.1</v>
      </c>
      <c r="P66" s="53">
        <f>1-SUM(P56:P65)</f>
        <v>0.47056373305448396</v>
      </c>
      <c r="Q66">
        <f t="shared" si="78"/>
        <v>0.42350735974903547</v>
      </c>
      <c r="R66">
        <f t="shared" si="77"/>
        <v>11</v>
      </c>
      <c r="S66">
        <f t="shared" si="79"/>
        <v>5.1762010635993239</v>
      </c>
      <c r="W66" s="9"/>
    </row>
    <row r="67" spans="6:23" x14ac:dyDescent="0.3">
      <c r="F67" s="6"/>
      <c r="H67">
        <v>11</v>
      </c>
      <c r="I67" t="s">
        <v>14</v>
      </c>
      <c r="J67">
        <v>5</v>
      </c>
      <c r="K67">
        <v>5</v>
      </c>
      <c r="L67">
        <f t="shared" si="72"/>
        <v>4.6500000000000004</v>
      </c>
      <c r="M67">
        <f t="shared" si="73"/>
        <v>10</v>
      </c>
      <c r="N67">
        <f t="shared" si="76"/>
        <v>38.362500000000004</v>
      </c>
      <c r="O67">
        <f t="shared" si="74"/>
        <v>0.1</v>
      </c>
      <c r="P67" s="53">
        <f t="shared" ref="P67:P81" si="81">1-SUM(P57:P66)</f>
        <v>5.0000000000000044E-2</v>
      </c>
      <c r="Q67">
        <f t="shared" si="78"/>
        <v>0.38115662377413195</v>
      </c>
      <c r="R67">
        <f t="shared" si="77"/>
        <v>12</v>
      </c>
      <c r="S67">
        <f t="shared" si="79"/>
        <v>0.60000000000000053</v>
      </c>
      <c r="W67" s="9"/>
    </row>
    <row r="68" spans="6:23" x14ac:dyDescent="0.3">
      <c r="F68" s="6"/>
      <c r="H68">
        <v>12</v>
      </c>
      <c r="I68" t="s">
        <v>14</v>
      </c>
      <c r="J68">
        <v>5</v>
      </c>
      <c r="K68">
        <v>5</v>
      </c>
      <c r="L68">
        <f t="shared" si="72"/>
        <v>4.6500000000000004</v>
      </c>
      <c r="M68">
        <f t="shared" si="73"/>
        <v>10</v>
      </c>
      <c r="N68">
        <f t="shared" si="76"/>
        <v>43.012500000000003</v>
      </c>
      <c r="O68">
        <f t="shared" si="74"/>
        <v>0.1</v>
      </c>
      <c r="P68" s="53">
        <f t="shared" si="81"/>
        <v>5.2249999999999908E-2</v>
      </c>
      <c r="Q68">
        <f t="shared" si="78"/>
        <v>0.34304096139671875</v>
      </c>
      <c r="R68">
        <f t="shared" si="77"/>
        <v>13</v>
      </c>
      <c r="S68">
        <f t="shared" si="79"/>
        <v>0.6792499999999988</v>
      </c>
      <c r="W68" s="9"/>
    </row>
    <row r="69" spans="6:23" x14ac:dyDescent="0.3">
      <c r="F69" s="6"/>
      <c r="H69">
        <v>13</v>
      </c>
      <c r="I69" t="s">
        <v>14</v>
      </c>
      <c r="J69">
        <v>5</v>
      </c>
      <c r="K69">
        <v>5</v>
      </c>
      <c r="L69">
        <f t="shared" si="72"/>
        <v>4.6500000000000004</v>
      </c>
      <c r="M69">
        <f t="shared" si="73"/>
        <v>10</v>
      </c>
      <c r="N69">
        <f t="shared" si="76"/>
        <v>47.662500000000001</v>
      </c>
      <c r="O69">
        <f t="shared" si="74"/>
        <v>0.1</v>
      </c>
      <c r="P69" s="53">
        <f t="shared" si="81"/>
        <v>5.3865000000000052E-2</v>
      </c>
      <c r="Q69">
        <f t="shared" si="78"/>
        <v>0.30873686525704686</v>
      </c>
      <c r="R69">
        <f t="shared" si="77"/>
        <v>14</v>
      </c>
      <c r="S69">
        <f t="shared" si="79"/>
        <v>0.75411000000000072</v>
      </c>
      <c r="W69" s="9"/>
    </row>
    <row r="70" spans="6:23" x14ac:dyDescent="0.3">
      <c r="F70" s="6"/>
      <c r="H70">
        <v>14</v>
      </c>
      <c r="I70" t="s">
        <v>14</v>
      </c>
      <c r="J70">
        <v>5</v>
      </c>
      <c r="K70">
        <v>5</v>
      </c>
      <c r="L70">
        <f t="shared" si="72"/>
        <v>4.6500000000000004</v>
      </c>
      <c r="M70">
        <f t="shared" si="73"/>
        <v>10</v>
      </c>
      <c r="N70">
        <f t="shared" si="76"/>
        <v>52.3125</v>
      </c>
      <c r="O70">
        <f t="shared" si="74"/>
        <v>0.1</v>
      </c>
      <c r="P70" s="53">
        <f t="shared" si="81"/>
        <v>5.485252499999993E-2</v>
      </c>
      <c r="Q70">
        <f t="shared" si="78"/>
        <v>0.2778631787313422</v>
      </c>
      <c r="R70">
        <f t="shared" si="77"/>
        <v>15</v>
      </c>
      <c r="S70">
        <f t="shared" si="79"/>
        <v>0.82278787499999895</v>
      </c>
      <c r="W70" s="9"/>
    </row>
    <row r="71" spans="6:23" x14ac:dyDescent="0.3">
      <c r="F71" s="6"/>
      <c r="H71">
        <v>15</v>
      </c>
      <c r="I71" t="s">
        <v>14</v>
      </c>
      <c r="J71">
        <v>5</v>
      </c>
      <c r="K71">
        <v>5</v>
      </c>
      <c r="L71">
        <f t="shared" si="72"/>
        <v>4.6500000000000004</v>
      </c>
      <c r="M71">
        <f t="shared" si="73"/>
        <v>10</v>
      </c>
      <c r="N71">
        <f t="shared" si="76"/>
        <v>56.962499999999999</v>
      </c>
      <c r="O71">
        <f t="shared" si="74"/>
        <v>0.1</v>
      </c>
      <c r="P71" s="53">
        <f t="shared" si="81"/>
        <v>5.5232273250000019E-2</v>
      </c>
      <c r="Q71">
        <f t="shared" si="78"/>
        <v>0.25007686085820796</v>
      </c>
      <c r="R71">
        <f t="shared" si="77"/>
        <v>16</v>
      </c>
      <c r="S71">
        <f t="shared" si="79"/>
        <v>0.88371637200000031</v>
      </c>
      <c r="W71" s="9"/>
    </row>
    <row r="72" spans="6:23" x14ac:dyDescent="0.3">
      <c r="F72" s="6"/>
      <c r="H72">
        <v>16</v>
      </c>
      <c r="I72" t="s">
        <v>14</v>
      </c>
      <c r="J72">
        <v>5</v>
      </c>
      <c r="K72">
        <v>5</v>
      </c>
      <c r="L72">
        <f t="shared" si="72"/>
        <v>4.6500000000000004</v>
      </c>
      <c r="M72">
        <f t="shared" si="73"/>
        <v>10</v>
      </c>
      <c r="N72">
        <f t="shared" si="76"/>
        <v>61.612499999999997</v>
      </c>
      <c r="O72">
        <f t="shared" si="74"/>
        <v>0.1</v>
      </c>
      <c r="P72" s="53">
        <f t="shared" si="81"/>
        <v>5.5035015131249976E-2</v>
      </c>
      <c r="Q72">
        <f t="shared" si="78"/>
        <v>0.22506917477238716</v>
      </c>
      <c r="R72">
        <f t="shared" si="77"/>
        <v>17</v>
      </c>
      <c r="S72">
        <f t="shared" si="79"/>
        <v>0.93559525723124959</v>
      </c>
      <c r="W72" s="9"/>
    </row>
    <row r="73" spans="6:23" x14ac:dyDescent="0.3">
      <c r="F73" s="6"/>
      <c r="H73">
        <v>17</v>
      </c>
      <c r="I73" t="s">
        <v>14</v>
      </c>
      <c r="J73">
        <v>5</v>
      </c>
      <c r="K73">
        <v>5</v>
      </c>
      <c r="L73">
        <f t="shared" si="72"/>
        <v>4.6500000000000004</v>
      </c>
      <c r="M73">
        <f t="shared" si="73"/>
        <v>10</v>
      </c>
      <c r="N73">
        <f t="shared" si="76"/>
        <v>66.262500000000003</v>
      </c>
      <c r="O73">
        <f t="shared" si="74"/>
        <v>0.1</v>
      </c>
      <c r="P73" s="53">
        <f t="shared" si="81"/>
        <v>5.4301214929500019E-2</v>
      </c>
      <c r="Q73">
        <f t="shared" si="78"/>
        <v>0.20256225729514846</v>
      </c>
      <c r="R73">
        <f t="shared" si="77"/>
        <v>18</v>
      </c>
      <c r="S73">
        <f t="shared" si="79"/>
        <v>0.97742186873100034</v>
      </c>
      <c r="W73" s="9"/>
    </row>
    <row r="74" spans="6:23" x14ac:dyDescent="0.3">
      <c r="F74" s="6"/>
      <c r="H74">
        <v>18</v>
      </c>
      <c r="I74" t="s">
        <v>14</v>
      </c>
      <c r="J74">
        <v>5</v>
      </c>
      <c r="K74">
        <v>5</v>
      </c>
      <c r="L74">
        <f t="shared" si="72"/>
        <v>4.6500000000000004</v>
      </c>
      <c r="M74">
        <f t="shared" si="73"/>
        <v>10</v>
      </c>
      <c r="N74">
        <f t="shared" si="76"/>
        <v>70.912500000000009</v>
      </c>
      <c r="O74">
        <f t="shared" si="74"/>
        <v>0.1</v>
      </c>
      <c r="P74" s="53">
        <f t="shared" si="81"/>
        <v>5.3079437593586243E-2</v>
      </c>
      <c r="Q74">
        <f t="shared" si="78"/>
        <v>0.1823060315656336</v>
      </c>
      <c r="R74">
        <f t="shared" si="77"/>
        <v>19</v>
      </c>
      <c r="S74">
        <f t="shared" si="79"/>
        <v>1.0085093142781387</v>
      </c>
      <c r="W74" s="9"/>
    </row>
    <row r="75" spans="6:23" x14ac:dyDescent="0.3">
      <c r="F75" s="6"/>
      <c r="H75">
        <v>19</v>
      </c>
      <c r="I75" t="s">
        <v>14</v>
      </c>
      <c r="J75">
        <v>5</v>
      </c>
      <c r="K75">
        <v>5</v>
      </c>
      <c r="L75">
        <f t="shared" si="72"/>
        <v>4.6500000000000004</v>
      </c>
      <c r="M75">
        <f t="shared" si="73"/>
        <v>10</v>
      </c>
      <c r="N75">
        <f t="shared" si="76"/>
        <v>75.562500000000014</v>
      </c>
      <c r="O75">
        <f t="shared" si="74"/>
        <v>0.1</v>
      </c>
      <c r="P75" s="53">
        <f t="shared" si="81"/>
        <v>5.1424608068609712E-2</v>
      </c>
      <c r="Q75">
        <f t="shared" si="78"/>
        <v>0.16407542840907025</v>
      </c>
      <c r="R75">
        <f t="shared" si="77"/>
        <v>20</v>
      </c>
      <c r="S75">
        <f t="shared" si="79"/>
        <v>1.0284921613721942</v>
      </c>
      <c r="W75" s="9"/>
    </row>
    <row r="76" spans="6:23" x14ac:dyDescent="0.3">
      <c r="F76" s="6"/>
      <c r="H76">
        <v>20</v>
      </c>
      <c r="I76" t="s">
        <v>14</v>
      </c>
      <c r="J76">
        <v>5</v>
      </c>
      <c r="K76">
        <v>5</v>
      </c>
      <c r="L76">
        <f t="shared" si="72"/>
        <v>4.6500000000000004</v>
      </c>
      <c r="M76">
        <f t="shared" si="73"/>
        <v>10</v>
      </c>
      <c r="N76">
        <f t="shared" si="76"/>
        <v>80.21250000000002</v>
      </c>
      <c r="O76">
        <f t="shared" si="74"/>
        <v>0.1</v>
      </c>
      <c r="P76" s="53">
        <f t="shared" si="81"/>
        <v>4.9396192972570141E-2</v>
      </c>
      <c r="Q76">
        <f t="shared" si="78"/>
        <v>0.14766788556816324</v>
      </c>
      <c r="R76">
        <f t="shared" si="77"/>
        <v>21</v>
      </c>
      <c r="S76">
        <f t="shared" si="79"/>
        <v>1.037320052423973</v>
      </c>
      <c r="W76" s="9"/>
    </row>
    <row r="77" spans="6:23" x14ac:dyDescent="0.3">
      <c r="F77" s="6"/>
      <c r="H77">
        <v>21</v>
      </c>
      <c r="I77" t="s">
        <v>14</v>
      </c>
      <c r="J77">
        <v>5</v>
      </c>
      <c r="K77">
        <v>5</v>
      </c>
      <c r="L77">
        <f t="shared" si="72"/>
        <v>4.6500000000000004</v>
      </c>
      <c r="M77">
        <f t="shared" si="73"/>
        <v>10</v>
      </c>
      <c r="N77">
        <f t="shared" si="76"/>
        <v>84.862500000000026</v>
      </c>
      <c r="O77">
        <f t="shared" si="74"/>
        <v>0.1</v>
      </c>
      <c r="P77" s="53">
        <f t="shared" si="81"/>
        <v>0.47056373305448396</v>
      </c>
      <c r="Q77">
        <f t="shared" si="78"/>
        <v>0.13290109701134692</v>
      </c>
      <c r="R77">
        <f t="shared" si="77"/>
        <v>22</v>
      </c>
      <c r="S77">
        <f t="shared" si="79"/>
        <v>10.352402127198648</v>
      </c>
      <c r="W77" s="9"/>
    </row>
    <row r="78" spans="6:23" x14ac:dyDescent="0.3">
      <c r="F78" s="6"/>
      <c r="H78">
        <v>22</v>
      </c>
      <c r="I78" t="s">
        <v>14</v>
      </c>
      <c r="J78">
        <v>5</v>
      </c>
      <c r="K78">
        <v>5</v>
      </c>
      <c r="L78">
        <f t="shared" si="72"/>
        <v>4.6500000000000004</v>
      </c>
      <c r="M78">
        <f t="shared" si="73"/>
        <v>10</v>
      </c>
      <c r="N78">
        <f t="shared" si="76"/>
        <v>89.512500000000031</v>
      </c>
      <c r="O78">
        <f t="shared" si="74"/>
        <v>0.1</v>
      </c>
      <c r="P78" s="53">
        <f t="shared" si="81"/>
        <v>5.0000000000000044E-2</v>
      </c>
      <c r="Q78">
        <f t="shared" si="78"/>
        <v>0.11961098731021223</v>
      </c>
      <c r="R78">
        <f t="shared" si="77"/>
        <v>23</v>
      </c>
      <c r="S78">
        <f t="shared" si="79"/>
        <v>1.150000000000001</v>
      </c>
      <c r="W78" s="9"/>
    </row>
    <row r="79" spans="6:23" x14ac:dyDescent="0.3">
      <c r="F79" s="6"/>
      <c r="H79">
        <v>23</v>
      </c>
      <c r="I79" t="s">
        <v>14</v>
      </c>
      <c r="J79">
        <v>5</v>
      </c>
      <c r="K79">
        <v>5</v>
      </c>
      <c r="L79">
        <f t="shared" si="72"/>
        <v>4.6500000000000004</v>
      </c>
      <c r="M79">
        <f t="shared" si="73"/>
        <v>10</v>
      </c>
      <c r="N79">
        <f t="shared" si="76"/>
        <v>94.162500000000037</v>
      </c>
      <c r="O79">
        <f t="shared" si="74"/>
        <v>0.1</v>
      </c>
      <c r="P79" s="53">
        <f t="shared" si="81"/>
        <v>5.2249999999999908E-2</v>
      </c>
      <c r="Q79">
        <f t="shared" si="78"/>
        <v>0.10764988857919101</v>
      </c>
      <c r="R79">
        <f t="shared" si="77"/>
        <v>24</v>
      </c>
      <c r="S79">
        <f t="shared" si="79"/>
        <v>1.2539999999999978</v>
      </c>
      <c r="W79" s="9"/>
    </row>
    <row r="80" spans="6:23" x14ac:dyDescent="0.3">
      <c r="F80" s="6"/>
      <c r="H80">
        <v>24</v>
      </c>
      <c r="I80" t="s">
        <v>14</v>
      </c>
      <c r="J80">
        <v>5</v>
      </c>
      <c r="K80">
        <v>5</v>
      </c>
      <c r="L80">
        <f t="shared" si="72"/>
        <v>4.6500000000000004</v>
      </c>
      <c r="M80">
        <f t="shared" si="73"/>
        <v>10</v>
      </c>
      <c r="N80">
        <f t="shared" si="76"/>
        <v>98.812500000000043</v>
      </c>
      <c r="O80">
        <f t="shared" si="74"/>
        <v>0.1</v>
      </c>
      <c r="P80" s="53">
        <f t="shared" si="81"/>
        <v>5.3865000000000052E-2</v>
      </c>
      <c r="Q80">
        <f t="shared" si="78"/>
        <v>9.6884899721271914E-2</v>
      </c>
      <c r="R80">
        <f t="shared" si="77"/>
        <v>25</v>
      </c>
      <c r="S80">
        <f t="shared" si="79"/>
        <v>1.3466250000000013</v>
      </c>
      <c r="W80" s="9"/>
    </row>
    <row r="81" spans="6:23" ht="17.25" thickBot="1" x14ac:dyDescent="0.35">
      <c r="F81" s="6"/>
      <c r="H81">
        <v>25</v>
      </c>
      <c r="I81" t="s">
        <v>14</v>
      </c>
      <c r="J81">
        <v>5</v>
      </c>
      <c r="K81">
        <v>5</v>
      </c>
      <c r="L81">
        <f t="shared" si="72"/>
        <v>4.6500000000000004</v>
      </c>
      <c r="M81">
        <f t="shared" si="73"/>
        <v>10</v>
      </c>
      <c r="N81">
        <f t="shared" si="76"/>
        <v>103.46250000000005</v>
      </c>
      <c r="O81">
        <f t="shared" si="74"/>
        <v>0.1</v>
      </c>
      <c r="P81" s="53">
        <f t="shared" si="81"/>
        <v>5.485252499999993E-2</v>
      </c>
      <c r="Q81">
        <f t="shared" si="78"/>
        <v>8.7196409749144721E-2</v>
      </c>
      <c r="R81">
        <f t="shared" si="77"/>
        <v>26</v>
      </c>
      <c r="S81">
        <f t="shared" si="79"/>
        <v>1.4261656499999982</v>
      </c>
      <c r="W81" s="9"/>
    </row>
    <row r="82" spans="6:23" ht="17.25" thickBot="1" x14ac:dyDescent="0.35">
      <c r="F82" s="1">
        <v>0.03</v>
      </c>
      <c r="G82" s="2"/>
      <c r="H82" s="2"/>
      <c r="I82" s="3"/>
      <c r="J82" s="2" t="s">
        <v>1</v>
      </c>
      <c r="K82" s="2" t="s">
        <v>2</v>
      </c>
      <c r="L82" s="2" t="s">
        <v>3</v>
      </c>
      <c r="M82" s="2" t="s">
        <v>4</v>
      </c>
      <c r="N82" s="2" t="s">
        <v>5</v>
      </c>
      <c r="O82" s="2" t="s">
        <v>6</v>
      </c>
      <c r="P82" s="59" t="s">
        <v>7</v>
      </c>
      <c r="Q82" s="2" t="s">
        <v>8</v>
      </c>
      <c r="R82" s="2" t="s">
        <v>9</v>
      </c>
      <c r="S82" s="2" t="s">
        <v>10</v>
      </c>
      <c r="T82" s="2"/>
      <c r="U82" s="2"/>
      <c r="V82" s="2" t="s">
        <v>11</v>
      </c>
      <c r="W82" s="5"/>
    </row>
    <row r="83" spans="6:23" ht="17.25" thickBot="1" x14ac:dyDescent="0.35">
      <c r="F83" s="6" t="s">
        <v>13</v>
      </c>
      <c r="H83">
        <v>0</v>
      </c>
      <c r="I83" t="s">
        <v>14</v>
      </c>
      <c r="J83">
        <v>3</v>
      </c>
      <c r="K83">
        <v>0</v>
      </c>
      <c r="L83">
        <f t="shared" ref="L83:L123" si="82">(J83+K83)*0.465</f>
        <v>1.395</v>
      </c>
      <c r="M83">
        <f t="shared" ref="M83:M123" si="83">J83+K83</f>
        <v>3</v>
      </c>
      <c r="N83">
        <v>0</v>
      </c>
      <c r="O83">
        <f t="shared" ref="O83:O123" si="84">M83/100</f>
        <v>0.03</v>
      </c>
      <c r="P83" s="53">
        <f>1*M83/100</f>
        <v>0.03</v>
      </c>
      <c r="Q83">
        <f>1-P83</f>
        <v>0.97</v>
      </c>
      <c r="R83">
        <f>H83+1</f>
        <v>1</v>
      </c>
      <c r="S83">
        <f>R83*P83</f>
        <v>0.03</v>
      </c>
      <c r="V83" s="8">
        <f>SUM(S83:S123)</f>
        <v>70.929256736508407</v>
      </c>
      <c r="W83" s="9"/>
    </row>
    <row r="84" spans="6:23" x14ac:dyDescent="0.3">
      <c r="F84" s="6"/>
      <c r="H84">
        <v>1</v>
      </c>
      <c r="I84" t="s">
        <v>14</v>
      </c>
      <c r="J84">
        <v>3</v>
      </c>
      <c r="K84">
        <f t="shared" ref="K84:K93" si="85">J84*0.1*H84</f>
        <v>0.30000000000000004</v>
      </c>
      <c r="L84">
        <f t="shared" si="82"/>
        <v>1.5345</v>
      </c>
      <c r="M84">
        <f t="shared" si="83"/>
        <v>3.3</v>
      </c>
      <c r="N84">
        <f t="shared" ref="N84:N123" si="86">N83+L83</f>
        <v>1.395</v>
      </c>
      <c r="O84">
        <f t="shared" si="84"/>
        <v>3.3000000000000002E-2</v>
      </c>
      <c r="P84" s="53">
        <f>Q83*O84</f>
        <v>3.2010000000000004E-2</v>
      </c>
      <c r="Q84">
        <f>Q83*(1-O84)</f>
        <v>0.93798999999999999</v>
      </c>
      <c r="R84">
        <f t="shared" ref="R84:R123" si="87">H84+1</f>
        <v>2</v>
      </c>
      <c r="S84">
        <f>R84*P84</f>
        <v>6.4020000000000007E-2</v>
      </c>
      <c r="W84" s="9"/>
    </row>
    <row r="85" spans="6:23" x14ac:dyDescent="0.3">
      <c r="F85" s="6"/>
      <c r="H85">
        <v>2</v>
      </c>
      <c r="I85" t="s">
        <v>14</v>
      </c>
      <c r="J85">
        <v>3</v>
      </c>
      <c r="K85">
        <f t="shared" si="85"/>
        <v>0.60000000000000009</v>
      </c>
      <c r="L85">
        <f t="shared" si="82"/>
        <v>1.6740000000000002</v>
      </c>
      <c r="M85">
        <f t="shared" si="83"/>
        <v>3.6</v>
      </c>
      <c r="N85">
        <f t="shared" si="86"/>
        <v>2.9295</v>
      </c>
      <c r="O85">
        <f t="shared" si="84"/>
        <v>3.6000000000000004E-2</v>
      </c>
      <c r="P85" s="53">
        <f>Q84*O85</f>
        <v>3.3767640000000002E-2</v>
      </c>
      <c r="Q85">
        <f t="shared" ref="Q85:Q123" si="88">Q84*(1-O85)</f>
        <v>0.90422236</v>
      </c>
      <c r="R85">
        <f t="shared" si="87"/>
        <v>3</v>
      </c>
      <c r="S85">
        <f t="shared" ref="S85:S123" si="89">R85*P85</f>
        <v>0.10130292</v>
      </c>
      <c r="W85" s="9"/>
    </row>
    <row r="86" spans="6:23" x14ac:dyDescent="0.3">
      <c r="F86" s="6"/>
      <c r="H86">
        <v>3</v>
      </c>
      <c r="I86" t="s">
        <v>14</v>
      </c>
      <c r="J86">
        <v>3</v>
      </c>
      <c r="K86">
        <f t="shared" si="85"/>
        <v>0.90000000000000013</v>
      </c>
      <c r="L86">
        <f t="shared" si="82"/>
        <v>1.8135000000000003</v>
      </c>
      <c r="M86">
        <f t="shared" si="83"/>
        <v>3.9000000000000004</v>
      </c>
      <c r="N86">
        <f t="shared" si="86"/>
        <v>4.6035000000000004</v>
      </c>
      <c r="O86">
        <f t="shared" si="84"/>
        <v>3.9000000000000007E-2</v>
      </c>
      <c r="P86" s="53">
        <f t="shared" ref="P86:P92" si="90">Q85*O86</f>
        <v>3.5264672040000007E-2</v>
      </c>
      <c r="Q86">
        <f t="shared" si="88"/>
        <v>0.86895768795999995</v>
      </c>
      <c r="R86">
        <f t="shared" si="87"/>
        <v>4</v>
      </c>
      <c r="S86">
        <f t="shared" si="89"/>
        <v>0.14105868816000003</v>
      </c>
      <c r="W86" s="9"/>
    </row>
    <row r="87" spans="6:23" x14ac:dyDescent="0.3">
      <c r="F87" s="6"/>
      <c r="H87">
        <v>4</v>
      </c>
      <c r="I87" t="s">
        <v>14</v>
      </c>
      <c r="J87">
        <v>3</v>
      </c>
      <c r="K87">
        <f t="shared" si="85"/>
        <v>1.2000000000000002</v>
      </c>
      <c r="L87">
        <f t="shared" si="82"/>
        <v>1.9530000000000003</v>
      </c>
      <c r="M87">
        <f t="shared" si="83"/>
        <v>4.2</v>
      </c>
      <c r="N87">
        <f t="shared" si="86"/>
        <v>6.4170000000000007</v>
      </c>
      <c r="O87">
        <f t="shared" si="84"/>
        <v>4.2000000000000003E-2</v>
      </c>
      <c r="P87" s="53">
        <f t="shared" si="90"/>
        <v>3.6496222894320002E-2</v>
      </c>
      <c r="Q87">
        <f t="shared" si="88"/>
        <v>0.83246146506567986</v>
      </c>
      <c r="R87">
        <f t="shared" si="87"/>
        <v>5</v>
      </c>
      <c r="S87">
        <f t="shared" si="89"/>
        <v>0.18248111447160001</v>
      </c>
      <c r="W87" s="9"/>
    </row>
    <row r="88" spans="6:23" x14ac:dyDescent="0.3">
      <c r="F88" s="6"/>
      <c r="H88">
        <v>5</v>
      </c>
      <c r="I88" t="s">
        <v>14</v>
      </c>
      <c r="J88">
        <v>3</v>
      </c>
      <c r="K88">
        <f t="shared" si="85"/>
        <v>1.5000000000000002</v>
      </c>
      <c r="L88">
        <f t="shared" si="82"/>
        <v>2.0925000000000002</v>
      </c>
      <c r="M88">
        <f t="shared" si="83"/>
        <v>4.5</v>
      </c>
      <c r="N88">
        <f t="shared" si="86"/>
        <v>8.370000000000001</v>
      </c>
      <c r="O88">
        <f t="shared" si="84"/>
        <v>4.4999999999999998E-2</v>
      </c>
      <c r="P88" s="53">
        <f t="shared" si="90"/>
        <v>3.7460765927955594E-2</v>
      </c>
      <c r="Q88">
        <f t="shared" si="88"/>
        <v>0.7950006991377242</v>
      </c>
      <c r="R88">
        <f t="shared" si="87"/>
        <v>6</v>
      </c>
      <c r="S88">
        <f t="shared" si="89"/>
        <v>0.22476459556773357</v>
      </c>
      <c r="W88" s="9"/>
    </row>
    <row r="89" spans="6:23" x14ac:dyDescent="0.3">
      <c r="F89" s="6"/>
      <c r="H89">
        <v>6</v>
      </c>
      <c r="I89" t="s">
        <v>14</v>
      </c>
      <c r="J89">
        <v>3</v>
      </c>
      <c r="K89">
        <f t="shared" si="85"/>
        <v>1.8000000000000003</v>
      </c>
      <c r="L89">
        <f t="shared" si="82"/>
        <v>2.2320000000000007</v>
      </c>
      <c r="M89">
        <f t="shared" si="83"/>
        <v>4.8000000000000007</v>
      </c>
      <c r="N89">
        <f t="shared" si="86"/>
        <v>10.462500000000002</v>
      </c>
      <c r="O89">
        <f t="shared" si="84"/>
        <v>4.8000000000000008E-2</v>
      </c>
      <c r="P89" s="53">
        <f t="shared" si="90"/>
        <v>3.8160033558610765E-2</v>
      </c>
      <c r="Q89">
        <f t="shared" si="88"/>
        <v>0.75684066557911345</v>
      </c>
      <c r="R89">
        <f t="shared" si="87"/>
        <v>7</v>
      </c>
      <c r="S89">
        <f t="shared" si="89"/>
        <v>0.26712023491027537</v>
      </c>
      <c r="W89" s="9"/>
    </row>
    <row r="90" spans="6:23" x14ac:dyDescent="0.3">
      <c r="F90" s="6"/>
      <c r="H90">
        <v>7</v>
      </c>
      <c r="I90" t="s">
        <v>14</v>
      </c>
      <c r="J90">
        <v>3</v>
      </c>
      <c r="K90">
        <f t="shared" si="85"/>
        <v>2.1000000000000005</v>
      </c>
      <c r="L90">
        <f t="shared" si="82"/>
        <v>2.3715000000000002</v>
      </c>
      <c r="M90">
        <f t="shared" si="83"/>
        <v>5.1000000000000005</v>
      </c>
      <c r="N90">
        <f t="shared" si="86"/>
        <v>12.694500000000003</v>
      </c>
      <c r="O90">
        <f t="shared" si="84"/>
        <v>5.1000000000000004E-2</v>
      </c>
      <c r="P90" s="53">
        <f t="shared" si="90"/>
        <v>3.8598873944534789E-2</v>
      </c>
      <c r="Q90">
        <f t="shared" si="88"/>
        <v>0.71824179163457857</v>
      </c>
      <c r="R90">
        <f t="shared" si="87"/>
        <v>8</v>
      </c>
      <c r="S90">
        <f t="shared" si="89"/>
        <v>0.30879099155627832</v>
      </c>
      <c r="W90" s="9"/>
    </row>
    <row r="91" spans="6:23" x14ac:dyDescent="0.3">
      <c r="F91" s="6"/>
      <c r="H91">
        <v>8</v>
      </c>
      <c r="I91" t="s">
        <v>14</v>
      </c>
      <c r="J91">
        <v>3</v>
      </c>
      <c r="K91">
        <f t="shared" si="85"/>
        <v>2.4000000000000004</v>
      </c>
      <c r="L91">
        <f t="shared" si="82"/>
        <v>2.5110000000000001</v>
      </c>
      <c r="M91">
        <f t="shared" si="83"/>
        <v>5.4</v>
      </c>
      <c r="N91">
        <f t="shared" si="86"/>
        <v>15.066000000000003</v>
      </c>
      <c r="O91">
        <f t="shared" si="84"/>
        <v>5.4000000000000006E-2</v>
      </c>
      <c r="P91" s="53">
        <f t="shared" si="90"/>
        <v>3.8785056748267245E-2</v>
      </c>
      <c r="Q91">
        <f t="shared" si="88"/>
        <v>0.67945673488631131</v>
      </c>
      <c r="R91">
        <f t="shared" si="87"/>
        <v>9</v>
      </c>
      <c r="S91">
        <f t="shared" si="89"/>
        <v>0.34906551073440523</v>
      </c>
      <c r="W91" s="9"/>
    </row>
    <row r="92" spans="6:23" x14ac:dyDescent="0.3">
      <c r="F92" s="6"/>
      <c r="H92">
        <v>9</v>
      </c>
      <c r="I92" t="s">
        <v>14</v>
      </c>
      <c r="J92">
        <v>3</v>
      </c>
      <c r="K92">
        <f t="shared" si="85"/>
        <v>2.7</v>
      </c>
      <c r="L92">
        <f t="shared" si="82"/>
        <v>2.6505000000000001</v>
      </c>
      <c r="M92">
        <f t="shared" si="83"/>
        <v>5.7</v>
      </c>
      <c r="N92">
        <f t="shared" si="86"/>
        <v>17.577000000000002</v>
      </c>
      <c r="O92">
        <f t="shared" si="84"/>
        <v>5.7000000000000002E-2</v>
      </c>
      <c r="P92" s="53">
        <f t="shared" si="90"/>
        <v>3.8729033888519747E-2</v>
      </c>
      <c r="Q92">
        <f t="shared" si="88"/>
        <v>0.64072770099779153</v>
      </c>
      <c r="R92">
        <f t="shared" si="87"/>
        <v>10</v>
      </c>
      <c r="S92">
        <f t="shared" si="89"/>
        <v>0.38729033888519748</v>
      </c>
      <c r="W92" s="9"/>
    </row>
    <row r="93" spans="6:23" x14ac:dyDescent="0.3">
      <c r="F93" s="6" t="s">
        <v>19</v>
      </c>
      <c r="H93">
        <v>10</v>
      </c>
      <c r="I93" t="s">
        <v>14</v>
      </c>
      <c r="J93">
        <v>3</v>
      </c>
      <c r="K93">
        <f t="shared" si="85"/>
        <v>3.0000000000000004</v>
      </c>
      <c r="L93">
        <f t="shared" si="82"/>
        <v>2.79</v>
      </c>
      <c r="M93">
        <f t="shared" si="83"/>
        <v>6</v>
      </c>
      <c r="N93">
        <f t="shared" si="86"/>
        <v>20.227500000000003</v>
      </c>
      <c r="O93">
        <f t="shared" si="84"/>
        <v>0.06</v>
      </c>
      <c r="P93" s="53">
        <f>1-SUM(P83:P92)</f>
        <v>0.64072770099779186</v>
      </c>
      <c r="Q93">
        <f t="shared" si="88"/>
        <v>0.60228403893792404</v>
      </c>
      <c r="R93">
        <f t="shared" si="87"/>
        <v>11</v>
      </c>
      <c r="S93">
        <f t="shared" si="89"/>
        <v>7.0480047109757109</v>
      </c>
      <c r="W93" s="9"/>
    </row>
    <row r="94" spans="6:23" x14ac:dyDescent="0.3">
      <c r="F94" s="6"/>
      <c r="H94">
        <v>11</v>
      </c>
      <c r="I94" t="s">
        <v>14</v>
      </c>
      <c r="J94">
        <v>3</v>
      </c>
      <c r="K94">
        <v>3</v>
      </c>
      <c r="L94">
        <f t="shared" si="82"/>
        <v>2.79</v>
      </c>
      <c r="M94">
        <f t="shared" si="83"/>
        <v>6</v>
      </c>
      <c r="N94">
        <f t="shared" si="86"/>
        <v>23.017500000000002</v>
      </c>
      <c r="O94">
        <f t="shared" si="84"/>
        <v>0.06</v>
      </c>
      <c r="P94" s="53">
        <f t="shared" ref="P94:P123" si="91">1-SUM(P84:P93)</f>
        <v>3.0000000000000027E-2</v>
      </c>
      <c r="Q94">
        <f t="shared" si="88"/>
        <v>0.56614699660164858</v>
      </c>
      <c r="R94">
        <f t="shared" si="87"/>
        <v>12</v>
      </c>
      <c r="S94">
        <f t="shared" si="89"/>
        <v>0.36000000000000032</v>
      </c>
      <c r="W94" s="9"/>
    </row>
    <row r="95" spans="6:23" x14ac:dyDescent="0.3">
      <c r="F95" s="6"/>
      <c r="H95">
        <v>12</v>
      </c>
      <c r="I95" t="s">
        <v>14</v>
      </c>
      <c r="J95">
        <v>3</v>
      </c>
      <c r="K95">
        <v>3</v>
      </c>
      <c r="L95">
        <f t="shared" si="82"/>
        <v>2.79</v>
      </c>
      <c r="M95">
        <f t="shared" si="83"/>
        <v>6</v>
      </c>
      <c r="N95">
        <f t="shared" si="86"/>
        <v>25.807500000000001</v>
      </c>
      <c r="O95">
        <f t="shared" si="84"/>
        <v>0.06</v>
      </c>
      <c r="P95" s="53">
        <f t="shared" si="91"/>
        <v>3.2009999999999983E-2</v>
      </c>
      <c r="Q95">
        <f t="shared" si="88"/>
        <v>0.53217817680554969</v>
      </c>
      <c r="R95">
        <f t="shared" si="87"/>
        <v>13</v>
      </c>
      <c r="S95">
        <f t="shared" si="89"/>
        <v>0.41612999999999978</v>
      </c>
      <c r="W95" s="9"/>
    </row>
    <row r="96" spans="6:23" x14ac:dyDescent="0.3">
      <c r="F96" s="6"/>
      <c r="H96">
        <v>13</v>
      </c>
      <c r="I96" t="s">
        <v>14</v>
      </c>
      <c r="J96">
        <v>3</v>
      </c>
      <c r="K96">
        <v>3</v>
      </c>
      <c r="L96">
        <f t="shared" si="82"/>
        <v>2.79</v>
      </c>
      <c r="M96">
        <f t="shared" si="83"/>
        <v>6</v>
      </c>
      <c r="N96">
        <f t="shared" si="86"/>
        <v>28.5975</v>
      </c>
      <c r="O96">
        <f t="shared" si="84"/>
        <v>0.06</v>
      </c>
      <c r="P96" s="53">
        <f t="shared" si="91"/>
        <v>3.3767639999999988E-2</v>
      </c>
      <c r="Q96">
        <f t="shared" si="88"/>
        <v>0.50024748619721671</v>
      </c>
      <c r="R96">
        <f t="shared" si="87"/>
        <v>14</v>
      </c>
      <c r="S96">
        <f t="shared" si="89"/>
        <v>0.47274695999999983</v>
      </c>
      <c r="W96" s="9"/>
    </row>
    <row r="97" spans="6:23" x14ac:dyDescent="0.3">
      <c r="F97" s="6"/>
      <c r="H97">
        <v>14</v>
      </c>
      <c r="I97" t="s">
        <v>14</v>
      </c>
      <c r="J97">
        <v>3</v>
      </c>
      <c r="K97">
        <v>3</v>
      </c>
      <c r="L97">
        <f t="shared" si="82"/>
        <v>2.79</v>
      </c>
      <c r="M97">
        <f t="shared" si="83"/>
        <v>6</v>
      </c>
      <c r="N97">
        <f t="shared" si="86"/>
        <v>31.387499999999999</v>
      </c>
      <c r="O97">
        <f t="shared" si="84"/>
        <v>0.06</v>
      </c>
      <c r="P97" s="53">
        <f t="shared" si="91"/>
        <v>3.5264672039999945E-2</v>
      </c>
      <c r="Q97">
        <f t="shared" si="88"/>
        <v>0.4702326370253837</v>
      </c>
      <c r="R97">
        <f t="shared" si="87"/>
        <v>15</v>
      </c>
      <c r="S97">
        <f t="shared" si="89"/>
        <v>0.52897008059999917</v>
      </c>
      <c r="W97" s="9"/>
    </row>
    <row r="98" spans="6:23" x14ac:dyDescent="0.3">
      <c r="F98" s="6"/>
      <c r="H98">
        <v>15</v>
      </c>
      <c r="I98" t="s">
        <v>14</v>
      </c>
      <c r="J98">
        <v>3</v>
      </c>
      <c r="K98">
        <v>3</v>
      </c>
      <c r="L98">
        <f t="shared" si="82"/>
        <v>2.79</v>
      </c>
      <c r="M98">
        <f t="shared" si="83"/>
        <v>6</v>
      </c>
      <c r="N98">
        <f t="shared" si="86"/>
        <v>34.177500000000002</v>
      </c>
      <c r="O98">
        <f t="shared" si="84"/>
        <v>0.06</v>
      </c>
      <c r="P98" s="53">
        <f t="shared" si="91"/>
        <v>3.6496222894320085E-2</v>
      </c>
      <c r="Q98">
        <f t="shared" si="88"/>
        <v>0.44201867880386064</v>
      </c>
      <c r="R98">
        <f t="shared" si="87"/>
        <v>16</v>
      </c>
      <c r="S98">
        <f t="shared" si="89"/>
        <v>0.58393956630912136</v>
      </c>
      <c r="W98" s="9"/>
    </row>
    <row r="99" spans="6:23" x14ac:dyDescent="0.3">
      <c r="F99" s="6"/>
      <c r="H99">
        <v>16</v>
      </c>
      <c r="I99" t="s">
        <v>14</v>
      </c>
      <c r="J99">
        <v>3</v>
      </c>
      <c r="K99">
        <v>3</v>
      </c>
      <c r="L99">
        <f t="shared" si="82"/>
        <v>2.79</v>
      </c>
      <c r="M99">
        <f t="shared" si="83"/>
        <v>6</v>
      </c>
      <c r="N99">
        <f t="shared" si="86"/>
        <v>36.967500000000001</v>
      </c>
      <c r="O99">
        <f t="shared" si="84"/>
        <v>0.06</v>
      </c>
      <c r="P99" s="53">
        <f t="shared" si="91"/>
        <v>3.7460765927955553E-2</v>
      </c>
      <c r="Q99">
        <f t="shared" si="88"/>
        <v>0.41549755807562899</v>
      </c>
      <c r="R99">
        <f t="shared" si="87"/>
        <v>17</v>
      </c>
      <c r="S99">
        <f t="shared" si="89"/>
        <v>0.6368330207752444</v>
      </c>
      <c r="W99" s="9"/>
    </row>
    <row r="100" spans="6:23" x14ac:dyDescent="0.3">
      <c r="F100" s="6"/>
      <c r="H100">
        <v>17</v>
      </c>
      <c r="I100" t="s">
        <v>14</v>
      </c>
      <c r="J100">
        <v>3</v>
      </c>
      <c r="K100">
        <v>3</v>
      </c>
      <c r="L100">
        <f t="shared" si="82"/>
        <v>2.79</v>
      </c>
      <c r="M100">
        <f t="shared" si="83"/>
        <v>6</v>
      </c>
      <c r="N100">
        <f t="shared" si="86"/>
        <v>39.7575</v>
      </c>
      <c r="O100">
        <f t="shared" si="84"/>
        <v>0.06</v>
      </c>
      <c r="P100" s="53">
        <f t="shared" si="91"/>
        <v>3.8160033558610751E-2</v>
      </c>
      <c r="Q100">
        <f t="shared" si="88"/>
        <v>0.39056770459109125</v>
      </c>
      <c r="R100">
        <f t="shared" si="87"/>
        <v>18</v>
      </c>
      <c r="S100">
        <f t="shared" si="89"/>
        <v>0.68688060405499352</v>
      </c>
      <c r="W100" s="9"/>
    </row>
    <row r="101" spans="6:23" x14ac:dyDescent="0.3">
      <c r="F101" s="6"/>
      <c r="H101">
        <v>18</v>
      </c>
      <c r="I101" t="s">
        <v>14</v>
      </c>
      <c r="J101">
        <v>3</v>
      </c>
      <c r="K101">
        <v>3</v>
      </c>
      <c r="L101">
        <f t="shared" si="82"/>
        <v>2.79</v>
      </c>
      <c r="M101">
        <f t="shared" si="83"/>
        <v>6</v>
      </c>
      <c r="N101">
        <f t="shared" si="86"/>
        <v>42.547499999999999</v>
      </c>
      <c r="O101">
        <f t="shared" si="84"/>
        <v>0.06</v>
      </c>
      <c r="P101" s="53">
        <f t="shared" si="91"/>
        <v>3.8598873944534762E-2</v>
      </c>
      <c r="Q101">
        <f t="shared" si="88"/>
        <v>0.36713364231562573</v>
      </c>
      <c r="R101">
        <f t="shared" si="87"/>
        <v>19</v>
      </c>
      <c r="S101">
        <f t="shared" si="89"/>
        <v>0.73337860494616047</v>
      </c>
      <c r="W101" s="9"/>
    </row>
    <row r="102" spans="6:23" x14ac:dyDescent="0.3">
      <c r="F102" s="6"/>
      <c r="H102">
        <v>19</v>
      </c>
      <c r="I102" t="s">
        <v>14</v>
      </c>
      <c r="J102">
        <v>3</v>
      </c>
      <c r="K102">
        <v>3</v>
      </c>
      <c r="L102">
        <f t="shared" si="82"/>
        <v>2.79</v>
      </c>
      <c r="M102">
        <f t="shared" si="83"/>
        <v>6</v>
      </c>
      <c r="N102">
        <f t="shared" si="86"/>
        <v>45.337499999999999</v>
      </c>
      <c r="O102">
        <f t="shared" si="84"/>
        <v>0.06</v>
      </c>
      <c r="P102" s="53">
        <f t="shared" si="91"/>
        <v>3.8785056748267266E-2</v>
      </c>
      <c r="Q102">
        <f t="shared" si="88"/>
        <v>0.34510562377668819</v>
      </c>
      <c r="R102">
        <f t="shared" si="87"/>
        <v>20</v>
      </c>
      <c r="S102">
        <f t="shared" si="89"/>
        <v>0.77570113496534532</v>
      </c>
      <c r="W102" s="9"/>
    </row>
    <row r="103" spans="6:23" x14ac:dyDescent="0.3">
      <c r="F103" s="6"/>
      <c r="H103">
        <v>20</v>
      </c>
      <c r="I103" t="s">
        <v>14</v>
      </c>
      <c r="J103">
        <v>3</v>
      </c>
      <c r="K103">
        <v>3</v>
      </c>
      <c r="L103">
        <f t="shared" si="82"/>
        <v>2.79</v>
      </c>
      <c r="M103">
        <f t="shared" si="83"/>
        <v>6</v>
      </c>
      <c r="N103">
        <f t="shared" si="86"/>
        <v>48.127499999999998</v>
      </c>
      <c r="O103">
        <f t="shared" si="84"/>
        <v>0.06</v>
      </c>
      <c r="P103" s="53">
        <f t="shared" si="91"/>
        <v>3.8729033888519782E-2</v>
      </c>
      <c r="Q103">
        <f t="shared" si="88"/>
        <v>0.32439928635008686</v>
      </c>
      <c r="R103">
        <f t="shared" si="87"/>
        <v>21</v>
      </c>
      <c r="S103">
        <f t="shared" si="89"/>
        <v>0.81330971165891541</v>
      </c>
      <c r="W103" s="9"/>
    </row>
    <row r="104" spans="6:23" x14ac:dyDescent="0.3">
      <c r="F104" s="6"/>
      <c r="H104">
        <v>21</v>
      </c>
      <c r="I104" t="s">
        <v>14</v>
      </c>
      <c r="J104">
        <v>3</v>
      </c>
      <c r="K104">
        <v>3</v>
      </c>
      <c r="L104">
        <f t="shared" si="82"/>
        <v>2.79</v>
      </c>
      <c r="M104">
        <f t="shared" si="83"/>
        <v>6</v>
      </c>
      <c r="N104">
        <f t="shared" si="86"/>
        <v>50.917499999999997</v>
      </c>
      <c r="O104">
        <f t="shared" si="84"/>
        <v>0.06</v>
      </c>
      <c r="P104" s="53">
        <f t="shared" si="91"/>
        <v>0.64072770099779186</v>
      </c>
      <c r="Q104">
        <f t="shared" si="88"/>
        <v>0.30493532916908161</v>
      </c>
      <c r="R104">
        <f t="shared" si="87"/>
        <v>22</v>
      </c>
      <c r="S104">
        <f t="shared" si="89"/>
        <v>14.096009421951422</v>
      </c>
      <c r="W104" s="9"/>
    </row>
    <row r="105" spans="6:23" x14ac:dyDescent="0.3">
      <c r="F105" s="6"/>
      <c r="H105">
        <v>22</v>
      </c>
      <c r="I105" t="s">
        <v>14</v>
      </c>
      <c r="J105">
        <v>3</v>
      </c>
      <c r="K105">
        <v>3</v>
      </c>
      <c r="L105">
        <f t="shared" si="82"/>
        <v>2.79</v>
      </c>
      <c r="M105">
        <f t="shared" si="83"/>
        <v>6</v>
      </c>
      <c r="N105">
        <f t="shared" si="86"/>
        <v>53.707499999999996</v>
      </c>
      <c r="O105">
        <f t="shared" si="84"/>
        <v>0.06</v>
      </c>
      <c r="P105" s="53">
        <f t="shared" si="91"/>
        <v>3.0000000000000027E-2</v>
      </c>
      <c r="Q105">
        <f t="shared" si="88"/>
        <v>0.28663920941893672</v>
      </c>
      <c r="R105">
        <f t="shared" si="87"/>
        <v>23</v>
      </c>
      <c r="S105">
        <f t="shared" si="89"/>
        <v>0.69000000000000061</v>
      </c>
      <c r="W105" s="9"/>
    </row>
    <row r="106" spans="6:23" x14ac:dyDescent="0.3">
      <c r="F106" s="6"/>
      <c r="H106">
        <v>23</v>
      </c>
      <c r="I106" t="s">
        <v>14</v>
      </c>
      <c r="J106">
        <v>3</v>
      </c>
      <c r="K106">
        <v>3</v>
      </c>
      <c r="L106">
        <f t="shared" si="82"/>
        <v>2.79</v>
      </c>
      <c r="M106">
        <f t="shared" si="83"/>
        <v>6</v>
      </c>
      <c r="N106">
        <f t="shared" si="86"/>
        <v>56.497499999999995</v>
      </c>
      <c r="O106">
        <f t="shared" si="84"/>
        <v>0.06</v>
      </c>
      <c r="P106" s="53">
        <f t="shared" si="91"/>
        <v>3.2009999999999983E-2</v>
      </c>
      <c r="Q106">
        <f t="shared" si="88"/>
        <v>0.26944085685380048</v>
      </c>
      <c r="R106">
        <f t="shared" si="87"/>
        <v>24</v>
      </c>
      <c r="S106">
        <f t="shared" si="89"/>
        <v>0.76823999999999959</v>
      </c>
      <c r="W106" s="9"/>
    </row>
    <row r="107" spans="6:23" x14ac:dyDescent="0.3">
      <c r="F107" s="6"/>
      <c r="H107">
        <v>24</v>
      </c>
      <c r="I107" t="s">
        <v>14</v>
      </c>
      <c r="J107">
        <v>3</v>
      </c>
      <c r="K107">
        <v>3</v>
      </c>
      <c r="L107">
        <f t="shared" si="82"/>
        <v>2.79</v>
      </c>
      <c r="M107">
        <f t="shared" si="83"/>
        <v>6</v>
      </c>
      <c r="N107">
        <f t="shared" si="86"/>
        <v>59.287499999999994</v>
      </c>
      <c r="O107">
        <f t="shared" si="84"/>
        <v>0.06</v>
      </c>
      <c r="P107" s="53">
        <f t="shared" si="91"/>
        <v>3.3767639999999988E-2</v>
      </c>
      <c r="Q107">
        <f t="shared" si="88"/>
        <v>0.25327440544257246</v>
      </c>
      <c r="R107">
        <f t="shared" si="87"/>
        <v>25</v>
      </c>
      <c r="S107">
        <f t="shared" si="89"/>
        <v>0.84419099999999969</v>
      </c>
      <c r="W107" s="9"/>
    </row>
    <row r="108" spans="6:23" x14ac:dyDescent="0.3">
      <c r="F108" s="6"/>
      <c r="H108">
        <v>25</v>
      </c>
      <c r="I108" t="s">
        <v>14</v>
      </c>
      <c r="J108">
        <v>3</v>
      </c>
      <c r="K108">
        <v>3</v>
      </c>
      <c r="L108">
        <f t="shared" si="82"/>
        <v>2.79</v>
      </c>
      <c r="M108">
        <f t="shared" si="83"/>
        <v>6</v>
      </c>
      <c r="N108">
        <f t="shared" si="86"/>
        <v>62.077499999999993</v>
      </c>
      <c r="O108">
        <f t="shared" si="84"/>
        <v>0.06</v>
      </c>
      <c r="P108" s="53">
        <f t="shared" si="91"/>
        <v>3.5264672039999945E-2</v>
      </c>
      <c r="Q108">
        <f t="shared" si="88"/>
        <v>0.2380779411160181</v>
      </c>
      <c r="R108">
        <f t="shared" si="87"/>
        <v>26</v>
      </c>
      <c r="S108">
        <f t="shared" si="89"/>
        <v>0.91688147303999856</v>
      </c>
      <c r="W108" s="9"/>
    </row>
    <row r="109" spans="6:23" x14ac:dyDescent="0.3">
      <c r="F109" s="6"/>
      <c r="H109">
        <v>26</v>
      </c>
      <c r="I109" t="s">
        <v>14</v>
      </c>
      <c r="J109">
        <v>3</v>
      </c>
      <c r="K109">
        <v>3</v>
      </c>
      <c r="L109">
        <f t="shared" si="82"/>
        <v>2.79</v>
      </c>
      <c r="M109">
        <f t="shared" si="83"/>
        <v>6</v>
      </c>
      <c r="N109">
        <f t="shared" si="86"/>
        <v>64.867499999999993</v>
      </c>
      <c r="O109">
        <f t="shared" si="84"/>
        <v>0.06</v>
      </c>
      <c r="P109" s="53">
        <f t="shared" si="91"/>
        <v>3.6496222894320085E-2</v>
      </c>
      <c r="Q109">
        <f t="shared" si="88"/>
        <v>0.22379326464905699</v>
      </c>
      <c r="R109">
        <f t="shared" si="87"/>
        <v>27</v>
      </c>
      <c r="S109">
        <f t="shared" si="89"/>
        <v>0.9853980181466423</v>
      </c>
      <c r="W109" s="9"/>
    </row>
    <row r="110" spans="6:23" x14ac:dyDescent="0.3">
      <c r="F110" s="6"/>
      <c r="H110">
        <v>27</v>
      </c>
      <c r="I110" t="s">
        <v>14</v>
      </c>
      <c r="J110">
        <v>3</v>
      </c>
      <c r="K110">
        <v>3</v>
      </c>
      <c r="L110">
        <f t="shared" si="82"/>
        <v>2.79</v>
      </c>
      <c r="M110">
        <f t="shared" si="83"/>
        <v>6</v>
      </c>
      <c r="N110">
        <f t="shared" si="86"/>
        <v>67.657499999999999</v>
      </c>
      <c r="O110">
        <f t="shared" si="84"/>
        <v>0.06</v>
      </c>
      <c r="P110" s="53">
        <f t="shared" si="91"/>
        <v>3.7460765927955553E-2</v>
      </c>
      <c r="Q110">
        <f t="shared" si="88"/>
        <v>0.21036566877011356</v>
      </c>
      <c r="R110">
        <f t="shared" si="87"/>
        <v>28</v>
      </c>
      <c r="S110">
        <f t="shared" si="89"/>
        <v>1.0489014459827555</v>
      </c>
      <c r="W110" s="9"/>
    </row>
    <row r="111" spans="6:23" x14ac:dyDescent="0.3">
      <c r="F111" s="6"/>
      <c r="H111">
        <v>28</v>
      </c>
      <c r="I111" t="s">
        <v>14</v>
      </c>
      <c r="J111">
        <v>3</v>
      </c>
      <c r="K111">
        <v>3</v>
      </c>
      <c r="L111">
        <f t="shared" si="82"/>
        <v>2.79</v>
      </c>
      <c r="M111">
        <f t="shared" si="83"/>
        <v>6</v>
      </c>
      <c r="N111">
        <f t="shared" si="86"/>
        <v>70.447500000000005</v>
      </c>
      <c r="O111">
        <f t="shared" si="84"/>
        <v>0.06</v>
      </c>
      <c r="P111" s="53">
        <f t="shared" si="91"/>
        <v>3.8160033558610751E-2</v>
      </c>
      <c r="Q111">
        <f t="shared" si="88"/>
        <v>0.19774372864390674</v>
      </c>
      <c r="R111">
        <f t="shared" si="87"/>
        <v>29</v>
      </c>
      <c r="S111">
        <f t="shared" si="89"/>
        <v>1.1066409731997118</v>
      </c>
      <c r="W111" s="9"/>
    </row>
    <row r="112" spans="6:23" x14ac:dyDescent="0.3">
      <c r="F112" s="6"/>
      <c r="H112">
        <v>29</v>
      </c>
      <c r="I112" t="s">
        <v>14</v>
      </c>
      <c r="J112">
        <v>3</v>
      </c>
      <c r="K112">
        <v>3</v>
      </c>
      <c r="L112">
        <f t="shared" si="82"/>
        <v>2.79</v>
      </c>
      <c r="M112">
        <f t="shared" si="83"/>
        <v>6</v>
      </c>
      <c r="N112">
        <f t="shared" si="86"/>
        <v>73.237500000000011</v>
      </c>
      <c r="O112">
        <f t="shared" si="84"/>
        <v>0.06</v>
      </c>
      <c r="P112" s="53">
        <f t="shared" si="91"/>
        <v>3.8598873944534762E-2</v>
      </c>
      <c r="Q112">
        <f t="shared" si="88"/>
        <v>0.18587910492527232</v>
      </c>
      <c r="R112">
        <f t="shared" si="87"/>
        <v>30</v>
      </c>
      <c r="S112">
        <f t="shared" si="89"/>
        <v>1.1579662183360429</v>
      </c>
      <c r="W112" s="9"/>
    </row>
    <row r="113" spans="6:23" x14ac:dyDescent="0.3">
      <c r="F113" s="6"/>
      <c r="H113">
        <v>30</v>
      </c>
      <c r="I113" t="s">
        <v>14</v>
      </c>
      <c r="J113">
        <v>3</v>
      </c>
      <c r="K113">
        <v>3</v>
      </c>
      <c r="L113">
        <f t="shared" si="82"/>
        <v>2.79</v>
      </c>
      <c r="M113">
        <f t="shared" si="83"/>
        <v>6</v>
      </c>
      <c r="N113">
        <f t="shared" si="86"/>
        <v>76.027500000000018</v>
      </c>
      <c r="O113">
        <f t="shared" si="84"/>
        <v>0.06</v>
      </c>
      <c r="P113" s="53">
        <f t="shared" si="91"/>
        <v>3.8785056748267266E-2</v>
      </c>
      <c r="Q113">
        <f t="shared" si="88"/>
        <v>0.17472635862975597</v>
      </c>
      <c r="R113">
        <f t="shared" si="87"/>
        <v>31</v>
      </c>
      <c r="S113">
        <f t="shared" si="89"/>
        <v>1.2023367591962852</v>
      </c>
      <c r="W113" s="9"/>
    </row>
    <row r="114" spans="6:23" x14ac:dyDescent="0.3">
      <c r="F114" s="6"/>
      <c r="H114">
        <v>31</v>
      </c>
      <c r="I114" t="s">
        <v>14</v>
      </c>
      <c r="J114">
        <v>3</v>
      </c>
      <c r="K114">
        <v>3</v>
      </c>
      <c r="L114">
        <f t="shared" si="82"/>
        <v>2.79</v>
      </c>
      <c r="M114">
        <f t="shared" si="83"/>
        <v>6</v>
      </c>
      <c r="N114">
        <f t="shared" si="86"/>
        <v>78.817500000000024</v>
      </c>
      <c r="O114">
        <f t="shared" si="84"/>
        <v>0.06</v>
      </c>
      <c r="P114" s="53">
        <f t="shared" si="91"/>
        <v>3.8729033888519782E-2</v>
      </c>
      <c r="Q114">
        <f t="shared" si="88"/>
        <v>0.16424277711197061</v>
      </c>
      <c r="R114">
        <f t="shared" si="87"/>
        <v>32</v>
      </c>
      <c r="S114">
        <f t="shared" si="89"/>
        <v>1.239329084432633</v>
      </c>
      <c r="W114" s="9"/>
    </row>
    <row r="115" spans="6:23" x14ac:dyDescent="0.3">
      <c r="F115" s="6"/>
      <c r="H115">
        <v>32</v>
      </c>
      <c r="I115" t="s">
        <v>14</v>
      </c>
      <c r="J115">
        <v>3</v>
      </c>
      <c r="K115">
        <v>3</v>
      </c>
      <c r="L115">
        <f t="shared" si="82"/>
        <v>2.79</v>
      </c>
      <c r="M115">
        <f t="shared" si="83"/>
        <v>6</v>
      </c>
      <c r="N115">
        <f t="shared" si="86"/>
        <v>81.60750000000003</v>
      </c>
      <c r="O115">
        <f t="shared" si="84"/>
        <v>0.06</v>
      </c>
      <c r="P115" s="53">
        <f t="shared" si="91"/>
        <v>0.64072770099779186</v>
      </c>
      <c r="Q115">
        <f t="shared" si="88"/>
        <v>0.15438821048525236</v>
      </c>
      <c r="R115">
        <f t="shared" si="87"/>
        <v>33</v>
      </c>
      <c r="S115">
        <f t="shared" si="89"/>
        <v>21.144014132927133</v>
      </c>
      <c r="W115" s="9"/>
    </row>
    <row r="116" spans="6:23" x14ac:dyDescent="0.3">
      <c r="F116" s="6"/>
      <c r="H116">
        <v>33</v>
      </c>
      <c r="I116" t="s">
        <v>14</v>
      </c>
      <c r="J116">
        <v>3</v>
      </c>
      <c r="K116">
        <v>3</v>
      </c>
      <c r="L116">
        <f t="shared" si="82"/>
        <v>2.79</v>
      </c>
      <c r="M116">
        <f t="shared" si="83"/>
        <v>6</v>
      </c>
      <c r="N116">
        <f t="shared" si="86"/>
        <v>84.397500000000036</v>
      </c>
      <c r="O116">
        <f t="shared" si="84"/>
        <v>0.06</v>
      </c>
      <c r="P116" s="53">
        <f t="shared" si="91"/>
        <v>3.0000000000000027E-2</v>
      </c>
      <c r="Q116">
        <f t="shared" si="88"/>
        <v>0.14512491785613721</v>
      </c>
      <c r="R116">
        <f t="shared" si="87"/>
        <v>34</v>
      </c>
      <c r="S116">
        <f t="shared" si="89"/>
        <v>1.0200000000000009</v>
      </c>
      <c r="W116" s="9"/>
    </row>
    <row r="117" spans="6:23" x14ac:dyDescent="0.3">
      <c r="F117" s="6"/>
      <c r="H117">
        <v>34</v>
      </c>
      <c r="I117" t="s">
        <v>14</v>
      </c>
      <c r="J117">
        <v>3</v>
      </c>
      <c r="K117">
        <v>3</v>
      </c>
      <c r="L117">
        <f t="shared" si="82"/>
        <v>2.79</v>
      </c>
      <c r="M117">
        <f t="shared" si="83"/>
        <v>6</v>
      </c>
      <c r="N117">
        <f t="shared" si="86"/>
        <v>87.187500000000043</v>
      </c>
      <c r="O117">
        <f t="shared" si="84"/>
        <v>0.06</v>
      </c>
      <c r="P117" s="53">
        <f t="shared" si="91"/>
        <v>3.2009999999999983E-2</v>
      </c>
      <c r="Q117">
        <f t="shared" si="88"/>
        <v>0.13641742278476898</v>
      </c>
      <c r="R117">
        <f t="shared" si="87"/>
        <v>35</v>
      </c>
      <c r="S117">
        <f t="shared" si="89"/>
        <v>1.1203499999999993</v>
      </c>
      <c r="W117" s="9"/>
    </row>
    <row r="118" spans="6:23" x14ac:dyDescent="0.3">
      <c r="F118" s="6"/>
      <c r="H118">
        <v>35</v>
      </c>
      <c r="I118" t="s">
        <v>14</v>
      </c>
      <c r="J118">
        <v>3</v>
      </c>
      <c r="K118">
        <v>3</v>
      </c>
      <c r="L118">
        <f t="shared" si="82"/>
        <v>2.79</v>
      </c>
      <c r="M118">
        <f t="shared" si="83"/>
        <v>6</v>
      </c>
      <c r="N118">
        <f t="shared" si="86"/>
        <v>89.977500000000049</v>
      </c>
      <c r="O118">
        <f t="shared" si="84"/>
        <v>0.06</v>
      </c>
      <c r="P118" s="53">
        <f t="shared" si="91"/>
        <v>3.3767639999999988E-2</v>
      </c>
      <c r="Q118">
        <f t="shared" si="88"/>
        <v>0.12823237741768284</v>
      </c>
      <c r="R118">
        <f t="shared" si="87"/>
        <v>36</v>
      </c>
      <c r="S118">
        <f t="shared" si="89"/>
        <v>1.2156350399999996</v>
      </c>
      <c r="W118" s="9"/>
    </row>
    <row r="119" spans="6:23" x14ac:dyDescent="0.3">
      <c r="F119" s="6"/>
      <c r="H119">
        <v>36</v>
      </c>
      <c r="I119" t="s">
        <v>14</v>
      </c>
      <c r="J119">
        <v>3</v>
      </c>
      <c r="K119">
        <v>3</v>
      </c>
      <c r="L119">
        <f t="shared" si="82"/>
        <v>2.79</v>
      </c>
      <c r="M119">
        <f t="shared" si="83"/>
        <v>6</v>
      </c>
      <c r="N119">
        <f t="shared" si="86"/>
        <v>92.767500000000055</v>
      </c>
      <c r="O119">
        <f t="shared" si="84"/>
        <v>0.06</v>
      </c>
      <c r="P119" s="53">
        <f t="shared" si="91"/>
        <v>3.5264672039999945E-2</v>
      </c>
      <c r="Q119">
        <f t="shared" si="88"/>
        <v>0.12053843477262187</v>
      </c>
      <c r="R119">
        <f t="shared" si="87"/>
        <v>37</v>
      </c>
      <c r="S119">
        <f t="shared" si="89"/>
        <v>1.3047928654799978</v>
      </c>
      <c r="W119" s="9"/>
    </row>
    <row r="120" spans="6:23" x14ac:dyDescent="0.3">
      <c r="F120" s="6"/>
      <c r="H120">
        <v>37</v>
      </c>
      <c r="I120" t="s">
        <v>14</v>
      </c>
      <c r="J120">
        <v>3</v>
      </c>
      <c r="K120">
        <v>3</v>
      </c>
      <c r="L120">
        <f t="shared" si="82"/>
        <v>2.79</v>
      </c>
      <c r="M120">
        <f t="shared" si="83"/>
        <v>6</v>
      </c>
      <c r="N120">
        <f t="shared" si="86"/>
        <v>95.557500000000061</v>
      </c>
      <c r="O120">
        <f t="shared" si="84"/>
        <v>0.06</v>
      </c>
      <c r="P120" s="53">
        <f t="shared" si="91"/>
        <v>3.6496222894320085E-2</v>
      </c>
      <c r="Q120">
        <f t="shared" si="88"/>
        <v>0.11330612868626455</v>
      </c>
      <c r="R120">
        <f t="shared" si="87"/>
        <v>38</v>
      </c>
      <c r="S120">
        <f t="shared" si="89"/>
        <v>1.3868564699841632</v>
      </c>
      <c r="W120" s="9"/>
    </row>
    <row r="121" spans="6:23" x14ac:dyDescent="0.3">
      <c r="F121" s="6"/>
      <c r="H121">
        <v>38</v>
      </c>
      <c r="I121" t="s">
        <v>14</v>
      </c>
      <c r="J121">
        <v>3</v>
      </c>
      <c r="K121">
        <v>3</v>
      </c>
      <c r="L121">
        <f t="shared" si="82"/>
        <v>2.79</v>
      </c>
      <c r="M121">
        <f t="shared" si="83"/>
        <v>6</v>
      </c>
      <c r="N121">
        <f t="shared" si="86"/>
        <v>98.347500000000068</v>
      </c>
      <c r="O121">
        <f t="shared" si="84"/>
        <v>0.06</v>
      </c>
      <c r="P121" s="53">
        <f t="shared" si="91"/>
        <v>3.7460765927955553E-2</v>
      </c>
      <c r="Q121">
        <f t="shared" si="88"/>
        <v>0.10650776096508867</v>
      </c>
      <c r="R121">
        <f t="shared" si="87"/>
        <v>39</v>
      </c>
      <c r="S121">
        <f t="shared" si="89"/>
        <v>1.4609698711902666</v>
      </c>
      <c r="W121" s="9"/>
    </row>
    <row r="122" spans="6:23" x14ac:dyDescent="0.3">
      <c r="F122" s="6"/>
      <c r="H122">
        <v>39</v>
      </c>
      <c r="I122" t="s">
        <v>14</v>
      </c>
      <c r="J122">
        <v>3</v>
      </c>
      <c r="K122">
        <v>3</v>
      </c>
      <c r="L122">
        <f t="shared" si="82"/>
        <v>2.79</v>
      </c>
      <c r="M122">
        <f t="shared" si="83"/>
        <v>6</v>
      </c>
      <c r="N122">
        <f t="shared" si="86"/>
        <v>101.13750000000007</v>
      </c>
      <c r="O122">
        <f t="shared" si="84"/>
        <v>0.06</v>
      </c>
      <c r="P122" s="53">
        <f t="shared" si="91"/>
        <v>3.8160033558610751E-2</v>
      </c>
      <c r="Q122">
        <f t="shared" si="88"/>
        <v>0.10011729530718334</v>
      </c>
      <c r="R122">
        <f t="shared" si="87"/>
        <v>40</v>
      </c>
      <c r="S122">
        <f t="shared" si="89"/>
        <v>1.52640134234443</v>
      </c>
      <c r="W122" s="9"/>
    </row>
    <row r="123" spans="6:23" ht="17.25" thickBot="1" x14ac:dyDescent="0.35">
      <c r="F123" s="6"/>
      <c r="H123">
        <v>40</v>
      </c>
      <c r="I123" t="s">
        <v>14</v>
      </c>
      <c r="J123">
        <v>3</v>
      </c>
      <c r="K123">
        <v>3</v>
      </c>
      <c r="L123">
        <f t="shared" si="82"/>
        <v>2.79</v>
      </c>
      <c r="M123">
        <f t="shared" si="83"/>
        <v>6</v>
      </c>
      <c r="N123">
        <f t="shared" si="86"/>
        <v>103.92750000000008</v>
      </c>
      <c r="O123">
        <f t="shared" si="84"/>
        <v>0.06</v>
      </c>
      <c r="P123" s="53">
        <f t="shared" si="91"/>
        <v>3.8598873944534762E-2</v>
      </c>
      <c r="Q123">
        <f t="shared" si="88"/>
        <v>9.4110257588752341E-2</v>
      </c>
      <c r="R123">
        <f t="shared" si="87"/>
        <v>41</v>
      </c>
      <c r="S123">
        <f t="shared" si="89"/>
        <v>1.5825538317259253</v>
      </c>
      <c r="W123" s="9"/>
    </row>
    <row r="124" spans="6:23" ht="17.25" thickBot="1" x14ac:dyDescent="0.35">
      <c r="F124" s="1">
        <v>0.01</v>
      </c>
      <c r="G124" s="2"/>
      <c r="H124" s="2"/>
      <c r="I124" s="3"/>
      <c r="J124" s="2" t="s">
        <v>1</v>
      </c>
      <c r="K124" s="2" t="s">
        <v>2</v>
      </c>
      <c r="L124" s="2" t="s">
        <v>3</v>
      </c>
      <c r="M124" s="2" t="s">
        <v>4</v>
      </c>
      <c r="N124" s="2" t="s">
        <v>5</v>
      </c>
      <c r="O124" s="2" t="s">
        <v>6</v>
      </c>
      <c r="P124" s="59" t="s">
        <v>7</v>
      </c>
      <c r="Q124" s="2" t="s">
        <v>8</v>
      </c>
      <c r="R124" s="2" t="s">
        <v>9</v>
      </c>
      <c r="S124" s="2" t="s">
        <v>10</v>
      </c>
      <c r="T124" s="2"/>
      <c r="U124" s="2"/>
      <c r="V124" s="2" t="s">
        <v>11</v>
      </c>
      <c r="W124" s="5"/>
    </row>
    <row r="125" spans="6:23" ht="17.25" thickBot="1" x14ac:dyDescent="0.35">
      <c r="F125" s="6" t="s">
        <v>13</v>
      </c>
      <c r="H125">
        <v>0</v>
      </c>
      <c r="I125" t="s">
        <v>14</v>
      </c>
      <c r="J125">
        <v>1</v>
      </c>
      <c r="K125">
        <v>0</v>
      </c>
      <c r="L125">
        <f t="shared" ref="L125:L188" si="92">(J125+K125)*0.465</f>
        <v>0.46500000000000002</v>
      </c>
      <c r="M125">
        <f t="shared" ref="M125:M188" si="93">J125+K125</f>
        <v>1</v>
      </c>
      <c r="N125">
        <v>0</v>
      </c>
      <c r="O125">
        <f t="shared" ref="O125:O188" si="94">M125/100</f>
        <v>0.01</v>
      </c>
      <c r="P125" s="53">
        <f>1*M125/100</f>
        <v>0.01</v>
      </c>
      <c r="Q125">
        <f>1-P125</f>
        <v>0.99</v>
      </c>
      <c r="R125">
        <f>H125+1</f>
        <v>1</v>
      </c>
      <c r="S125">
        <f>R125*P125</f>
        <v>0.01</v>
      </c>
      <c r="V125" s="8">
        <f>SUM(S125:S236)</f>
        <v>600.4721748606421</v>
      </c>
      <c r="W125" s="9"/>
    </row>
    <row r="126" spans="6:23" x14ac:dyDescent="0.3">
      <c r="F126" s="6"/>
      <c r="H126">
        <v>1</v>
      </c>
      <c r="I126" t="s">
        <v>14</v>
      </c>
      <c r="J126">
        <v>1</v>
      </c>
      <c r="K126">
        <f t="shared" ref="K126:K135" si="95">J126*0.1*H126</f>
        <v>0.1</v>
      </c>
      <c r="L126">
        <f t="shared" si="92"/>
        <v>0.51150000000000007</v>
      </c>
      <c r="M126">
        <f t="shared" si="93"/>
        <v>1.1000000000000001</v>
      </c>
      <c r="N126">
        <f t="shared" ref="N126:N189" si="96">N125+L125</f>
        <v>0.46500000000000002</v>
      </c>
      <c r="O126">
        <f t="shared" si="94"/>
        <v>1.1000000000000001E-2</v>
      </c>
      <c r="P126" s="53">
        <f>Q125*O126</f>
        <v>1.089E-2</v>
      </c>
      <c r="Q126">
        <f>Q125*(1-O126)</f>
        <v>0.97911000000000004</v>
      </c>
      <c r="R126">
        <f t="shared" ref="R126:R189" si="97">H126+1</f>
        <v>2</v>
      </c>
      <c r="S126">
        <f>R126*P126</f>
        <v>2.1780000000000001E-2</v>
      </c>
      <c r="W126" s="9"/>
    </row>
    <row r="127" spans="6:23" x14ac:dyDescent="0.3">
      <c r="F127" s="6"/>
      <c r="H127">
        <v>2</v>
      </c>
      <c r="I127" t="s">
        <v>14</v>
      </c>
      <c r="J127">
        <v>1</v>
      </c>
      <c r="K127">
        <f t="shared" si="95"/>
        <v>0.2</v>
      </c>
      <c r="L127">
        <f t="shared" si="92"/>
        <v>0.55800000000000005</v>
      </c>
      <c r="M127">
        <f t="shared" si="93"/>
        <v>1.2</v>
      </c>
      <c r="N127">
        <f t="shared" si="96"/>
        <v>0.97650000000000015</v>
      </c>
      <c r="O127">
        <f t="shared" si="94"/>
        <v>1.2E-2</v>
      </c>
      <c r="P127" s="53">
        <f>Q126*O127</f>
        <v>1.1749320000000001E-2</v>
      </c>
      <c r="Q127">
        <f t="shared" ref="Q127:Q190" si="98">Q126*(1-O127)</f>
        <v>0.96736067999999997</v>
      </c>
      <c r="R127">
        <f t="shared" si="97"/>
        <v>3</v>
      </c>
      <c r="S127">
        <f t="shared" ref="S127:S190" si="99">R127*P127</f>
        <v>3.5247960000000002E-2</v>
      </c>
      <c r="W127" s="9"/>
    </row>
    <row r="128" spans="6:23" x14ac:dyDescent="0.3">
      <c r="F128" s="6"/>
      <c r="H128">
        <v>3</v>
      </c>
      <c r="I128" t="s">
        <v>14</v>
      </c>
      <c r="J128">
        <v>1</v>
      </c>
      <c r="K128">
        <f t="shared" si="95"/>
        <v>0.30000000000000004</v>
      </c>
      <c r="L128">
        <f t="shared" si="92"/>
        <v>0.60450000000000004</v>
      </c>
      <c r="M128">
        <f t="shared" si="93"/>
        <v>1.3</v>
      </c>
      <c r="N128">
        <f t="shared" si="96"/>
        <v>1.5345000000000002</v>
      </c>
      <c r="O128">
        <f t="shared" si="94"/>
        <v>1.3000000000000001E-2</v>
      </c>
      <c r="P128" s="53">
        <f t="shared" ref="P128:P134" si="100">Q127*O128</f>
        <v>1.257568884E-2</v>
      </c>
      <c r="Q128">
        <f t="shared" si="98"/>
        <v>0.95478499115999993</v>
      </c>
      <c r="R128">
        <f t="shared" si="97"/>
        <v>4</v>
      </c>
      <c r="S128">
        <f t="shared" si="99"/>
        <v>5.030275536E-2</v>
      </c>
      <c r="W128" s="9"/>
    </row>
    <row r="129" spans="6:23" x14ac:dyDescent="0.3">
      <c r="F129" s="6"/>
      <c r="H129">
        <v>4</v>
      </c>
      <c r="I129" t="s">
        <v>14</v>
      </c>
      <c r="J129">
        <v>1</v>
      </c>
      <c r="K129">
        <f t="shared" si="95"/>
        <v>0.4</v>
      </c>
      <c r="L129">
        <f t="shared" si="92"/>
        <v>0.65100000000000002</v>
      </c>
      <c r="M129">
        <f t="shared" si="93"/>
        <v>1.4</v>
      </c>
      <c r="N129">
        <f t="shared" si="96"/>
        <v>2.1390000000000002</v>
      </c>
      <c r="O129">
        <f t="shared" si="94"/>
        <v>1.3999999999999999E-2</v>
      </c>
      <c r="P129" s="53">
        <f t="shared" si="100"/>
        <v>1.3366989876239998E-2</v>
      </c>
      <c r="Q129">
        <f t="shared" si="98"/>
        <v>0.94141800128375996</v>
      </c>
      <c r="R129">
        <f t="shared" si="97"/>
        <v>5</v>
      </c>
      <c r="S129">
        <f t="shared" si="99"/>
        <v>6.6834949381199993E-2</v>
      </c>
      <c r="W129" s="9"/>
    </row>
    <row r="130" spans="6:23" x14ac:dyDescent="0.3">
      <c r="F130" s="6"/>
      <c r="H130">
        <v>5</v>
      </c>
      <c r="I130" t="s">
        <v>14</v>
      </c>
      <c r="J130">
        <v>1</v>
      </c>
      <c r="K130">
        <f t="shared" si="95"/>
        <v>0.5</v>
      </c>
      <c r="L130">
        <f t="shared" si="92"/>
        <v>0.69750000000000001</v>
      </c>
      <c r="M130">
        <f t="shared" si="93"/>
        <v>1.5</v>
      </c>
      <c r="N130">
        <f t="shared" si="96"/>
        <v>2.79</v>
      </c>
      <c r="O130">
        <f t="shared" si="94"/>
        <v>1.4999999999999999E-2</v>
      </c>
      <c r="P130" s="53">
        <f t="shared" si="100"/>
        <v>1.4121270019256399E-2</v>
      </c>
      <c r="Q130">
        <f t="shared" si="98"/>
        <v>0.92729673126450352</v>
      </c>
      <c r="R130">
        <f t="shared" si="97"/>
        <v>6</v>
      </c>
      <c r="S130">
        <f t="shared" si="99"/>
        <v>8.4727620115538388E-2</v>
      </c>
      <c r="W130" s="9"/>
    </row>
    <row r="131" spans="6:23" x14ac:dyDescent="0.3">
      <c r="F131" s="6"/>
      <c r="H131">
        <v>6</v>
      </c>
      <c r="I131" t="s">
        <v>14</v>
      </c>
      <c r="J131">
        <v>1</v>
      </c>
      <c r="K131">
        <f t="shared" si="95"/>
        <v>0.60000000000000009</v>
      </c>
      <c r="L131">
        <f t="shared" si="92"/>
        <v>0.74400000000000011</v>
      </c>
      <c r="M131">
        <f t="shared" si="93"/>
        <v>1.6</v>
      </c>
      <c r="N131">
        <f t="shared" si="96"/>
        <v>3.4874999999999998</v>
      </c>
      <c r="O131">
        <f t="shared" si="94"/>
        <v>1.6E-2</v>
      </c>
      <c r="P131" s="53">
        <f t="shared" si="100"/>
        <v>1.4836747700232057E-2</v>
      </c>
      <c r="Q131">
        <f t="shared" si="98"/>
        <v>0.91245998356427149</v>
      </c>
      <c r="R131">
        <f t="shared" si="97"/>
        <v>7</v>
      </c>
      <c r="S131">
        <f t="shared" si="99"/>
        <v>0.10385723390162441</v>
      </c>
      <c r="W131" s="9"/>
    </row>
    <row r="132" spans="6:23" x14ac:dyDescent="0.3">
      <c r="F132" s="6"/>
      <c r="H132">
        <v>7</v>
      </c>
      <c r="I132" t="s">
        <v>14</v>
      </c>
      <c r="J132">
        <v>1</v>
      </c>
      <c r="K132">
        <f t="shared" si="95"/>
        <v>0.70000000000000007</v>
      </c>
      <c r="L132">
        <f t="shared" si="92"/>
        <v>0.79050000000000009</v>
      </c>
      <c r="M132">
        <f t="shared" si="93"/>
        <v>1.7000000000000002</v>
      </c>
      <c r="N132">
        <f t="shared" si="96"/>
        <v>4.2314999999999996</v>
      </c>
      <c r="O132">
        <f t="shared" si="94"/>
        <v>1.7000000000000001E-2</v>
      </c>
      <c r="P132" s="53">
        <f t="shared" si="100"/>
        <v>1.5511819720592616E-2</v>
      </c>
      <c r="Q132">
        <f t="shared" si="98"/>
        <v>0.89694816384367881</v>
      </c>
      <c r="R132">
        <f t="shared" si="97"/>
        <v>8</v>
      </c>
      <c r="S132">
        <f t="shared" si="99"/>
        <v>0.12409455776474093</v>
      </c>
      <c r="W132" s="9"/>
    </row>
    <row r="133" spans="6:23" x14ac:dyDescent="0.3">
      <c r="F133" s="6"/>
      <c r="H133">
        <v>8</v>
      </c>
      <c r="I133" t="s">
        <v>14</v>
      </c>
      <c r="J133">
        <v>1</v>
      </c>
      <c r="K133">
        <f t="shared" si="95"/>
        <v>0.8</v>
      </c>
      <c r="L133">
        <f t="shared" si="92"/>
        <v>0.83700000000000008</v>
      </c>
      <c r="M133">
        <f t="shared" si="93"/>
        <v>1.8</v>
      </c>
      <c r="N133">
        <f t="shared" si="96"/>
        <v>5.0219999999999994</v>
      </c>
      <c r="O133">
        <f t="shared" si="94"/>
        <v>1.8000000000000002E-2</v>
      </c>
      <c r="P133" s="53">
        <f t="shared" si="100"/>
        <v>1.6145066949186222E-2</v>
      </c>
      <c r="Q133">
        <f t="shared" si="98"/>
        <v>0.88080309689449254</v>
      </c>
      <c r="R133">
        <f t="shared" si="97"/>
        <v>9</v>
      </c>
      <c r="S133">
        <f t="shared" si="99"/>
        <v>0.14530560254267599</v>
      </c>
      <c r="W133" s="9"/>
    </row>
    <row r="134" spans="6:23" x14ac:dyDescent="0.3">
      <c r="F134" s="6"/>
      <c r="H134">
        <v>9</v>
      </c>
      <c r="I134" t="s">
        <v>14</v>
      </c>
      <c r="J134">
        <v>1</v>
      </c>
      <c r="K134">
        <f t="shared" si="95"/>
        <v>0.9</v>
      </c>
      <c r="L134">
        <f t="shared" si="92"/>
        <v>0.88349999999999995</v>
      </c>
      <c r="M134">
        <f t="shared" si="93"/>
        <v>1.9</v>
      </c>
      <c r="N134">
        <f t="shared" si="96"/>
        <v>5.8589999999999991</v>
      </c>
      <c r="O134">
        <f t="shared" si="94"/>
        <v>1.9E-2</v>
      </c>
      <c r="P134" s="53">
        <f t="shared" si="100"/>
        <v>1.673525884099536E-2</v>
      </c>
      <c r="Q134">
        <f t="shared" si="98"/>
        <v>0.86406783805349718</v>
      </c>
      <c r="R134">
        <f t="shared" si="97"/>
        <v>10</v>
      </c>
      <c r="S134">
        <f t="shared" si="99"/>
        <v>0.1673525884099536</v>
      </c>
      <c r="W134" s="9"/>
    </row>
    <row r="135" spans="6:23" x14ac:dyDescent="0.3">
      <c r="F135" s="6" t="s">
        <v>19</v>
      </c>
      <c r="H135">
        <v>10</v>
      </c>
      <c r="I135" t="s">
        <v>14</v>
      </c>
      <c r="J135">
        <v>1</v>
      </c>
      <c r="K135">
        <f t="shared" si="95"/>
        <v>1</v>
      </c>
      <c r="L135">
        <f t="shared" si="92"/>
        <v>0.93</v>
      </c>
      <c r="M135">
        <f t="shared" si="93"/>
        <v>2</v>
      </c>
      <c r="N135">
        <f t="shared" si="96"/>
        <v>6.7424999999999988</v>
      </c>
      <c r="O135">
        <f t="shared" si="94"/>
        <v>0.02</v>
      </c>
      <c r="P135" s="53">
        <f>1-SUM(P125:P134)</f>
        <v>0.86406783805349741</v>
      </c>
      <c r="Q135">
        <f t="shared" si="98"/>
        <v>0.84678648129242717</v>
      </c>
      <c r="R135">
        <f t="shared" si="97"/>
        <v>11</v>
      </c>
      <c r="S135">
        <f t="shared" si="99"/>
        <v>9.5047462185884708</v>
      </c>
      <c r="W135" s="9"/>
    </row>
    <row r="136" spans="6:23" x14ac:dyDescent="0.3">
      <c r="F136" s="6"/>
      <c r="H136">
        <v>11</v>
      </c>
      <c r="I136" t="s">
        <v>14</v>
      </c>
      <c r="J136">
        <v>1</v>
      </c>
      <c r="K136">
        <v>1</v>
      </c>
      <c r="L136">
        <f t="shared" si="92"/>
        <v>0.93</v>
      </c>
      <c r="M136">
        <f t="shared" si="93"/>
        <v>2</v>
      </c>
      <c r="N136">
        <f t="shared" si="96"/>
        <v>7.6724999999999985</v>
      </c>
      <c r="O136">
        <f t="shared" si="94"/>
        <v>0.02</v>
      </c>
      <c r="P136" s="53">
        <f t="shared" ref="P136:P199" si="101">1-SUM(P126:P135)</f>
        <v>1.0000000000000009E-2</v>
      </c>
      <c r="Q136">
        <f t="shared" si="98"/>
        <v>0.82985075166657862</v>
      </c>
      <c r="R136">
        <f t="shared" si="97"/>
        <v>12</v>
      </c>
      <c r="S136">
        <f t="shared" si="99"/>
        <v>0.12000000000000011</v>
      </c>
      <c r="W136" s="9"/>
    </row>
    <row r="137" spans="6:23" x14ac:dyDescent="0.3">
      <c r="F137" s="6"/>
      <c r="H137">
        <v>12</v>
      </c>
      <c r="I137" t="s">
        <v>14</v>
      </c>
      <c r="J137">
        <v>1</v>
      </c>
      <c r="K137">
        <v>1</v>
      </c>
      <c r="L137">
        <f t="shared" si="92"/>
        <v>0.93</v>
      </c>
      <c r="M137">
        <f t="shared" si="93"/>
        <v>2</v>
      </c>
      <c r="N137">
        <f t="shared" si="96"/>
        <v>8.6024999999999991</v>
      </c>
      <c r="O137">
        <f t="shared" si="94"/>
        <v>0.02</v>
      </c>
      <c r="P137" s="53">
        <f t="shared" si="101"/>
        <v>1.0889999999999955E-2</v>
      </c>
      <c r="Q137">
        <f t="shared" si="98"/>
        <v>0.81325373663324707</v>
      </c>
      <c r="R137">
        <f t="shared" si="97"/>
        <v>13</v>
      </c>
      <c r="S137">
        <f t="shared" si="99"/>
        <v>0.14156999999999942</v>
      </c>
      <c r="W137" s="9"/>
    </row>
    <row r="138" spans="6:23" x14ac:dyDescent="0.3">
      <c r="F138" s="6"/>
      <c r="H138">
        <v>13</v>
      </c>
      <c r="I138" t="s">
        <v>14</v>
      </c>
      <c r="J138">
        <v>1</v>
      </c>
      <c r="K138">
        <v>1</v>
      </c>
      <c r="L138">
        <f t="shared" si="92"/>
        <v>0.93</v>
      </c>
      <c r="M138">
        <f t="shared" si="93"/>
        <v>2</v>
      </c>
      <c r="N138">
        <f t="shared" si="96"/>
        <v>9.5324999999999989</v>
      </c>
      <c r="O138">
        <f t="shared" si="94"/>
        <v>0.02</v>
      </c>
      <c r="P138" s="53">
        <f t="shared" si="101"/>
        <v>1.1749319999999952E-2</v>
      </c>
      <c r="Q138">
        <f t="shared" si="98"/>
        <v>0.79698866190058215</v>
      </c>
      <c r="R138">
        <f t="shared" si="97"/>
        <v>14</v>
      </c>
      <c r="S138">
        <f t="shared" si="99"/>
        <v>0.16449047999999933</v>
      </c>
      <c r="W138" s="9"/>
    </row>
    <row r="139" spans="6:23" x14ac:dyDescent="0.3">
      <c r="F139" s="6"/>
      <c r="H139">
        <v>14</v>
      </c>
      <c r="I139" t="s">
        <v>14</v>
      </c>
      <c r="J139">
        <v>1</v>
      </c>
      <c r="K139">
        <v>1</v>
      </c>
      <c r="L139">
        <f t="shared" si="92"/>
        <v>0.93</v>
      </c>
      <c r="M139">
        <f t="shared" si="93"/>
        <v>2</v>
      </c>
      <c r="N139">
        <f t="shared" si="96"/>
        <v>10.462499999999999</v>
      </c>
      <c r="O139">
        <f t="shared" si="94"/>
        <v>0.02</v>
      </c>
      <c r="P139" s="53">
        <f t="shared" si="101"/>
        <v>1.2575688840000043E-2</v>
      </c>
      <c r="Q139">
        <f t="shared" si="98"/>
        <v>0.7810488886625705</v>
      </c>
      <c r="R139">
        <f t="shared" si="97"/>
        <v>15</v>
      </c>
      <c r="S139">
        <f t="shared" si="99"/>
        <v>0.18863533260000065</v>
      </c>
      <c r="W139" s="9"/>
    </row>
    <row r="140" spans="6:23" x14ac:dyDescent="0.3">
      <c r="F140" s="6"/>
      <c r="H140">
        <v>15</v>
      </c>
      <c r="I140" t="s">
        <v>14</v>
      </c>
      <c r="J140">
        <v>1</v>
      </c>
      <c r="K140">
        <v>1</v>
      </c>
      <c r="L140">
        <f t="shared" si="92"/>
        <v>0.93</v>
      </c>
      <c r="M140">
        <f t="shared" si="93"/>
        <v>2</v>
      </c>
      <c r="N140">
        <f t="shared" si="96"/>
        <v>11.392499999999998</v>
      </c>
      <c r="O140">
        <f t="shared" si="94"/>
        <v>0.02</v>
      </c>
      <c r="P140" s="53">
        <f t="shared" si="101"/>
        <v>1.3366989876239965E-2</v>
      </c>
      <c r="Q140">
        <f t="shared" si="98"/>
        <v>0.76542791088931905</v>
      </c>
      <c r="R140">
        <f t="shared" si="97"/>
        <v>16</v>
      </c>
      <c r="S140">
        <f t="shared" si="99"/>
        <v>0.21387183801983944</v>
      </c>
      <c r="W140" s="9"/>
    </row>
    <row r="141" spans="6:23" x14ac:dyDescent="0.3">
      <c r="F141" s="6"/>
      <c r="H141">
        <v>16</v>
      </c>
      <c r="I141" t="s">
        <v>14</v>
      </c>
      <c r="J141">
        <v>1</v>
      </c>
      <c r="K141">
        <v>1</v>
      </c>
      <c r="L141">
        <f t="shared" si="92"/>
        <v>0.93</v>
      </c>
      <c r="M141">
        <f t="shared" si="93"/>
        <v>2</v>
      </c>
      <c r="N141">
        <f t="shared" si="96"/>
        <v>12.322499999999998</v>
      </c>
      <c r="O141">
        <f t="shared" si="94"/>
        <v>0.02</v>
      </c>
      <c r="P141" s="53">
        <f t="shared" si="101"/>
        <v>1.4121270019256449E-2</v>
      </c>
      <c r="Q141">
        <f t="shared" si="98"/>
        <v>0.75011935267153262</v>
      </c>
      <c r="R141">
        <f t="shared" si="97"/>
        <v>17</v>
      </c>
      <c r="S141">
        <f t="shared" si="99"/>
        <v>0.24006159032735963</v>
      </c>
      <c r="W141" s="9"/>
    </row>
    <row r="142" spans="6:23" x14ac:dyDescent="0.3">
      <c r="F142" s="6"/>
      <c r="H142">
        <v>17</v>
      </c>
      <c r="I142" t="s">
        <v>14</v>
      </c>
      <c r="J142">
        <v>1</v>
      </c>
      <c r="K142">
        <v>1</v>
      </c>
      <c r="L142">
        <f t="shared" si="92"/>
        <v>0.93</v>
      </c>
      <c r="M142">
        <f t="shared" si="93"/>
        <v>2</v>
      </c>
      <c r="N142">
        <f t="shared" si="96"/>
        <v>13.252499999999998</v>
      </c>
      <c r="O142">
        <f t="shared" si="94"/>
        <v>0.02</v>
      </c>
      <c r="P142" s="53">
        <f t="shared" si="101"/>
        <v>1.4836747700232022E-2</v>
      </c>
      <c r="Q142">
        <f t="shared" si="98"/>
        <v>0.73511696561810191</v>
      </c>
      <c r="R142">
        <f t="shared" si="97"/>
        <v>18</v>
      </c>
      <c r="S142">
        <f t="shared" si="99"/>
        <v>0.2670614586041764</v>
      </c>
      <c r="W142" s="9"/>
    </row>
    <row r="143" spans="6:23" x14ac:dyDescent="0.3">
      <c r="F143" s="6"/>
      <c r="H143">
        <v>18</v>
      </c>
      <c r="I143" t="s">
        <v>14</v>
      </c>
      <c r="J143">
        <v>1</v>
      </c>
      <c r="K143">
        <v>1</v>
      </c>
      <c r="L143">
        <f t="shared" si="92"/>
        <v>0.93</v>
      </c>
      <c r="M143">
        <f t="shared" si="93"/>
        <v>2</v>
      </c>
      <c r="N143">
        <f t="shared" si="96"/>
        <v>14.182499999999997</v>
      </c>
      <c r="O143">
        <f t="shared" si="94"/>
        <v>0.02</v>
      </c>
      <c r="P143" s="53">
        <f t="shared" si="101"/>
        <v>1.5511819720592568E-2</v>
      </c>
      <c r="Q143">
        <f t="shared" si="98"/>
        <v>0.72041462630573982</v>
      </c>
      <c r="R143">
        <f t="shared" si="97"/>
        <v>19</v>
      </c>
      <c r="S143">
        <f t="shared" si="99"/>
        <v>0.29472457469125879</v>
      </c>
      <c r="W143" s="9"/>
    </row>
    <row r="144" spans="6:23" x14ac:dyDescent="0.3">
      <c r="F144" s="6"/>
      <c r="H144">
        <v>19</v>
      </c>
      <c r="I144" t="s">
        <v>14</v>
      </c>
      <c r="J144">
        <v>1</v>
      </c>
      <c r="K144">
        <v>1</v>
      </c>
      <c r="L144">
        <f t="shared" si="92"/>
        <v>0.93</v>
      </c>
      <c r="M144">
        <f t="shared" si="93"/>
        <v>2</v>
      </c>
      <c r="N144">
        <f t="shared" si="96"/>
        <v>15.112499999999997</v>
      </c>
      <c r="O144">
        <f t="shared" si="94"/>
        <v>0.02</v>
      </c>
      <c r="P144" s="53">
        <f t="shared" si="101"/>
        <v>1.6145066949186271E-2</v>
      </c>
      <c r="Q144">
        <f t="shared" si="98"/>
        <v>0.70600633377962496</v>
      </c>
      <c r="R144">
        <f t="shared" si="97"/>
        <v>20</v>
      </c>
      <c r="S144">
        <f t="shared" si="99"/>
        <v>0.32290133898372542</v>
      </c>
      <c r="W144" s="9"/>
    </row>
    <row r="145" spans="6:23" x14ac:dyDescent="0.3">
      <c r="F145" s="6"/>
      <c r="H145">
        <v>20</v>
      </c>
      <c r="I145" t="s">
        <v>14</v>
      </c>
      <c r="J145">
        <v>1</v>
      </c>
      <c r="K145">
        <v>1</v>
      </c>
      <c r="L145">
        <f t="shared" si="92"/>
        <v>0.93</v>
      </c>
      <c r="M145">
        <f t="shared" si="93"/>
        <v>2</v>
      </c>
      <c r="N145">
        <f t="shared" si="96"/>
        <v>16.042499999999997</v>
      </c>
      <c r="O145">
        <f t="shared" si="94"/>
        <v>0.02</v>
      </c>
      <c r="P145" s="53">
        <f t="shared" si="101"/>
        <v>1.673525884099536E-2</v>
      </c>
      <c r="Q145">
        <f t="shared" si="98"/>
        <v>0.69188620710403248</v>
      </c>
      <c r="R145">
        <f t="shared" si="97"/>
        <v>21</v>
      </c>
      <c r="S145">
        <f t="shared" si="99"/>
        <v>0.35144043566090255</v>
      </c>
      <c r="W145" s="9"/>
    </row>
    <row r="146" spans="6:23" x14ac:dyDescent="0.3">
      <c r="F146" s="6"/>
      <c r="H146">
        <v>21</v>
      </c>
      <c r="I146" t="s">
        <v>14</v>
      </c>
      <c r="J146">
        <v>1</v>
      </c>
      <c r="K146">
        <v>1</v>
      </c>
      <c r="L146">
        <f t="shared" si="92"/>
        <v>0.93</v>
      </c>
      <c r="M146">
        <f t="shared" si="93"/>
        <v>2</v>
      </c>
      <c r="N146">
        <f t="shared" si="96"/>
        <v>16.972499999999997</v>
      </c>
      <c r="O146">
        <f t="shared" si="94"/>
        <v>0.02</v>
      </c>
      <c r="P146" s="53">
        <f t="shared" si="101"/>
        <v>0.86406783805349741</v>
      </c>
      <c r="Q146">
        <f t="shared" si="98"/>
        <v>0.67804848296195186</v>
      </c>
      <c r="R146">
        <f t="shared" si="97"/>
        <v>22</v>
      </c>
      <c r="S146">
        <f t="shared" si="99"/>
        <v>19.009492437176942</v>
      </c>
      <c r="W146" s="9"/>
    </row>
    <row r="147" spans="6:23" x14ac:dyDescent="0.3">
      <c r="F147" s="6"/>
      <c r="H147">
        <v>22</v>
      </c>
      <c r="I147" t="s">
        <v>14</v>
      </c>
      <c r="J147">
        <v>1</v>
      </c>
      <c r="K147">
        <v>1</v>
      </c>
      <c r="L147">
        <f t="shared" si="92"/>
        <v>0.93</v>
      </c>
      <c r="M147">
        <f t="shared" si="93"/>
        <v>2</v>
      </c>
      <c r="N147">
        <f t="shared" si="96"/>
        <v>17.902499999999996</v>
      </c>
      <c r="O147">
        <f t="shared" si="94"/>
        <v>0.02</v>
      </c>
      <c r="P147" s="53">
        <f t="shared" si="101"/>
        <v>1.0000000000000009E-2</v>
      </c>
      <c r="Q147">
        <f t="shared" si="98"/>
        <v>0.66448751330271283</v>
      </c>
      <c r="R147">
        <f t="shared" si="97"/>
        <v>23</v>
      </c>
      <c r="S147">
        <f t="shared" si="99"/>
        <v>0.2300000000000002</v>
      </c>
      <c r="W147" s="9"/>
    </row>
    <row r="148" spans="6:23" x14ac:dyDescent="0.3">
      <c r="F148" s="6"/>
      <c r="H148">
        <v>23</v>
      </c>
      <c r="I148" t="s">
        <v>14</v>
      </c>
      <c r="J148">
        <v>1</v>
      </c>
      <c r="K148">
        <v>1</v>
      </c>
      <c r="L148">
        <f t="shared" si="92"/>
        <v>0.93</v>
      </c>
      <c r="M148">
        <f t="shared" si="93"/>
        <v>2</v>
      </c>
      <c r="N148">
        <f t="shared" si="96"/>
        <v>18.832499999999996</v>
      </c>
      <c r="O148">
        <f t="shared" si="94"/>
        <v>0.02</v>
      </c>
      <c r="P148" s="53">
        <f t="shared" si="101"/>
        <v>1.0889999999999955E-2</v>
      </c>
      <c r="Q148">
        <f t="shared" si="98"/>
        <v>0.65119776303665855</v>
      </c>
      <c r="R148">
        <f t="shared" si="97"/>
        <v>24</v>
      </c>
      <c r="S148">
        <f t="shared" si="99"/>
        <v>0.26135999999999893</v>
      </c>
      <c r="W148" s="9"/>
    </row>
    <row r="149" spans="6:23" x14ac:dyDescent="0.3">
      <c r="F149" s="6"/>
      <c r="H149">
        <v>24</v>
      </c>
      <c r="I149" t="s">
        <v>14</v>
      </c>
      <c r="J149">
        <v>1</v>
      </c>
      <c r="K149">
        <v>1</v>
      </c>
      <c r="L149">
        <f t="shared" si="92"/>
        <v>0.93</v>
      </c>
      <c r="M149">
        <f t="shared" si="93"/>
        <v>2</v>
      </c>
      <c r="N149">
        <f t="shared" si="96"/>
        <v>19.762499999999996</v>
      </c>
      <c r="O149">
        <f t="shared" si="94"/>
        <v>0.02</v>
      </c>
      <c r="P149" s="53">
        <f t="shared" si="101"/>
        <v>1.1749319999999952E-2</v>
      </c>
      <c r="Q149">
        <f t="shared" si="98"/>
        <v>0.63817380777592536</v>
      </c>
      <c r="R149">
        <f t="shared" si="97"/>
        <v>25</v>
      </c>
      <c r="S149">
        <f t="shared" si="99"/>
        <v>0.2937329999999988</v>
      </c>
      <c r="W149" s="9"/>
    </row>
    <row r="150" spans="6:23" x14ac:dyDescent="0.3">
      <c r="F150" s="6"/>
      <c r="H150">
        <v>25</v>
      </c>
      <c r="I150" t="s">
        <v>14</v>
      </c>
      <c r="J150">
        <v>1</v>
      </c>
      <c r="K150">
        <v>1</v>
      </c>
      <c r="L150">
        <f t="shared" si="92"/>
        <v>0.93</v>
      </c>
      <c r="M150">
        <f t="shared" si="93"/>
        <v>2</v>
      </c>
      <c r="N150">
        <f t="shared" si="96"/>
        <v>20.692499999999995</v>
      </c>
      <c r="O150">
        <f t="shared" si="94"/>
        <v>0.02</v>
      </c>
      <c r="P150" s="53">
        <f t="shared" si="101"/>
        <v>1.2575688840000043E-2</v>
      </c>
      <c r="Q150">
        <f t="shared" si="98"/>
        <v>0.62541033162040682</v>
      </c>
      <c r="R150">
        <f t="shared" si="97"/>
        <v>26</v>
      </c>
      <c r="S150">
        <f t="shared" si="99"/>
        <v>0.32696790984000113</v>
      </c>
      <c r="W150" s="9"/>
    </row>
    <row r="151" spans="6:23" x14ac:dyDescent="0.3">
      <c r="F151" s="6"/>
      <c r="H151">
        <v>26</v>
      </c>
      <c r="I151" t="s">
        <v>14</v>
      </c>
      <c r="J151">
        <v>1</v>
      </c>
      <c r="K151">
        <v>1</v>
      </c>
      <c r="L151">
        <f t="shared" si="92"/>
        <v>0.93</v>
      </c>
      <c r="M151">
        <f t="shared" si="93"/>
        <v>2</v>
      </c>
      <c r="N151">
        <f t="shared" si="96"/>
        <v>21.622499999999995</v>
      </c>
      <c r="O151">
        <f t="shared" si="94"/>
        <v>0.02</v>
      </c>
      <c r="P151" s="53">
        <f t="shared" si="101"/>
        <v>1.3366989876239965E-2</v>
      </c>
      <c r="Q151">
        <f t="shared" si="98"/>
        <v>0.61290212498799868</v>
      </c>
      <c r="R151">
        <f t="shared" si="97"/>
        <v>27</v>
      </c>
      <c r="S151">
        <f t="shared" si="99"/>
        <v>0.36090872665847906</v>
      </c>
      <c r="W151" s="9"/>
    </row>
    <row r="152" spans="6:23" x14ac:dyDescent="0.3">
      <c r="F152" s="6"/>
      <c r="H152">
        <v>27</v>
      </c>
      <c r="I152" t="s">
        <v>14</v>
      </c>
      <c r="J152">
        <v>1</v>
      </c>
      <c r="K152">
        <v>1</v>
      </c>
      <c r="L152">
        <f t="shared" si="92"/>
        <v>0.93</v>
      </c>
      <c r="M152">
        <f t="shared" si="93"/>
        <v>2</v>
      </c>
      <c r="N152">
        <f t="shared" si="96"/>
        <v>22.552499999999995</v>
      </c>
      <c r="O152">
        <f t="shared" si="94"/>
        <v>0.02</v>
      </c>
      <c r="P152" s="53">
        <f t="shared" si="101"/>
        <v>1.4121270019256449E-2</v>
      </c>
      <c r="Q152">
        <f t="shared" si="98"/>
        <v>0.60064408248823864</v>
      </c>
      <c r="R152">
        <f t="shared" si="97"/>
        <v>28</v>
      </c>
      <c r="S152">
        <f t="shared" si="99"/>
        <v>0.39539556053918057</v>
      </c>
      <c r="W152" s="9"/>
    </row>
    <row r="153" spans="6:23" x14ac:dyDescent="0.3">
      <c r="F153" s="6"/>
      <c r="H153">
        <v>28</v>
      </c>
      <c r="I153" t="s">
        <v>14</v>
      </c>
      <c r="J153">
        <v>1</v>
      </c>
      <c r="K153">
        <v>1</v>
      </c>
      <c r="L153">
        <f t="shared" si="92"/>
        <v>0.93</v>
      </c>
      <c r="M153">
        <f t="shared" si="93"/>
        <v>2</v>
      </c>
      <c r="N153">
        <f t="shared" si="96"/>
        <v>23.482499999999995</v>
      </c>
      <c r="O153">
        <f t="shared" si="94"/>
        <v>0.02</v>
      </c>
      <c r="P153" s="53">
        <f t="shared" si="101"/>
        <v>1.4836747700232022E-2</v>
      </c>
      <c r="Q153">
        <f t="shared" si="98"/>
        <v>0.58863120083847387</v>
      </c>
      <c r="R153">
        <f t="shared" si="97"/>
        <v>29</v>
      </c>
      <c r="S153">
        <f t="shared" si="99"/>
        <v>0.43026568330672865</v>
      </c>
      <c r="W153" s="9"/>
    </row>
    <row r="154" spans="6:23" x14ac:dyDescent="0.3">
      <c r="F154" s="6"/>
      <c r="H154">
        <v>29</v>
      </c>
      <c r="I154" t="s">
        <v>14</v>
      </c>
      <c r="J154">
        <v>1</v>
      </c>
      <c r="K154">
        <v>1</v>
      </c>
      <c r="L154">
        <f t="shared" si="92"/>
        <v>0.93</v>
      </c>
      <c r="M154">
        <f t="shared" si="93"/>
        <v>2</v>
      </c>
      <c r="N154">
        <f t="shared" si="96"/>
        <v>24.412499999999994</v>
      </c>
      <c r="O154">
        <f t="shared" si="94"/>
        <v>0.02</v>
      </c>
      <c r="P154" s="53">
        <f t="shared" si="101"/>
        <v>1.5511819720592568E-2</v>
      </c>
      <c r="Q154">
        <f t="shared" si="98"/>
        <v>0.57685857682170438</v>
      </c>
      <c r="R154">
        <f t="shared" si="97"/>
        <v>30</v>
      </c>
      <c r="S154">
        <f t="shared" si="99"/>
        <v>0.46535459161777704</v>
      </c>
      <c r="W154" s="9"/>
    </row>
    <row r="155" spans="6:23" x14ac:dyDescent="0.3">
      <c r="F155" s="6"/>
      <c r="H155">
        <v>30</v>
      </c>
      <c r="I155" t="s">
        <v>14</v>
      </c>
      <c r="J155">
        <v>1</v>
      </c>
      <c r="K155">
        <v>1</v>
      </c>
      <c r="L155">
        <f t="shared" si="92"/>
        <v>0.93</v>
      </c>
      <c r="M155">
        <f t="shared" si="93"/>
        <v>2</v>
      </c>
      <c r="N155">
        <f t="shared" si="96"/>
        <v>25.342499999999994</v>
      </c>
      <c r="O155">
        <f t="shared" si="94"/>
        <v>0.02</v>
      </c>
      <c r="P155" s="53">
        <f t="shared" si="101"/>
        <v>1.6145066949186271E-2</v>
      </c>
      <c r="Q155">
        <f t="shared" si="98"/>
        <v>0.56532140528527031</v>
      </c>
      <c r="R155">
        <f t="shared" si="97"/>
        <v>31</v>
      </c>
      <c r="S155">
        <f t="shared" si="99"/>
        <v>0.5004970754247744</v>
      </c>
      <c r="W155" s="9"/>
    </row>
    <row r="156" spans="6:23" x14ac:dyDescent="0.3">
      <c r="F156" s="6"/>
      <c r="H156">
        <v>31</v>
      </c>
      <c r="I156" t="s">
        <v>14</v>
      </c>
      <c r="J156">
        <v>1</v>
      </c>
      <c r="K156">
        <v>1</v>
      </c>
      <c r="L156">
        <f t="shared" si="92"/>
        <v>0.93</v>
      </c>
      <c r="M156">
        <f t="shared" si="93"/>
        <v>2</v>
      </c>
      <c r="N156">
        <f t="shared" si="96"/>
        <v>26.272499999999994</v>
      </c>
      <c r="O156">
        <f t="shared" si="94"/>
        <v>0.02</v>
      </c>
      <c r="P156" s="53">
        <f t="shared" si="101"/>
        <v>1.673525884099536E-2</v>
      </c>
      <c r="Q156">
        <f t="shared" si="98"/>
        <v>0.55401497717956494</v>
      </c>
      <c r="R156">
        <f t="shared" si="97"/>
        <v>32</v>
      </c>
      <c r="S156">
        <f t="shared" si="99"/>
        <v>0.53552828291185151</v>
      </c>
      <c r="W156" s="9"/>
    </row>
    <row r="157" spans="6:23" x14ac:dyDescent="0.3">
      <c r="F157" s="6"/>
      <c r="H157">
        <v>32</v>
      </c>
      <c r="I157" t="s">
        <v>14</v>
      </c>
      <c r="J157">
        <v>1</v>
      </c>
      <c r="K157">
        <v>1</v>
      </c>
      <c r="L157">
        <f t="shared" si="92"/>
        <v>0.93</v>
      </c>
      <c r="M157">
        <f t="shared" si="93"/>
        <v>2</v>
      </c>
      <c r="N157">
        <f t="shared" si="96"/>
        <v>27.202499999999993</v>
      </c>
      <c r="O157">
        <f t="shared" si="94"/>
        <v>0.02</v>
      </c>
      <c r="P157" s="53">
        <f t="shared" si="101"/>
        <v>0.86406783805349741</v>
      </c>
      <c r="Q157">
        <f t="shared" si="98"/>
        <v>0.54293467763597358</v>
      </c>
      <c r="R157">
        <f t="shared" si="97"/>
        <v>33</v>
      </c>
      <c r="S157">
        <f t="shared" si="99"/>
        <v>28.514238655765414</v>
      </c>
      <c r="W157" s="9"/>
    </row>
    <row r="158" spans="6:23" x14ac:dyDescent="0.3">
      <c r="F158" s="6"/>
      <c r="H158">
        <v>33</v>
      </c>
      <c r="I158" t="s">
        <v>14</v>
      </c>
      <c r="J158">
        <v>1</v>
      </c>
      <c r="K158">
        <v>1</v>
      </c>
      <c r="L158">
        <f t="shared" si="92"/>
        <v>0.93</v>
      </c>
      <c r="M158">
        <f t="shared" si="93"/>
        <v>2</v>
      </c>
      <c r="N158">
        <f t="shared" si="96"/>
        <v>28.132499999999993</v>
      </c>
      <c r="O158">
        <f t="shared" si="94"/>
        <v>0.02</v>
      </c>
      <c r="P158" s="53">
        <f t="shared" si="101"/>
        <v>1.0000000000000009E-2</v>
      </c>
      <c r="Q158">
        <f t="shared" si="98"/>
        <v>0.53207598408325407</v>
      </c>
      <c r="R158">
        <f t="shared" si="97"/>
        <v>34</v>
      </c>
      <c r="S158">
        <f t="shared" si="99"/>
        <v>0.3400000000000003</v>
      </c>
      <c r="W158" s="9"/>
    </row>
    <row r="159" spans="6:23" x14ac:dyDescent="0.3">
      <c r="F159" s="6"/>
      <c r="H159">
        <v>34</v>
      </c>
      <c r="I159" t="s">
        <v>14</v>
      </c>
      <c r="J159">
        <v>1</v>
      </c>
      <c r="K159">
        <v>1</v>
      </c>
      <c r="L159">
        <f t="shared" si="92"/>
        <v>0.93</v>
      </c>
      <c r="M159">
        <f t="shared" si="93"/>
        <v>2</v>
      </c>
      <c r="N159">
        <f t="shared" si="96"/>
        <v>29.062499999999993</v>
      </c>
      <c r="O159">
        <f t="shared" si="94"/>
        <v>0.02</v>
      </c>
      <c r="P159" s="53">
        <f t="shared" si="101"/>
        <v>1.0889999999999955E-2</v>
      </c>
      <c r="Q159">
        <f t="shared" si="98"/>
        <v>0.52143446440158903</v>
      </c>
      <c r="R159">
        <f t="shared" si="97"/>
        <v>35</v>
      </c>
      <c r="S159">
        <f t="shared" si="99"/>
        <v>0.38114999999999843</v>
      </c>
      <c r="W159" s="9"/>
    </row>
    <row r="160" spans="6:23" x14ac:dyDescent="0.3">
      <c r="F160" s="6"/>
      <c r="H160">
        <v>35</v>
      </c>
      <c r="I160" t="s">
        <v>14</v>
      </c>
      <c r="J160">
        <v>1</v>
      </c>
      <c r="K160">
        <v>1</v>
      </c>
      <c r="L160">
        <f t="shared" si="92"/>
        <v>0.93</v>
      </c>
      <c r="M160">
        <f t="shared" si="93"/>
        <v>2</v>
      </c>
      <c r="N160">
        <f t="shared" si="96"/>
        <v>29.992499999999993</v>
      </c>
      <c r="O160">
        <f t="shared" si="94"/>
        <v>0.02</v>
      </c>
      <c r="P160" s="53">
        <f t="shared" si="101"/>
        <v>1.1749319999999952E-2</v>
      </c>
      <c r="Q160">
        <f t="shared" si="98"/>
        <v>0.51100577511355727</v>
      </c>
      <c r="R160">
        <f t="shared" si="97"/>
        <v>36</v>
      </c>
      <c r="S160">
        <f t="shared" si="99"/>
        <v>0.42297551999999827</v>
      </c>
      <c r="W160" s="9"/>
    </row>
    <row r="161" spans="6:23" x14ac:dyDescent="0.3">
      <c r="F161" s="6"/>
      <c r="H161">
        <v>36</v>
      </c>
      <c r="I161" t="s">
        <v>14</v>
      </c>
      <c r="J161">
        <v>1</v>
      </c>
      <c r="K161">
        <v>1</v>
      </c>
      <c r="L161">
        <f t="shared" si="92"/>
        <v>0.93</v>
      </c>
      <c r="M161">
        <f t="shared" si="93"/>
        <v>2</v>
      </c>
      <c r="N161">
        <f t="shared" si="96"/>
        <v>30.922499999999992</v>
      </c>
      <c r="O161">
        <f t="shared" si="94"/>
        <v>0.02</v>
      </c>
      <c r="P161" s="53">
        <f t="shared" si="101"/>
        <v>1.2575688840000043E-2</v>
      </c>
      <c r="Q161">
        <f t="shared" si="98"/>
        <v>0.50078565961128607</v>
      </c>
      <c r="R161">
        <f t="shared" si="97"/>
        <v>37</v>
      </c>
      <c r="S161">
        <f t="shared" si="99"/>
        <v>0.4653004870800016</v>
      </c>
      <c r="W161" s="9"/>
    </row>
    <row r="162" spans="6:23" x14ac:dyDescent="0.3">
      <c r="F162" s="6"/>
      <c r="H162">
        <v>37</v>
      </c>
      <c r="I162" t="s">
        <v>14</v>
      </c>
      <c r="J162">
        <v>1</v>
      </c>
      <c r="K162">
        <v>1</v>
      </c>
      <c r="L162">
        <f t="shared" si="92"/>
        <v>0.93</v>
      </c>
      <c r="M162">
        <f t="shared" si="93"/>
        <v>2</v>
      </c>
      <c r="N162">
        <f t="shared" si="96"/>
        <v>31.852499999999992</v>
      </c>
      <c r="O162">
        <f t="shared" si="94"/>
        <v>0.02</v>
      </c>
      <c r="P162" s="53">
        <f t="shared" si="101"/>
        <v>1.3366989876239965E-2</v>
      </c>
      <c r="Q162">
        <f t="shared" si="98"/>
        <v>0.49076994641906035</v>
      </c>
      <c r="R162">
        <f t="shared" si="97"/>
        <v>38</v>
      </c>
      <c r="S162">
        <f t="shared" si="99"/>
        <v>0.50794561529711868</v>
      </c>
      <c r="W162" s="9"/>
    </row>
    <row r="163" spans="6:23" x14ac:dyDescent="0.3">
      <c r="F163" s="6"/>
      <c r="H163">
        <v>38</v>
      </c>
      <c r="I163" t="s">
        <v>14</v>
      </c>
      <c r="J163">
        <v>1</v>
      </c>
      <c r="K163">
        <v>1</v>
      </c>
      <c r="L163">
        <f t="shared" si="92"/>
        <v>0.93</v>
      </c>
      <c r="M163">
        <f t="shared" si="93"/>
        <v>2</v>
      </c>
      <c r="N163">
        <f t="shared" si="96"/>
        <v>32.782499999999992</v>
      </c>
      <c r="O163">
        <f t="shared" si="94"/>
        <v>0.02</v>
      </c>
      <c r="P163" s="53">
        <f t="shared" si="101"/>
        <v>1.4121270019256449E-2</v>
      </c>
      <c r="Q163">
        <f t="shared" si="98"/>
        <v>0.48095454749067912</v>
      </c>
      <c r="R163">
        <f t="shared" si="97"/>
        <v>39</v>
      </c>
      <c r="S163">
        <f t="shared" si="99"/>
        <v>0.55072953075100151</v>
      </c>
      <c r="W163" s="9"/>
    </row>
    <row r="164" spans="6:23" x14ac:dyDescent="0.3">
      <c r="F164" s="6"/>
      <c r="H164">
        <v>39</v>
      </c>
      <c r="I164" t="s">
        <v>14</v>
      </c>
      <c r="J164">
        <v>1</v>
      </c>
      <c r="K164">
        <v>1</v>
      </c>
      <c r="L164">
        <f t="shared" si="92"/>
        <v>0.93</v>
      </c>
      <c r="M164">
        <f t="shared" si="93"/>
        <v>2</v>
      </c>
      <c r="N164">
        <f t="shared" si="96"/>
        <v>33.712499999999991</v>
      </c>
      <c r="O164">
        <f t="shared" si="94"/>
        <v>0.02</v>
      </c>
      <c r="P164" s="53">
        <f t="shared" si="101"/>
        <v>1.4836747700232022E-2</v>
      </c>
      <c r="Q164">
        <f t="shared" si="98"/>
        <v>0.47133545654086551</v>
      </c>
      <c r="R164">
        <f t="shared" si="97"/>
        <v>40</v>
      </c>
      <c r="S164">
        <f t="shared" si="99"/>
        <v>0.5934699080092809</v>
      </c>
      <c r="W164" s="9"/>
    </row>
    <row r="165" spans="6:23" x14ac:dyDescent="0.3">
      <c r="F165" s="6"/>
      <c r="H165">
        <v>40</v>
      </c>
      <c r="I165" t="s">
        <v>14</v>
      </c>
      <c r="J165">
        <v>1</v>
      </c>
      <c r="K165">
        <v>1</v>
      </c>
      <c r="L165">
        <f t="shared" si="92"/>
        <v>0.93</v>
      </c>
      <c r="M165">
        <f t="shared" si="93"/>
        <v>2</v>
      </c>
      <c r="N165">
        <f t="shared" si="96"/>
        <v>34.642499999999991</v>
      </c>
      <c r="O165">
        <f t="shared" si="94"/>
        <v>0.02</v>
      </c>
      <c r="P165" s="53">
        <f t="shared" si="101"/>
        <v>1.5511819720592568E-2</v>
      </c>
      <c r="Q165">
        <f t="shared" si="98"/>
        <v>0.46190874741004817</v>
      </c>
      <c r="R165">
        <f t="shared" si="97"/>
        <v>41</v>
      </c>
      <c r="S165">
        <f t="shared" si="99"/>
        <v>0.63598460854429528</v>
      </c>
      <c r="W165" s="9"/>
    </row>
    <row r="166" spans="6:23" x14ac:dyDescent="0.3">
      <c r="F166" s="6"/>
      <c r="H166">
        <v>41</v>
      </c>
      <c r="I166" t="s">
        <v>14</v>
      </c>
      <c r="J166">
        <v>1</v>
      </c>
      <c r="K166">
        <v>1</v>
      </c>
      <c r="L166">
        <f t="shared" si="92"/>
        <v>0.93</v>
      </c>
      <c r="M166">
        <f t="shared" si="93"/>
        <v>2</v>
      </c>
      <c r="N166">
        <f t="shared" si="96"/>
        <v>35.572499999999991</v>
      </c>
      <c r="O166">
        <f t="shared" si="94"/>
        <v>0.02</v>
      </c>
      <c r="P166" s="53">
        <f t="shared" si="101"/>
        <v>1.6145066949186271E-2</v>
      </c>
      <c r="Q166">
        <f t="shared" si="98"/>
        <v>0.45267057246184722</v>
      </c>
      <c r="R166">
        <f t="shared" si="97"/>
        <v>42</v>
      </c>
      <c r="S166">
        <f t="shared" si="99"/>
        <v>0.67809281186582337</v>
      </c>
      <c r="W166" s="9"/>
    </row>
    <row r="167" spans="6:23" x14ac:dyDescent="0.3">
      <c r="F167" s="6"/>
      <c r="H167">
        <v>42</v>
      </c>
      <c r="I167" t="s">
        <v>14</v>
      </c>
      <c r="J167">
        <v>1</v>
      </c>
      <c r="K167">
        <v>1</v>
      </c>
      <c r="L167">
        <f t="shared" si="92"/>
        <v>0.93</v>
      </c>
      <c r="M167">
        <f t="shared" si="93"/>
        <v>2</v>
      </c>
      <c r="N167">
        <f t="shared" si="96"/>
        <v>36.502499999999991</v>
      </c>
      <c r="O167">
        <f t="shared" si="94"/>
        <v>0.02</v>
      </c>
      <c r="P167" s="53">
        <f t="shared" si="101"/>
        <v>1.673525884099536E-2</v>
      </c>
      <c r="Q167">
        <f t="shared" si="98"/>
        <v>0.44361716101261028</v>
      </c>
      <c r="R167">
        <f t="shared" si="97"/>
        <v>43</v>
      </c>
      <c r="S167">
        <f t="shared" si="99"/>
        <v>0.71961613016280046</v>
      </c>
      <c r="W167" s="9"/>
    </row>
    <row r="168" spans="6:23" x14ac:dyDescent="0.3">
      <c r="F168" s="6"/>
      <c r="H168">
        <v>43</v>
      </c>
      <c r="I168" t="s">
        <v>14</v>
      </c>
      <c r="J168">
        <v>1</v>
      </c>
      <c r="K168">
        <v>1</v>
      </c>
      <c r="L168">
        <f t="shared" si="92"/>
        <v>0.93</v>
      </c>
      <c r="M168">
        <f t="shared" si="93"/>
        <v>2</v>
      </c>
      <c r="N168">
        <f t="shared" si="96"/>
        <v>37.43249999999999</v>
      </c>
      <c r="O168">
        <f t="shared" si="94"/>
        <v>0.02</v>
      </c>
      <c r="P168" s="53">
        <f t="shared" si="101"/>
        <v>0.86406783805349741</v>
      </c>
      <c r="Q168">
        <f t="shared" si="98"/>
        <v>0.43474481779235807</v>
      </c>
      <c r="R168">
        <f t="shared" si="97"/>
        <v>44</v>
      </c>
      <c r="S168">
        <f t="shared" si="99"/>
        <v>38.018984874353883</v>
      </c>
      <c r="W168" s="9"/>
    </row>
    <row r="169" spans="6:23" x14ac:dyDescent="0.3">
      <c r="F169" s="6"/>
      <c r="H169">
        <v>44</v>
      </c>
      <c r="I169" t="s">
        <v>14</v>
      </c>
      <c r="J169">
        <v>1</v>
      </c>
      <c r="K169">
        <v>1</v>
      </c>
      <c r="L169">
        <f t="shared" si="92"/>
        <v>0.93</v>
      </c>
      <c r="M169">
        <f t="shared" si="93"/>
        <v>2</v>
      </c>
      <c r="N169">
        <f t="shared" si="96"/>
        <v>38.36249999999999</v>
      </c>
      <c r="O169">
        <f t="shared" si="94"/>
        <v>0.02</v>
      </c>
      <c r="P169" s="53">
        <f t="shared" si="101"/>
        <v>1.0000000000000009E-2</v>
      </c>
      <c r="Q169">
        <f t="shared" si="98"/>
        <v>0.42604992143651088</v>
      </c>
      <c r="R169">
        <f t="shared" si="97"/>
        <v>45</v>
      </c>
      <c r="S169">
        <f t="shared" si="99"/>
        <v>0.4500000000000004</v>
      </c>
      <c r="W169" s="9"/>
    </row>
    <row r="170" spans="6:23" x14ac:dyDescent="0.3">
      <c r="F170" s="6"/>
      <c r="H170">
        <v>45</v>
      </c>
      <c r="I170" t="s">
        <v>14</v>
      </c>
      <c r="J170">
        <v>1</v>
      </c>
      <c r="K170">
        <v>1</v>
      </c>
      <c r="L170">
        <f t="shared" si="92"/>
        <v>0.93</v>
      </c>
      <c r="M170">
        <f t="shared" si="93"/>
        <v>2</v>
      </c>
      <c r="N170">
        <f t="shared" si="96"/>
        <v>39.29249999999999</v>
      </c>
      <c r="O170">
        <f t="shared" si="94"/>
        <v>0.02</v>
      </c>
      <c r="P170" s="53">
        <f t="shared" si="101"/>
        <v>1.0889999999999955E-2</v>
      </c>
      <c r="Q170">
        <f t="shared" si="98"/>
        <v>0.41752892300778066</v>
      </c>
      <c r="R170">
        <f t="shared" si="97"/>
        <v>46</v>
      </c>
      <c r="S170">
        <f t="shared" si="99"/>
        <v>0.50093999999999794</v>
      </c>
      <c r="W170" s="9"/>
    </row>
    <row r="171" spans="6:23" x14ac:dyDescent="0.3">
      <c r="F171" s="6"/>
      <c r="H171">
        <v>46</v>
      </c>
      <c r="I171" t="s">
        <v>14</v>
      </c>
      <c r="J171">
        <v>1</v>
      </c>
      <c r="K171">
        <v>1</v>
      </c>
      <c r="L171">
        <f t="shared" si="92"/>
        <v>0.93</v>
      </c>
      <c r="M171">
        <f t="shared" si="93"/>
        <v>2</v>
      </c>
      <c r="N171">
        <f t="shared" si="96"/>
        <v>40.222499999999989</v>
      </c>
      <c r="O171">
        <f t="shared" si="94"/>
        <v>0.02</v>
      </c>
      <c r="P171" s="53">
        <f t="shared" si="101"/>
        <v>1.1749319999999952E-2</v>
      </c>
      <c r="Q171">
        <f t="shared" si="98"/>
        <v>0.40917834454762503</v>
      </c>
      <c r="R171">
        <f t="shared" si="97"/>
        <v>47</v>
      </c>
      <c r="S171">
        <f t="shared" si="99"/>
        <v>0.55221803999999775</v>
      </c>
      <c r="W171" s="9"/>
    </row>
    <row r="172" spans="6:23" x14ac:dyDescent="0.3">
      <c r="F172" s="6"/>
      <c r="H172">
        <v>47</v>
      </c>
      <c r="I172" t="s">
        <v>14</v>
      </c>
      <c r="J172">
        <v>1</v>
      </c>
      <c r="K172">
        <v>1</v>
      </c>
      <c r="L172">
        <f t="shared" si="92"/>
        <v>0.93</v>
      </c>
      <c r="M172">
        <f t="shared" si="93"/>
        <v>2</v>
      </c>
      <c r="N172">
        <f t="shared" si="96"/>
        <v>41.152499999999989</v>
      </c>
      <c r="O172">
        <f t="shared" si="94"/>
        <v>0.02</v>
      </c>
      <c r="P172" s="53">
        <f t="shared" si="101"/>
        <v>1.2575688840000043E-2</v>
      </c>
      <c r="Q172">
        <f t="shared" si="98"/>
        <v>0.40099477765667252</v>
      </c>
      <c r="R172">
        <f t="shared" si="97"/>
        <v>48</v>
      </c>
      <c r="S172">
        <f t="shared" si="99"/>
        <v>0.60363306432000208</v>
      </c>
      <c r="W172" s="9"/>
    </row>
    <row r="173" spans="6:23" x14ac:dyDescent="0.3">
      <c r="F173" s="6"/>
      <c r="H173">
        <v>48</v>
      </c>
      <c r="I173" t="s">
        <v>14</v>
      </c>
      <c r="J173">
        <v>1</v>
      </c>
      <c r="K173">
        <v>1</v>
      </c>
      <c r="L173">
        <f t="shared" si="92"/>
        <v>0.93</v>
      </c>
      <c r="M173">
        <f t="shared" si="93"/>
        <v>2</v>
      </c>
      <c r="N173">
        <f t="shared" si="96"/>
        <v>42.082499999999989</v>
      </c>
      <c r="O173">
        <f t="shared" si="94"/>
        <v>0.02</v>
      </c>
      <c r="P173" s="53">
        <f t="shared" si="101"/>
        <v>1.3366989876239965E-2</v>
      </c>
      <c r="Q173">
        <f t="shared" si="98"/>
        <v>0.39297488210353904</v>
      </c>
      <c r="R173">
        <f t="shared" si="97"/>
        <v>49</v>
      </c>
      <c r="S173">
        <f t="shared" si="99"/>
        <v>0.6549825039357583</v>
      </c>
      <c r="W173" s="9"/>
    </row>
    <row r="174" spans="6:23" x14ac:dyDescent="0.3">
      <c r="F174" s="6"/>
      <c r="H174">
        <v>49</v>
      </c>
      <c r="I174" t="s">
        <v>14</v>
      </c>
      <c r="J174">
        <v>1</v>
      </c>
      <c r="K174">
        <v>1</v>
      </c>
      <c r="L174">
        <f t="shared" si="92"/>
        <v>0.93</v>
      </c>
      <c r="M174">
        <f t="shared" si="93"/>
        <v>2</v>
      </c>
      <c r="N174">
        <f t="shared" si="96"/>
        <v>43.012499999999989</v>
      </c>
      <c r="O174">
        <f t="shared" si="94"/>
        <v>0.02</v>
      </c>
      <c r="P174" s="53">
        <f t="shared" si="101"/>
        <v>1.4121270019256449E-2</v>
      </c>
      <c r="Q174">
        <f t="shared" si="98"/>
        <v>0.38511538446146826</v>
      </c>
      <c r="R174">
        <f t="shared" si="97"/>
        <v>50</v>
      </c>
      <c r="S174">
        <f t="shared" si="99"/>
        <v>0.70606350096282244</v>
      </c>
      <c r="W174" s="9"/>
    </row>
    <row r="175" spans="6:23" x14ac:dyDescent="0.3">
      <c r="F175" s="6"/>
      <c r="H175">
        <v>50</v>
      </c>
      <c r="I175" t="s">
        <v>14</v>
      </c>
      <c r="J175">
        <v>1</v>
      </c>
      <c r="K175">
        <v>1</v>
      </c>
      <c r="L175">
        <f t="shared" si="92"/>
        <v>0.93</v>
      </c>
      <c r="M175">
        <f t="shared" si="93"/>
        <v>2</v>
      </c>
      <c r="N175">
        <f t="shared" si="96"/>
        <v>43.942499999999988</v>
      </c>
      <c r="O175">
        <f t="shared" si="94"/>
        <v>0.02</v>
      </c>
      <c r="P175" s="53">
        <f t="shared" si="101"/>
        <v>1.4836747700232022E-2</v>
      </c>
      <c r="Q175">
        <f t="shared" si="98"/>
        <v>0.3774130767722389</v>
      </c>
      <c r="R175">
        <f t="shared" si="97"/>
        <v>51</v>
      </c>
      <c r="S175">
        <f t="shared" si="99"/>
        <v>0.75667413271183315</v>
      </c>
      <c r="W175" s="9"/>
    </row>
    <row r="176" spans="6:23" x14ac:dyDescent="0.3">
      <c r="F176" s="6"/>
      <c r="H176">
        <v>51</v>
      </c>
      <c r="I176" t="s">
        <v>14</v>
      </c>
      <c r="J176">
        <v>1</v>
      </c>
      <c r="K176">
        <v>1</v>
      </c>
      <c r="L176">
        <f t="shared" si="92"/>
        <v>0.93</v>
      </c>
      <c r="M176">
        <f t="shared" si="93"/>
        <v>2</v>
      </c>
      <c r="N176">
        <f t="shared" si="96"/>
        <v>44.872499999999988</v>
      </c>
      <c r="O176">
        <f t="shared" si="94"/>
        <v>0.02</v>
      </c>
      <c r="P176" s="53">
        <f t="shared" si="101"/>
        <v>1.5511819720592568E-2</v>
      </c>
      <c r="Q176">
        <f t="shared" si="98"/>
        <v>0.3698648152367941</v>
      </c>
      <c r="R176">
        <f t="shared" si="97"/>
        <v>52</v>
      </c>
      <c r="S176">
        <f t="shared" si="99"/>
        <v>0.80661462547081353</v>
      </c>
      <c r="W176" s="9"/>
    </row>
    <row r="177" spans="6:23" x14ac:dyDescent="0.3">
      <c r="F177" s="6"/>
      <c r="H177">
        <v>52</v>
      </c>
      <c r="I177" t="s">
        <v>14</v>
      </c>
      <c r="J177">
        <v>1</v>
      </c>
      <c r="K177">
        <v>1</v>
      </c>
      <c r="L177">
        <f t="shared" si="92"/>
        <v>0.93</v>
      </c>
      <c r="M177">
        <f t="shared" si="93"/>
        <v>2</v>
      </c>
      <c r="N177">
        <f t="shared" si="96"/>
        <v>45.802499999999988</v>
      </c>
      <c r="O177">
        <f t="shared" si="94"/>
        <v>0.02</v>
      </c>
      <c r="P177" s="53">
        <f t="shared" si="101"/>
        <v>1.6145066949186271E-2</v>
      </c>
      <c r="Q177">
        <f t="shared" si="98"/>
        <v>0.3624675189320582</v>
      </c>
      <c r="R177">
        <f t="shared" si="97"/>
        <v>53</v>
      </c>
      <c r="S177">
        <f t="shared" si="99"/>
        <v>0.85568854830687235</v>
      </c>
      <c r="W177" s="9"/>
    </row>
    <row r="178" spans="6:23" x14ac:dyDescent="0.3">
      <c r="F178" s="6"/>
      <c r="H178">
        <v>53</v>
      </c>
      <c r="I178" t="s">
        <v>14</v>
      </c>
      <c r="J178">
        <v>1</v>
      </c>
      <c r="K178">
        <v>1</v>
      </c>
      <c r="L178">
        <f t="shared" si="92"/>
        <v>0.93</v>
      </c>
      <c r="M178">
        <f t="shared" si="93"/>
        <v>2</v>
      </c>
      <c r="N178">
        <f t="shared" si="96"/>
        <v>46.732499999999987</v>
      </c>
      <c r="O178">
        <f t="shared" si="94"/>
        <v>0.02</v>
      </c>
      <c r="P178" s="53">
        <f t="shared" si="101"/>
        <v>1.673525884099536E-2</v>
      </c>
      <c r="Q178">
        <f t="shared" si="98"/>
        <v>0.35521816855341704</v>
      </c>
      <c r="R178">
        <f t="shared" si="97"/>
        <v>54</v>
      </c>
      <c r="S178">
        <f t="shared" si="99"/>
        <v>0.90370397741374942</v>
      </c>
      <c r="W178" s="9"/>
    </row>
    <row r="179" spans="6:23" x14ac:dyDescent="0.3">
      <c r="F179" s="6"/>
      <c r="H179">
        <v>54</v>
      </c>
      <c r="I179" t="s">
        <v>14</v>
      </c>
      <c r="J179">
        <v>1</v>
      </c>
      <c r="K179">
        <v>1</v>
      </c>
      <c r="L179">
        <f t="shared" si="92"/>
        <v>0.93</v>
      </c>
      <c r="M179">
        <f t="shared" si="93"/>
        <v>2</v>
      </c>
      <c r="N179">
        <f t="shared" si="96"/>
        <v>47.662499999999987</v>
      </c>
      <c r="O179">
        <f t="shared" si="94"/>
        <v>0.02</v>
      </c>
      <c r="P179" s="53">
        <f t="shared" si="101"/>
        <v>0.86406783805349741</v>
      </c>
      <c r="Q179">
        <f t="shared" si="98"/>
        <v>0.34811380518234869</v>
      </c>
      <c r="R179">
        <f t="shared" si="97"/>
        <v>55</v>
      </c>
      <c r="S179">
        <f t="shared" si="99"/>
        <v>47.523731092942356</v>
      </c>
      <c r="W179" s="9"/>
    </row>
    <row r="180" spans="6:23" x14ac:dyDescent="0.3">
      <c r="F180" s="6"/>
      <c r="H180">
        <v>55</v>
      </c>
      <c r="I180" t="s">
        <v>14</v>
      </c>
      <c r="J180">
        <v>1</v>
      </c>
      <c r="K180">
        <v>1</v>
      </c>
      <c r="L180">
        <f t="shared" si="92"/>
        <v>0.93</v>
      </c>
      <c r="M180">
        <f t="shared" si="93"/>
        <v>2</v>
      </c>
      <c r="N180">
        <f t="shared" si="96"/>
        <v>48.592499999999987</v>
      </c>
      <c r="O180">
        <f t="shared" si="94"/>
        <v>0.02</v>
      </c>
      <c r="P180" s="53">
        <f t="shared" si="101"/>
        <v>1.0000000000000009E-2</v>
      </c>
      <c r="Q180">
        <f t="shared" si="98"/>
        <v>0.34115152907870172</v>
      </c>
      <c r="R180">
        <f t="shared" si="97"/>
        <v>56</v>
      </c>
      <c r="S180">
        <f t="shared" si="99"/>
        <v>0.5600000000000005</v>
      </c>
      <c r="W180" s="9"/>
    </row>
    <row r="181" spans="6:23" x14ac:dyDescent="0.3">
      <c r="F181" s="6"/>
      <c r="H181">
        <v>56</v>
      </c>
      <c r="I181" t="s">
        <v>14</v>
      </c>
      <c r="J181">
        <v>1</v>
      </c>
      <c r="K181">
        <v>1</v>
      </c>
      <c r="L181">
        <f t="shared" si="92"/>
        <v>0.93</v>
      </c>
      <c r="M181">
        <f t="shared" si="93"/>
        <v>2</v>
      </c>
      <c r="N181">
        <f t="shared" si="96"/>
        <v>49.522499999999987</v>
      </c>
      <c r="O181">
        <f t="shared" si="94"/>
        <v>0.02</v>
      </c>
      <c r="P181" s="53">
        <f t="shared" si="101"/>
        <v>1.0889999999999955E-2</v>
      </c>
      <c r="Q181">
        <f t="shared" si="98"/>
        <v>0.3343284984971277</v>
      </c>
      <c r="R181">
        <f t="shared" si="97"/>
        <v>57</v>
      </c>
      <c r="S181">
        <f t="shared" si="99"/>
        <v>0.62072999999999745</v>
      </c>
      <c r="W181" s="9"/>
    </row>
    <row r="182" spans="6:23" x14ac:dyDescent="0.3">
      <c r="F182" s="6"/>
      <c r="H182">
        <v>57</v>
      </c>
      <c r="I182" t="s">
        <v>14</v>
      </c>
      <c r="J182">
        <v>1</v>
      </c>
      <c r="K182">
        <v>1</v>
      </c>
      <c r="L182">
        <f t="shared" si="92"/>
        <v>0.93</v>
      </c>
      <c r="M182">
        <f t="shared" si="93"/>
        <v>2</v>
      </c>
      <c r="N182">
        <f t="shared" si="96"/>
        <v>50.452499999999986</v>
      </c>
      <c r="O182">
        <f t="shared" si="94"/>
        <v>0.02</v>
      </c>
      <c r="P182" s="53">
        <f t="shared" si="101"/>
        <v>1.1749319999999952E-2</v>
      </c>
      <c r="Q182">
        <f t="shared" si="98"/>
        <v>0.32764192852718516</v>
      </c>
      <c r="R182">
        <f t="shared" si="97"/>
        <v>58</v>
      </c>
      <c r="S182">
        <f t="shared" si="99"/>
        <v>0.68146055999999722</v>
      </c>
      <c r="W182" s="9"/>
    </row>
    <row r="183" spans="6:23" x14ac:dyDescent="0.3">
      <c r="F183" s="6"/>
      <c r="H183">
        <v>58</v>
      </c>
      <c r="I183" t="s">
        <v>14</v>
      </c>
      <c r="J183">
        <v>1</v>
      </c>
      <c r="K183">
        <v>1</v>
      </c>
      <c r="L183">
        <f t="shared" si="92"/>
        <v>0.93</v>
      </c>
      <c r="M183">
        <f t="shared" si="93"/>
        <v>2</v>
      </c>
      <c r="N183">
        <f t="shared" si="96"/>
        <v>51.382499999999986</v>
      </c>
      <c r="O183">
        <f t="shared" si="94"/>
        <v>0.02</v>
      </c>
      <c r="P183" s="53">
        <f t="shared" si="101"/>
        <v>1.2575688840000043E-2</v>
      </c>
      <c r="Q183">
        <f t="shared" si="98"/>
        <v>0.32108908995664143</v>
      </c>
      <c r="R183">
        <f t="shared" si="97"/>
        <v>59</v>
      </c>
      <c r="S183">
        <f t="shared" si="99"/>
        <v>0.74196564156000255</v>
      </c>
      <c r="W183" s="9"/>
    </row>
    <row r="184" spans="6:23" x14ac:dyDescent="0.3">
      <c r="F184" s="6"/>
      <c r="H184">
        <v>59</v>
      </c>
      <c r="I184" t="s">
        <v>14</v>
      </c>
      <c r="J184">
        <v>1</v>
      </c>
      <c r="K184">
        <v>1</v>
      </c>
      <c r="L184">
        <f t="shared" si="92"/>
        <v>0.93</v>
      </c>
      <c r="M184">
        <f t="shared" si="93"/>
        <v>2</v>
      </c>
      <c r="N184">
        <f t="shared" si="96"/>
        <v>52.312499999999986</v>
      </c>
      <c r="O184">
        <f t="shared" si="94"/>
        <v>0.02</v>
      </c>
      <c r="P184" s="53">
        <f t="shared" si="101"/>
        <v>1.3366989876239965E-2</v>
      </c>
      <c r="Q184">
        <f t="shared" si="98"/>
        <v>0.3146673081575086</v>
      </c>
      <c r="R184">
        <f t="shared" si="97"/>
        <v>60</v>
      </c>
      <c r="S184">
        <f t="shared" si="99"/>
        <v>0.80201939257439792</v>
      </c>
      <c r="W184" s="9"/>
    </row>
    <row r="185" spans="6:23" x14ac:dyDescent="0.3">
      <c r="F185" s="6"/>
      <c r="H185">
        <v>60</v>
      </c>
      <c r="I185" t="s">
        <v>14</v>
      </c>
      <c r="J185">
        <v>1</v>
      </c>
      <c r="K185">
        <v>1</v>
      </c>
      <c r="L185">
        <f t="shared" si="92"/>
        <v>0.93</v>
      </c>
      <c r="M185">
        <f t="shared" si="93"/>
        <v>2</v>
      </c>
      <c r="N185">
        <f t="shared" si="96"/>
        <v>53.242499999999986</v>
      </c>
      <c r="O185">
        <f t="shared" si="94"/>
        <v>0.02</v>
      </c>
      <c r="P185" s="53">
        <f t="shared" si="101"/>
        <v>1.4121270019256449E-2</v>
      </c>
      <c r="Q185">
        <f t="shared" si="98"/>
        <v>0.3083739619943584</v>
      </c>
      <c r="R185">
        <f t="shared" si="97"/>
        <v>61</v>
      </c>
      <c r="S185">
        <f t="shared" si="99"/>
        <v>0.86139747117464338</v>
      </c>
      <c r="W185" s="9"/>
    </row>
    <row r="186" spans="6:23" x14ac:dyDescent="0.3">
      <c r="F186" s="6"/>
      <c r="H186">
        <v>61</v>
      </c>
      <c r="I186" t="s">
        <v>14</v>
      </c>
      <c r="J186">
        <v>1</v>
      </c>
      <c r="K186">
        <v>1</v>
      </c>
      <c r="L186">
        <f t="shared" si="92"/>
        <v>0.93</v>
      </c>
      <c r="M186">
        <f t="shared" si="93"/>
        <v>2</v>
      </c>
      <c r="N186">
        <f t="shared" si="96"/>
        <v>54.172499999999985</v>
      </c>
      <c r="O186">
        <f t="shared" si="94"/>
        <v>0.02</v>
      </c>
      <c r="P186" s="53">
        <f t="shared" si="101"/>
        <v>1.4836747700232022E-2</v>
      </c>
      <c r="Q186">
        <f t="shared" si="98"/>
        <v>0.30220648275447121</v>
      </c>
      <c r="R186">
        <f t="shared" si="97"/>
        <v>62</v>
      </c>
      <c r="S186">
        <f t="shared" si="99"/>
        <v>0.91987835741438539</v>
      </c>
      <c r="W186" s="9"/>
    </row>
    <row r="187" spans="6:23" x14ac:dyDescent="0.3">
      <c r="F187" s="6"/>
      <c r="H187">
        <v>62</v>
      </c>
      <c r="I187" t="s">
        <v>14</v>
      </c>
      <c r="J187">
        <v>1</v>
      </c>
      <c r="K187">
        <v>1</v>
      </c>
      <c r="L187">
        <f t="shared" si="92"/>
        <v>0.93</v>
      </c>
      <c r="M187">
        <f t="shared" si="93"/>
        <v>2</v>
      </c>
      <c r="N187">
        <f t="shared" si="96"/>
        <v>55.102499999999985</v>
      </c>
      <c r="O187">
        <f t="shared" si="94"/>
        <v>0.02</v>
      </c>
      <c r="P187" s="53">
        <f t="shared" si="101"/>
        <v>1.5511819720592568E-2</v>
      </c>
      <c r="Q187">
        <f t="shared" si="98"/>
        <v>0.29616235309938177</v>
      </c>
      <c r="R187">
        <f t="shared" si="97"/>
        <v>63</v>
      </c>
      <c r="S187">
        <f t="shared" si="99"/>
        <v>0.97724464239733178</v>
      </c>
      <c r="W187" s="9"/>
    </row>
    <row r="188" spans="6:23" x14ac:dyDescent="0.3">
      <c r="F188" s="6"/>
      <c r="H188">
        <v>63</v>
      </c>
      <c r="I188" t="s">
        <v>14</v>
      </c>
      <c r="J188">
        <v>1</v>
      </c>
      <c r="K188">
        <v>1</v>
      </c>
      <c r="L188">
        <f t="shared" si="92"/>
        <v>0.93</v>
      </c>
      <c r="M188">
        <f t="shared" si="93"/>
        <v>2</v>
      </c>
      <c r="N188">
        <f t="shared" si="96"/>
        <v>56.032499999999985</v>
      </c>
      <c r="O188">
        <f t="shared" si="94"/>
        <v>0.02</v>
      </c>
      <c r="P188" s="53">
        <f t="shared" si="101"/>
        <v>1.6145066949186271E-2</v>
      </c>
      <c r="Q188">
        <f t="shared" si="98"/>
        <v>0.29023910603739411</v>
      </c>
      <c r="R188">
        <f t="shared" si="97"/>
        <v>64</v>
      </c>
      <c r="S188">
        <f t="shared" si="99"/>
        <v>1.0332842847479213</v>
      </c>
      <c r="W188" s="9"/>
    </row>
    <row r="189" spans="6:23" x14ac:dyDescent="0.3">
      <c r="F189" s="6"/>
      <c r="H189">
        <v>64</v>
      </c>
      <c r="I189" t="s">
        <v>14</v>
      </c>
      <c r="J189">
        <v>1</v>
      </c>
      <c r="K189">
        <v>1</v>
      </c>
      <c r="L189">
        <f t="shared" ref="L189:L236" si="102">(J189+K189)*0.465</f>
        <v>0.93</v>
      </c>
      <c r="M189">
        <f t="shared" ref="M189:M236" si="103">J189+K189</f>
        <v>2</v>
      </c>
      <c r="N189">
        <f t="shared" si="96"/>
        <v>56.962499999999984</v>
      </c>
      <c r="O189">
        <f t="shared" ref="O189:O236" si="104">M189/100</f>
        <v>0.02</v>
      </c>
      <c r="P189" s="53">
        <f t="shared" si="101"/>
        <v>1.673525884099536E-2</v>
      </c>
      <c r="Q189">
        <f t="shared" si="98"/>
        <v>0.28443432391664625</v>
      </c>
      <c r="R189">
        <f t="shared" si="97"/>
        <v>65</v>
      </c>
      <c r="S189">
        <f t="shared" si="99"/>
        <v>1.0877918246646985</v>
      </c>
      <c r="W189" s="9"/>
    </row>
    <row r="190" spans="6:23" x14ac:dyDescent="0.3">
      <c r="F190" s="6"/>
      <c r="H190">
        <v>65</v>
      </c>
      <c r="I190" t="s">
        <v>14</v>
      </c>
      <c r="J190">
        <v>1</v>
      </c>
      <c r="K190">
        <v>1</v>
      </c>
      <c r="L190">
        <f t="shared" si="102"/>
        <v>0.93</v>
      </c>
      <c r="M190">
        <f t="shared" si="103"/>
        <v>2</v>
      </c>
      <c r="N190">
        <f t="shared" ref="N190:N236" si="105">N189+L189</f>
        <v>57.892499999999984</v>
      </c>
      <c r="O190">
        <f t="shared" si="104"/>
        <v>0.02</v>
      </c>
      <c r="P190" s="53">
        <f t="shared" si="101"/>
        <v>0.86406783805349741</v>
      </c>
      <c r="Q190">
        <f t="shared" si="98"/>
        <v>0.27874563743831332</v>
      </c>
      <c r="R190">
        <f t="shared" ref="R190:R236" si="106">H190+1</f>
        <v>66</v>
      </c>
      <c r="S190">
        <f t="shared" si="99"/>
        <v>57.028477311530828</v>
      </c>
      <c r="W190" s="9"/>
    </row>
    <row r="191" spans="6:23" x14ac:dyDescent="0.3">
      <c r="F191" s="6"/>
      <c r="H191">
        <v>66</v>
      </c>
      <c r="I191" t="s">
        <v>14</v>
      </c>
      <c r="J191">
        <v>1</v>
      </c>
      <c r="K191">
        <v>1</v>
      </c>
      <c r="L191">
        <f t="shared" si="102"/>
        <v>0.93</v>
      </c>
      <c r="M191">
        <f t="shared" si="103"/>
        <v>2</v>
      </c>
      <c r="N191">
        <f t="shared" si="105"/>
        <v>58.822499999999984</v>
      </c>
      <c r="O191">
        <f t="shared" si="104"/>
        <v>0.02</v>
      </c>
      <c r="P191" s="53">
        <f t="shared" si="101"/>
        <v>1.0000000000000009E-2</v>
      </c>
      <c r="Q191">
        <f t="shared" ref="Q191:Q236" si="107">Q190*(1-O191)</f>
        <v>0.27317072468954706</v>
      </c>
      <c r="R191">
        <f t="shared" si="106"/>
        <v>67</v>
      </c>
      <c r="S191">
        <f t="shared" ref="S191:S237" si="108">R191*P191</f>
        <v>0.6700000000000006</v>
      </c>
      <c r="W191" s="9"/>
    </row>
    <row r="192" spans="6:23" x14ac:dyDescent="0.3">
      <c r="F192" s="6"/>
      <c r="H192">
        <v>67</v>
      </c>
      <c r="I192" t="s">
        <v>14</v>
      </c>
      <c r="J192">
        <v>1</v>
      </c>
      <c r="K192">
        <v>1</v>
      </c>
      <c r="L192">
        <f t="shared" si="102"/>
        <v>0.93</v>
      </c>
      <c r="M192">
        <f t="shared" si="103"/>
        <v>2</v>
      </c>
      <c r="N192">
        <f t="shared" si="105"/>
        <v>59.752499999999984</v>
      </c>
      <c r="O192">
        <f t="shared" si="104"/>
        <v>0.02</v>
      </c>
      <c r="P192" s="53">
        <f t="shared" si="101"/>
        <v>1.0889999999999955E-2</v>
      </c>
      <c r="Q192">
        <f t="shared" si="107"/>
        <v>0.26770731019575611</v>
      </c>
      <c r="R192">
        <f t="shared" si="106"/>
        <v>68</v>
      </c>
      <c r="S192">
        <f t="shared" si="108"/>
        <v>0.74051999999999696</v>
      </c>
      <c r="W192" s="9"/>
    </row>
    <row r="193" spans="6:23" x14ac:dyDescent="0.3">
      <c r="F193" s="6"/>
      <c r="H193">
        <v>68</v>
      </c>
      <c r="I193" t="s">
        <v>14</v>
      </c>
      <c r="J193">
        <v>1</v>
      </c>
      <c r="K193">
        <v>1</v>
      </c>
      <c r="L193">
        <f t="shared" si="102"/>
        <v>0.93</v>
      </c>
      <c r="M193">
        <f t="shared" si="103"/>
        <v>2</v>
      </c>
      <c r="N193">
        <f t="shared" si="105"/>
        <v>60.682499999999983</v>
      </c>
      <c r="O193">
        <f t="shared" si="104"/>
        <v>0.02</v>
      </c>
      <c r="P193" s="53">
        <f t="shared" si="101"/>
        <v>1.1749319999999952E-2</v>
      </c>
      <c r="Q193">
        <f t="shared" si="107"/>
        <v>0.262353163991841</v>
      </c>
      <c r="R193">
        <f t="shared" si="106"/>
        <v>69</v>
      </c>
      <c r="S193">
        <f t="shared" si="108"/>
        <v>0.81070307999999669</v>
      </c>
      <c r="W193" s="9"/>
    </row>
    <row r="194" spans="6:23" x14ac:dyDescent="0.3">
      <c r="F194" s="6"/>
      <c r="H194">
        <v>69</v>
      </c>
      <c r="I194" t="s">
        <v>14</v>
      </c>
      <c r="J194">
        <v>1</v>
      </c>
      <c r="K194">
        <v>1</v>
      </c>
      <c r="L194">
        <f t="shared" si="102"/>
        <v>0.93</v>
      </c>
      <c r="M194">
        <f t="shared" si="103"/>
        <v>2</v>
      </c>
      <c r="N194">
        <f t="shared" si="105"/>
        <v>61.612499999999983</v>
      </c>
      <c r="O194">
        <f t="shared" si="104"/>
        <v>0.02</v>
      </c>
      <c r="P194" s="53">
        <f t="shared" si="101"/>
        <v>1.2575688840000043E-2</v>
      </c>
      <c r="Q194">
        <f t="shared" si="107"/>
        <v>0.25710610071200418</v>
      </c>
      <c r="R194">
        <f t="shared" si="106"/>
        <v>70</v>
      </c>
      <c r="S194">
        <f t="shared" si="108"/>
        <v>0.88029821880000303</v>
      </c>
      <c r="W194" s="9"/>
    </row>
    <row r="195" spans="6:23" x14ac:dyDescent="0.3">
      <c r="F195" s="6"/>
      <c r="H195">
        <v>70</v>
      </c>
      <c r="I195" t="s">
        <v>14</v>
      </c>
      <c r="J195">
        <v>1</v>
      </c>
      <c r="K195">
        <v>1</v>
      </c>
      <c r="L195">
        <f t="shared" si="102"/>
        <v>0.93</v>
      </c>
      <c r="M195">
        <f t="shared" si="103"/>
        <v>2</v>
      </c>
      <c r="N195">
        <f t="shared" si="105"/>
        <v>62.542499999999983</v>
      </c>
      <c r="O195">
        <f t="shared" si="104"/>
        <v>0.02</v>
      </c>
      <c r="P195" s="53">
        <f t="shared" si="101"/>
        <v>1.3366989876239965E-2</v>
      </c>
      <c r="Q195">
        <f t="shared" si="107"/>
        <v>0.2519639786977641</v>
      </c>
      <c r="R195">
        <f t="shared" si="106"/>
        <v>71</v>
      </c>
      <c r="S195">
        <f t="shared" si="108"/>
        <v>0.94905628121303753</v>
      </c>
      <c r="W195" s="9"/>
    </row>
    <row r="196" spans="6:23" x14ac:dyDescent="0.3">
      <c r="F196" s="6"/>
      <c r="H196">
        <v>71</v>
      </c>
      <c r="I196" t="s">
        <v>14</v>
      </c>
      <c r="J196">
        <v>1</v>
      </c>
      <c r="K196">
        <v>1</v>
      </c>
      <c r="L196">
        <f t="shared" si="102"/>
        <v>0.93</v>
      </c>
      <c r="M196">
        <f t="shared" si="103"/>
        <v>2</v>
      </c>
      <c r="N196">
        <f t="shared" si="105"/>
        <v>63.472499999999982</v>
      </c>
      <c r="O196">
        <f t="shared" si="104"/>
        <v>0.02</v>
      </c>
      <c r="P196" s="53">
        <f t="shared" si="101"/>
        <v>1.4121270019256449E-2</v>
      </c>
      <c r="Q196">
        <f t="shared" si="107"/>
        <v>0.24692469912380882</v>
      </c>
      <c r="R196">
        <f t="shared" si="106"/>
        <v>72</v>
      </c>
      <c r="S196">
        <f t="shared" si="108"/>
        <v>1.0167314413864643</v>
      </c>
      <c r="W196" s="9"/>
    </row>
    <row r="197" spans="6:23" x14ac:dyDescent="0.3">
      <c r="F197" s="6"/>
      <c r="H197">
        <v>72</v>
      </c>
      <c r="I197" t="s">
        <v>14</v>
      </c>
      <c r="J197">
        <v>1</v>
      </c>
      <c r="K197">
        <v>1</v>
      </c>
      <c r="L197">
        <f t="shared" si="102"/>
        <v>0.93</v>
      </c>
      <c r="M197">
        <f t="shared" si="103"/>
        <v>2</v>
      </c>
      <c r="N197">
        <f t="shared" si="105"/>
        <v>64.402499999999989</v>
      </c>
      <c r="O197">
        <f t="shared" si="104"/>
        <v>0.02</v>
      </c>
      <c r="P197" s="53">
        <f t="shared" si="101"/>
        <v>1.4836747700232022E-2</v>
      </c>
      <c r="Q197">
        <f t="shared" si="107"/>
        <v>0.24198620514133265</v>
      </c>
      <c r="R197">
        <f t="shared" si="106"/>
        <v>73</v>
      </c>
      <c r="S197">
        <f t="shared" si="108"/>
        <v>1.0830825821169376</v>
      </c>
      <c r="W197" s="9"/>
    </row>
    <row r="198" spans="6:23" x14ac:dyDescent="0.3">
      <c r="F198" s="6"/>
      <c r="H198">
        <v>73</v>
      </c>
      <c r="I198" t="s">
        <v>14</v>
      </c>
      <c r="J198">
        <v>1</v>
      </c>
      <c r="K198">
        <v>1</v>
      </c>
      <c r="L198">
        <f t="shared" si="102"/>
        <v>0.93</v>
      </c>
      <c r="M198">
        <f t="shared" si="103"/>
        <v>2</v>
      </c>
      <c r="N198">
        <f t="shared" si="105"/>
        <v>65.332499999999996</v>
      </c>
      <c r="O198">
        <f t="shared" si="104"/>
        <v>0.02</v>
      </c>
      <c r="P198" s="53">
        <f t="shared" si="101"/>
        <v>1.5511819720592568E-2</v>
      </c>
      <c r="Q198">
        <f t="shared" si="107"/>
        <v>0.237146481038506</v>
      </c>
      <c r="R198">
        <f t="shared" si="106"/>
        <v>74</v>
      </c>
      <c r="S198">
        <f t="shared" si="108"/>
        <v>1.14787465932385</v>
      </c>
      <c r="W198" s="9"/>
    </row>
    <row r="199" spans="6:23" x14ac:dyDescent="0.3">
      <c r="F199" s="6"/>
      <c r="H199">
        <v>74</v>
      </c>
      <c r="I199" t="s">
        <v>14</v>
      </c>
      <c r="J199">
        <v>1</v>
      </c>
      <c r="K199">
        <v>1</v>
      </c>
      <c r="L199">
        <f t="shared" si="102"/>
        <v>0.93</v>
      </c>
      <c r="M199">
        <f t="shared" si="103"/>
        <v>2</v>
      </c>
      <c r="N199">
        <f t="shared" si="105"/>
        <v>66.262500000000003</v>
      </c>
      <c r="O199">
        <f t="shared" si="104"/>
        <v>0.02</v>
      </c>
      <c r="P199" s="53">
        <f t="shared" si="101"/>
        <v>1.6145066949186271E-2</v>
      </c>
      <c r="Q199">
        <f t="shared" si="107"/>
        <v>0.23240355141773586</v>
      </c>
      <c r="R199">
        <f t="shared" si="106"/>
        <v>75</v>
      </c>
      <c r="S199">
        <f t="shared" si="108"/>
        <v>1.2108800211889703</v>
      </c>
      <c r="W199" s="9"/>
    </row>
    <row r="200" spans="6:23" x14ac:dyDescent="0.3">
      <c r="F200" s="6"/>
      <c r="H200">
        <v>75</v>
      </c>
      <c r="I200" t="s">
        <v>14</v>
      </c>
      <c r="J200">
        <v>1</v>
      </c>
      <c r="K200">
        <v>1</v>
      </c>
      <c r="L200">
        <f t="shared" si="102"/>
        <v>0.93</v>
      </c>
      <c r="M200">
        <f t="shared" si="103"/>
        <v>2</v>
      </c>
      <c r="N200">
        <f t="shared" si="105"/>
        <v>67.19250000000001</v>
      </c>
      <c r="O200">
        <f t="shared" si="104"/>
        <v>0.02</v>
      </c>
      <c r="P200" s="53">
        <f t="shared" ref="P200:P236" si="109">1-SUM(P190:P199)</f>
        <v>1.673525884099536E-2</v>
      </c>
      <c r="Q200">
        <f t="shared" si="107"/>
        <v>0.22775548038938115</v>
      </c>
      <c r="R200">
        <f t="shared" si="106"/>
        <v>76</v>
      </c>
      <c r="S200">
        <f t="shared" si="108"/>
        <v>1.2718796719156473</v>
      </c>
      <c r="W200" s="9"/>
    </row>
    <row r="201" spans="6:23" x14ac:dyDescent="0.3">
      <c r="F201" s="6"/>
      <c r="H201">
        <v>76</v>
      </c>
      <c r="I201" t="s">
        <v>14</v>
      </c>
      <c r="J201">
        <v>1</v>
      </c>
      <c r="K201">
        <v>1</v>
      </c>
      <c r="L201">
        <f t="shared" si="102"/>
        <v>0.93</v>
      </c>
      <c r="M201">
        <f t="shared" si="103"/>
        <v>2</v>
      </c>
      <c r="N201">
        <f t="shared" si="105"/>
        <v>68.122500000000016</v>
      </c>
      <c r="O201">
        <f t="shared" si="104"/>
        <v>0.02</v>
      </c>
      <c r="P201" s="53">
        <f t="shared" si="109"/>
        <v>0.86406783805349741</v>
      </c>
      <c r="Q201">
        <f t="shared" si="107"/>
        <v>0.22320037078159352</v>
      </c>
      <c r="R201">
        <f t="shared" si="106"/>
        <v>77</v>
      </c>
      <c r="S201">
        <f t="shared" si="108"/>
        <v>66.533223530119301</v>
      </c>
      <c r="W201" s="9"/>
    </row>
    <row r="202" spans="6:23" x14ac:dyDescent="0.3">
      <c r="F202" s="6"/>
      <c r="H202">
        <v>77</v>
      </c>
      <c r="I202" t="s">
        <v>14</v>
      </c>
      <c r="J202">
        <v>1</v>
      </c>
      <c r="K202">
        <v>1</v>
      </c>
      <c r="L202">
        <f t="shared" si="102"/>
        <v>0.93</v>
      </c>
      <c r="M202">
        <f t="shared" si="103"/>
        <v>2</v>
      </c>
      <c r="N202">
        <f t="shared" si="105"/>
        <v>69.052500000000023</v>
      </c>
      <c r="O202">
        <f t="shared" si="104"/>
        <v>0.02</v>
      </c>
      <c r="P202" s="53">
        <f t="shared" si="109"/>
        <v>1.0000000000000009E-2</v>
      </c>
      <c r="Q202">
        <f t="shared" si="107"/>
        <v>0.21873636336596164</v>
      </c>
      <c r="R202">
        <f t="shared" si="106"/>
        <v>78</v>
      </c>
      <c r="S202">
        <f t="shared" si="108"/>
        <v>0.78000000000000069</v>
      </c>
      <c r="W202" s="9"/>
    </row>
    <row r="203" spans="6:23" x14ac:dyDescent="0.3">
      <c r="F203" s="6"/>
      <c r="H203">
        <v>78</v>
      </c>
      <c r="I203" t="s">
        <v>14</v>
      </c>
      <c r="J203">
        <v>1</v>
      </c>
      <c r="K203">
        <v>1</v>
      </c>
      <c r="L203">
        <f t="shared" si="102"/>
        <v>0.93</v>
      </c>
      <c r="M203">
        <f t="shared" si="103"/>
        <v>2</v>
      </c>
      <c r="N203">
        <f t="shared" si="105"/>
        <v>69.98250000000003</v>
      </c>
      <c r="O203">
        <f t="shared" si="104"/>
        <v>0.02</v>
      </c>
      <c r="P203" s="53">
        <f t="shared" si="109"/>
        <v>1.0889999999999955E-2</v>
      </c>
      <c r="Q203">
        <f t="shared" si="107"/>
        <v>0.21436163609864239</v>
      </c>
      <c r="R203">
        <f t="shared" si="106"/>
        <v>79</v>
      </c>
      <c r="S203">
        <f t="shared" si="108"/>
        <v>0.86030999999999647</v>
      </c>
      <c r="W203" s="9"/>
    </row>
    <row r="204" spans="6:23" x14ac:dyDescent="0.3">
      <c r="F204" s="6"/>
      <c r="H204">
        <v>79</v>
      </c>
      <c r="I204" t="s">
        <v>14</v>
      </c>
      <c r="J204">
        <v>1</v>
      </c>
      <c r="K204">
        <v>1</v>
      </c>
      <c r="L204">
        <f t="shared" si="102"/>
        <v>0.93</v>
      </c>
      <c r="M204">
        <f t="shared" si="103"/>
        <v>2</v>
      </c>
      <c r="N204">
        <f t="shared" si="105"/>
        <v>70.912500000000037</v>
      </c>
      <c r="O204">
        <f t="shared" si="104"/>
        <v>0.02</v>
      </c>
      <c r="P204" s="53">
        <f t="shared" si="109"/>
        <v>1.1749319999999952E-2</v>
      </c>
      <c r="Q204">
        <f t="shared" si="107"/>
        <v>0.21007440337666955</v>
      </c>
      <c r="R204">
        <f t="shared" si="106"/>
        <v>80</v>
      </c>
      <c r="S204">
        <f t="shared" si="108"/>
        <v>0.93994559999999616</v>
      </c>
      <c r="W204" s="9"/>
    </row>
    <row r="205" spans="6:23" x14ac:dyDescent="0.3">
      <c r="F205" s="6"/>
      <c r="H205">
        <v>80</v>
      </c>
      <c r="I205" t="s">
        <v>14</v>
      </c>
      <c r="J205">
        <v>1</v>
      </c>
      <c r="K205">
        <v>1</v>
      </c>
      <c r="L205">
        <f t="shared" si="102"/>
        <v>0.93</v>
      </c>
      <c r="M205">
        <f t="shared" si="103"/>
        <v>2</v>
      </c>
      <c r="N205">
        <f t="shared" si="105"/>
        <v>71.842500000000044</v>
      </c>
      <c r="O205">
        <f t="shared" si="104"/>
        <v>0.02</v>
      </c>
      <c r="P205" s="53">
        <f t="shared" si="109"/>
        <v>1.2575688840000043E-2</v>
      </c>
      <c r="Q205">
        <f t="shared" si="107"/>
        <v>0.20587291530913615</v>
      </c>
      <c r="R205">
        <f t="shared" si="106"/>
        <v>81</v>
      </c>
      <c r="S205">
        <f t="shared" si="108"/>
        <v>1.0186307960400036</v>
      </c>
      <c r="W205" s="9"/>
    </row>
    <row r="206" spans="6:23" x14ac:dyDescent="0.3">
      <c r="F206" s="6"/>
      <c r="H206">
        <v>81</v>
      </c>
      <c r="I206" t="s">
        <v>14</v>
      </c>
      <c r="J206">
        <v>1</v>
      </c>
      <c r="K206">
        <v>1</v>
      </c>
      <c r="L206">
        <f t="shared" si="102"/>
        <v>0.93</v>
      </c>
      <c r="M206">
        <f t="shared" si="103"/>
        <v>2</v>
      </c>
      <c r="N206">
        <f t="shared" si="105"/>
        <v>72.772500000000051</v>
      </c>
      <c r="O206">
        <f t="shared" si="104"/>
        <v>0.02</v>
      </c>
      <c r="P206" s="53">
        <f t="shared" si="109"/>
        <v>1.3366989876239965E-2</v>
      </c>
      <c r="Q206">
        <f t="shared" si="107"/>
        <v>0.20175545700295341</v>
      </c>
      <c r="R206">
        <f t="shared" si="106"/>
        <v>82</v>
      </c>
      <c r="S206">
        <f t="shared" si="108"/>
        <v>1.0960931698516772</v>
      </c>
      <c r="W206" s="9"/>
    </row>
    <row r="207" spans="6:23" x14ac:dyDescent="0.3">
      <c r="F207" s="6"/>
      <c r="H207">
        <v>82</v>
      </c>
      <c r="I207" t="s">
        <v>14</v>
      </c>
      <c r="J207">
        <v>1</v>
      </c>
      <c r="K207">
        <v>1</v>
      </c>
      <c r="L207">
        <f t="shared" si="102"/>
        <v>0.93</v>
      </c>
      <c r="M207">
        <f t="shared" si="103"/>
        <v>2</v>
      </c>
      <c r="N207">
        <f t="shared" si="105"/>
        <v>73.702500000000057</v>
      </c>
      <c r="O207">
        <f t="shared" si="104"/>
        <v>0.02</v>
      </c>
      <c r="P207" s="53">
        <f t="shared" si="109"/>
        <v>1.4121270019256449E-2</v>
      </c>
      <c r="Q207">
        <f t="shared" si="107"/>
        <v>0.19772034786289433</v>
      </c>
      <c r="R207">
        <f t="shared" si="106"/>
        <v>83</v>
      </c>
      <c r="S207">
        <f t="shared" si="108"/>
        <v>1.1720654115982851</v>
      </c>
      <c r="W207" s="9"/>
    </row>
    <row r="208" spans="6:23" x14ac:dyDescent="0.3">
      <c r="F208" s="6"/>
      <c r="H208">
        <v>83</v>
      </c>
      <c r="I208" t="s">
        <v>14</v>
      </c>
      <c r="J208">
        <v>1</v>
      </c>
      <c r="K208">
        <v>1</v>
      </c>
      <c r="L208">
        <f t="shared" si="102"/>
        <v>0.93</v>
      </c>
      <c r="M208">
        <f t="shared" si="103"/>
        <v>2</v>
      </c>
      <c r="N208">
        <f t="shared" si="105"/>
        <v>74.632500000000064</v>
      </c>
      <c r="O208">
        <f t="shared" si="104"/>
        <v>0.02</v>
      </c>
      <c r="P208" s="53">
        <f t="shared" si="109"/>
        <v>1.4836747700232022E-2</v>
      </c>
      <c r="Q208">
        <f t="shared" si="107"/>
        <v>0.19376594090563645</v>
      </c>
      <c r="R208">
        <f t="shared" si="106"/>
        <v>84</v>
      </c>
      <c r="S208">
        <f t="shared" si="108"/>
        <v>1.2462868068194899</v>
      </c>
      <c r="W208" s="9"/>
    </row>
    <row r="209" spans="6:23" x14ac:dyDescent="0.3">
      <c r="F209" s="6"/>
      <c r="H209">
        <v>84</v>
      </c>
      <c r="I209" t="s">
        <v>14</v>
      </c>
      <c r="J209">
        <v>1</v>
      </c>
      <c r="K209">
        <v>1</v>
      </c>
      <c r="L209">
        <f t="shared" si="102"/>
        <v>0.93</v>
      </c>
      <c r="M209">
        <f t="shared" si="103"/>
        <v>2</v>
      </c>
      <c r="N209">
        <f t="shared" si="105"/>
        <v>75.562500000000071</v>
      </c>
      <c r="O209">
        <f t="shared" si="104"/>
        <v>0.02</v>
      </c>
      <c r="P209" s="53">
        <f t="shared" si="109"/>
        <v>1.5511819720592568E-2</v>
      </c>
      <c r="Q209">
        <f t="shared" si="107"/>
        <v>0.18989062208752372</v>
      </c>
      <c r="R209">
        <f t="shared" si="106"/>
        <v>85</v>
      </c>
      <c r="S209">
        <f t="shared" si="108"/>
        <v>1.3185046762503683</v>
      </c>
      <c r="W209" s="9"/>
    </row>
    <row r="210" spans="6:23" x14ac:dyDescent="0.3">
      <c r="F210" s="6"/>
      <c r="H210">
        <v>85</v>
      </c>
      <c r="I210" t="s">
        <v>14</v>
      </c>
      <c r="J210">
        <v>1</v>
      </c>
      <c r="K210">
        <v>1</v>
      </c>
      <c r="L210">
        <f t="shared" si="102"/>
        <v>0.93</v>
      </c>
      <c r="M210">
        <f t="shared" si="103"/>
        <v>2</v>
      </c>
      <c r="N210">
        <f t="shared" si="105"/>
        <v>76.492500000000078</v>
      </c>
      <c r="O210">
        <f t="shared" si="104"/>
        <v>0.02</v>
      </c>
      <c r="P210" s="53">
        <f t="shared" si="109"/>
        <v>1.6145066949186271E-2</v>
      </c>
      <c r="Q210">
        <f t="shared" si="107"/>
        <v>0.18609280964577324</v>
      </c>
      <c r="R210">
        <f t="shared" si="106"/>
        <v>86</v>
      </c>
      <c r="S210">
        <f t="shared" si="108"/>
        <v>1.3884757576300193</v>
      </c>
      <c r="W210" s="9"/>
    </row>
    <row r="211" spans="6:23" x14ac:dyDescent="0.3">
      <c r="F211" s="6"/>
      <c r="H211">
        <v>86</v>
      </c>
      <c r="I211" t="s">
        <v>14</v>
      </c>
      <c r="J211">
        <v>1</v>
      </c>
      <c r="K211">
        <v>1</v>
      </c>
      <c r="L211">
        <f t="shared" si="102"/>
        <v>0.93</v>
      </c>
      <c r="M211">
        <f t="shared" si="103"/>
        <v>2</v>
      </c>
      <c r="N211">
        <f t="shared" si="105"/>
        <v>77.422500000000085</v>
      </c>
      <c r="O211">
        <f t="shared" si="104"/>
        <v>0.02</v>
      </c>
      <c r="P211" s="53">
        <f t="shared" si="109"/>
        <v>1.673525884099536E-2</v>
      </c>
      <c r="Q211">
        <f t="shared" si="107"/>
        <v>0.18237095345285778</v>
      </c>
      <c r="R211">
        <f t="shared" si="106"/>
        <v>87</v>
      </c>
      <c r="S211">
        <f t="shared" si="108"/>
        <v>1.4559675191665962</v>
      </c>
      <c r="W211" s="9"/>
    </row>
    <row r="212" spans="6:23" x14ac:dyDescent="0.3">
      <c r="F212" s="6"/>
      <c r="H212">
        <v>87</v>
      </c>
      <c r="I212" t="s">
        <v>14</v>
      </c>
      <c r="J212">
        <v>1</v>
      </c>
      <c r="K212">
        <v>1</v>
      </c>
      <c r="L212">
        <f t="shared" si="102"/>
        <v>0.93</v>
      </c>
      <c r="M212">
        <f t="shared" si="103"/>
        <v>2</v>
      </c>
      <c r="N212">
        <f t="shared" si="105"/>
        <v>78.352500000000092</v>
      </c>
      <c r="O212">
        <f t="shared" si="104"/>
        <v>0.02</v>
      </c>
      <c r="P212" s="53">
        <f t="shared" si="109"/>
        <v>0.86406783805349741</v>
      </c>
      <c r="Q212">
        <f t="shared" si="107"/>
        <v>0.17872353438380062</v>
      </c>
      <c r="R212">
        <f t="shared" si="106"/>
        <v>88</v>
      </c>
      <c r="S212">
        <f t="shared" si="108"/>
        <v>76.037969748707766</v>
      </c>
      <c r="W212" s="9"/>
    </row>
    <row r="213" spans="6:23" x14ac:dyDescent="0.3">
      <c r="F213" s="6"/>
      <c r="H213">
        <v>88</v>
      </c>
      <c r="I213" t="s">
        <v>14</v>
      </c>
      <c r="J213">
        <v>1</v>
      </c>
      <c r="K213">
        <v>1</v>
      </c>
      <c r="L213">
        <f t="shared" si="102"/>
        <v>0.93</v>
      </c>
      <c r="M213">
        <f t="shared" si="103"/>
        <v>2</v>
      </c>
      <c r="N213">
        <f t="shared" si="105"/>
        <v>79.282500000000098</v>
      </c>
      <c r="O213">
        <f t="shared" si="104"/>
        <v>0.02</v>
      </c>
      <c r="P213" s="53">
        <f t="shared" si="109"/>
        <v>1.0000000000000009E-2</v>
      </c>
      <c r="Q213">
        <f t="shared" si="107"/>
        <v>0.1751490636961246</v>
      </c>
      <c r="R213">
        <f t="shared" si="106"/>
        <v>89</v>
      </c>
      <c r="S213">
        <f t="shared" si="108"/>
        <v>0.89000000000000079</v>
      </c>
      <c r="W213" s="9"/>
    </row>
    <row r="214" spans="6:23" x14ac:dyDescent="0.3">
      <c r="F214" s="6"/>
      <c r="H214">
        <v>89</v>
      </c>
      <c r="I214" t="s">
        <v>14</v>
      </c>
      <c r="J214">
        <v>1</v>
      </c>
      <c r="K214">
        <v>1</v>
      </c>
      <c r="L214">
        <f t="shared" si="102"/>
        <v>0.93</v>
      </c>
      <c r="M214">
        <f t="shared" si="103"/>
        <v>2</v>
      </c>
      <c r="N214">
        <f t="shared" si="105"/>
        <v>80.212500000000105</v>
      </c>
      <c r="O214">
        <f t="shared" si="104"/>
        <v>0.02</v>
      </c>
      <c r="P214" s="53">
        <f t="shared" si="109"/>
        <v>1.0889999999999955E-2</v>
      </c>
      <c r="Q214">
        <f t="shared" si="107"/>
        <v>0.17164608242220211</v>
      </c>
      <c r="R214">
        <f t="shared" si="106"/>
        <v>90</v>
      </c>
      <c r="S214">
        <f t="shared" si="108"/>
        <v>0.98009999999999597</v>
      </c>
      <c r="W214" s="9"/>
    </row>
    <row r="215" spans="6:23" x14ac:dyDescent="0.3">
      <c r="F215" s="6"/>
      <c r="H215">
        <v>90</v>
      </c>
      <c r="I215" t="s">
        <v>14</v>
      </c>
      <c r="J215">
        <v>1</v>
      </c>
      <c r="K215">
        <v>1</v>
      </c>
      <c r="L215">
        <f t="shared" si="102"/>
        <v>0.93</v>
      </c>
      <c r="M215">
        <f t="shared" si="103"/>
        <v>2</v>
      </c>
      <c r="N215">
        <f t="shared" si="105"/>
        <v>81.142500000000112</v>
      </c>
      <c r="O215">
        <f t="shared" si="104"/>
        <v>0.02</v>
      </c>
      <c r="P215" s="53">
        <f t="shared" si="109"/>
        <v>1.1749319999999952E-2</v>
      </c>
      <c r="Q215">
        <f t="shared" si="107"/>
        <v>0.16821316077375806</v>
      </c>
      <c r="R215">
        <f t="shared" si="106"/>
        <v>91</v>
      </c>
      <c r="S215">
        <f t="shared" si="108"/>
        <v>1.0691881199999957</v>
      </c>
      <c r="W215" s="9"/>
    </row>
    <row r="216" spans="6:23" x14ac:dyDescent="0.3">
      <c r="F216" s="6"/>
      <c r="H216">
        <v>91</v>
      </c>
      <c r="I216" t="s">
        <v>14</v>
      </c>
      <c r="J216">
        <v>1</v>
      </c>
      <c r="K216">
        <v>1</v>
      </c>
      <c r="L216">
        <f t="shared" si="102"/>
        <v>0.93</v>
      </c>
      <c r="M216">
        <f t="shared" si="103"/>
        <v>2</v>
      </c>
      <c r="N216">
        <f t="shared" si="105"/>
        <v>82.072500000000119</v>
      </c>
      <c r="O216">
        <f t="shared" si="104"/>
        <v>0.02</v>
      </c>
      <c r="P216" s="53">
        <f t="shared" si="109"/>
        <v>1.2575688840000043E-2</v>
      </c>
      <c r="Q216">
        <f t="shared" si="107"/>
        <v>0.16484889755828289</v>
      </c>
      <c r="R216">
        <f t="shared" si="106"/>
        <v>92</v>
      </c>
      <c r="S216">
        <f t="shared" si="108"/>
        <v>1.156963373280004</v>
      </c>
      <c r="W216" s="9"/>
    </row>
    <row r="217" spans="6:23" x14ac:dyDescent="0.3">
      <c r="F217" s="6"/>
      <c r="H217">
        <v>92</v>
      </c>
      <c r="I217" t="s">
        <v>14</v>
      </c>
      <c r="J217">
        <v>1</v>
      </c>
      <c r="K217">
        <v>1</v>
      </c>
      <c r="L217">
        <f t="shared" si="102"/>
        <v>0.93</v>
      </c>
      <c r="M217">
        <f t="shared" si="103"/>
        <v>2</v>
      </c>
      <c r="N217">
        <f t="shared" si="105"/>
        <v>83.002500000000126</v>
      </c>
      <c r="O217">
        <f t="shared" si="104"/>
        <v>0.02</v>
      </c>
      <c r="P217" s="53">
        <f t="shared" si="109"/>
        <v>1.3366989876239965E-2</v>
      </c>
      <c r="Q217">
        <f t="shared" si="107"/>
        <v>0.16155191960711723</v>
      </c>
      <c r="R217">
        <f t="shared" si="106"/>
        <v>93</v>
      </c>
      <c r="S217">
        <f t="shared" si="108"/>
        <v>1.2431300584903169</v>
      </c>
      <c r="W217" s="9"/>
    </row>
    <row r="218" spans="6:23" x14ac:dyDescent="0.3">
      <c r="F218" s="6"/>
      <c r="H218">
        <v>93</v>
      </c>
      <c r="I218" t="s">
        <v>14</v>
      </c>
      <c r="J218">
        <v>1</v>
      </c>
      <c r="K218">
        <v>1</v>
      </c>
      <c r="L218">
        <f t="shared" si="102"/>
        <v>0.93</v>
      </c>
      <c r="M218">
        <f t="shared" si="103"/>
        <v>2</v>
      </c>
      <c r="N218">
        <f t="shared" si="105"/>
        <v>83.932500000000132</v>
      </c>
      <c r="O218">
        <f t="shared" si="104"/>
        <v>0.02</v>
      </c>
      <c r="P218" s="53">
        <f t="shared" si="109"/>
        <v>1.4121270019256449E-2</v>
      </c>
      <c r="Q218">
        <f t="shared" si="107"/>
        <v>0.1583208812149749</v>
      </c>
      <c r="R218">
        <f t="shared" si="106"/>
        <v>94</v>
      </c>
      <c r="S218">
        <f t="shared" si="108"/>
        <v>1.3273993818101062</v>
      </c>
      <c r="W218" s="9"/>
    </row>
    <row r="219" spans="6:23" x14ac:dyDescent="0.3">
      <c r="F219" s="6"/>
      <c r="H219">
        <v>94</v>
      </c>
      <c r="I219" t="s">
        <v>14</v>
      </c>
      <c r="J219">
        <v>1</v>
      </c>
      <c r="K219">
        <v>1</v>
      </c>
      <c r="L219">
        <f t="shared" si="102"/>
        <v>0.93</v>
      </c>
      <c r="M219">
        <f t="shared" si="103"/>
        <v>2</v>
      </c>
      <c r="N219">
        <f t="shared" si="105"/>
        <v>84.862500000000139</v>
      </c>
      <c r="O219">
        <f t="shared" si="104"/>
        <v>0.02</v>
      </c>
      <c r="P219" s="53">
        <f t="shared" si="109"/>
        <v>1.4836747700232022E-2</v>
      </c>
      <c r="Q219">
        <f t="shared" si="107"/>
        <v>0.15515446359067539</v>
      </c>
      <c r="R219">
        <f t="shared" si="106"/>
        <v>95</v>
      </c>
      <c r="S219">
        <f t="shared" si="108"/>
        <v>1.4094910315220421</v>
      </c>
      <c r="W219" s="9"/>
    </row>
    <row r="220" spans="6:23" x14ac:dyDescent="0.3">
      <c r="F220" s="6"/>
      <c r="H220">
        <v>95</v>
      </c>
      <c r="I220" t="s">
        <v>14</v>
      </c>
      <c r="J220">
        <v>1</v>
      </c>
      <c r="K220">
        <v>1</v>
      </c>
      <c r="L220">
        <f t="shared" si="102"/>
        <v>0.93</v>
      </c>
      <c r="M220">
        <f t="shared" si="103"/>
        <v>2</v>
      </c>
      <c r="N220">
        <f t="shared" si="105"/>
        <v>85.792500000000146</v>
      </c>
      <c r="O220">
        <f t="shared" si="104"/>
        <v>0.02</v>
      </c>
      <c r="P220" s="53">
        <f t="shared" si="109"/>
        <v>1.5511819720592568E-2</v>
      </c>
      <c r="Q220">
        <f t="shared" si="107"/>
        <v>0.15205137431886187</v>
      </c>
      <c r="R220">
        <f t="shared" si="106"/>
        <v>96</v>
      </c>
      <c r="S220">
        <f t="shared" si="108"/>
        <v>1.4891346931768865</v>
      </c>
      <c r="W220" s="9"/>
    </row>
    <row r="221" spans="6:23" x14ac:dyDescent="0.3">
      <c r="F221" s="6"/>
      <c r="H221">
        <v>96</v>
      </c>
      <c r="I221" t="s">
        <v>14</v>
      </c>
      <c r="J221">
        <v>1</v>
      </c>
      <c r="K221">
        <v>1</v>
      </c>
      <c r="L221">
        <f t="shared" si="102"/>
        <v>0.93</v>
      </c>
      <c r="M221">
        <f t="shared" si="103"/>
        <v>2</v>
      </c>
      <c r="N221">
        <f t="shared" si="105"/>
        <v>86.722500000000153</v>
      </c>
      <c r="O221">
        <f t="shared" si="104"/>
        <v>0.02</v>
      </c>
      <c r="P221" s="53">
        <f t="shared" si="109"/>
        <v>1.6145066949186271E-2</v>
      </c>
      <c r="Q221">
        <f t="shared" si="107"/>
        <v>0.14901034683248462</v>
      </c>
      <c r="R221">
        <f t="shared" si="106"/>
        <v>97</v>
      </c>
      <c r="S221">
        <f t="shared" si="108"/>
        <v>1.5660714940710683</v>
      </c>
      <c r="W221" s="9"/>
    </row>
    <row r="222" spans="6:23" x14ac:dyDescent="0.3">
      <c r="F222" s="6"/>
      <c r="H222">
        <v>97</v>
      </c>
      <c r="I222" t="s">
        <v>14</v>
      </c>
      <c r="J222">
        <v>1</v>
      </c>
      <c r="K222">
        <v>1</v>
      </c>
      <c r="L222">
        <f t="shared" si="102"/>
        <v>0.93</v>
      </c>
      <c r="M222">
        <f t="shared" si="103"/>
        <v>2</v>
      </c>
      <c r="N222">
        <f t="shared" si="105"/>
        <v>87.65250000000016</v>
      </c>
      <c r="O222">
        <f t="shared" si="104"/>
        <v>0.02</v>
      </c>
      <c r="P222" s="53">
        <f t="shared" si="109"/>
        <v>1.673525884099536E-2</v>
      </c>
      <c r="Q222">
        <f t="shared" si="107"/>
        <v>0.14603013989583494</v>
      </c>
      <c r="R222">
        <f t="shared" si="106"/>
        <v>98</v>
      </c>
      <c r="S222">
        <f t="shared" si="108"/>
        <v>1.6400553664175452</v>
      </c>
      <c r="W222" s="9"/>
    </row>
    <row r="223" spans="6:23" x14ac:dyDescent="0.3">
      <c r="F223" s="6"/>
      <c r="H223">
        <v>98</v>
      </c>
      <c r="I223" t="s">
        <v>14</v>
      </c>
      <c r="J223">
        <v>1</v>
      </c>
      <c r="K223">
        <v>1</v>
      </c>
      <c r="L223">
        <f t="shared" si="102"/>
        <v>0.93</v>
      </c>
      <c r="M223">
        <f t="shared" si="103"/>
        <v>2</v>
      </c>
      <c r="N223">
        <f t="shared" si="105"/>
        <v>88.582500000000167</v>
      </c>
      <c r="O223">
        <f t="shared" si="104"/>
        <v>0.02</v>
      </c>
      <c r="P223" s="53">
        <f t="shared" si="109"/>
        <v>0.86406783805349741</v>
      </c>
      <c r="Q223">
        <f t="shared" si="107"/>
        <v>0.14310953709791824</v>
      </c>
      <c r="R223">
        <f t="shared" si="106"/>
        <v>99</v>
      </c>
      <c r="S223">
        <f t="shared" si="108"/>
        <v>85.542715967296246</v>
      </c>
      <c r="W223" s="9"/>
    </row>
    <row r="224" spans="6:23" x14ac:dyDescent="0.3">
      <c r="F224" s="6"/>
      <c r="H224">
        <v>99</v>
      </c>
      <c r="I224" t="s">
        <v>14</v>
      </c>
      <c r="J224">
        <v>1</v>
      </c>
      <c r="K224">
        <v>1</v>
      </c>
      <c r="L224">
        <f t="shared" si="102"/>
        <v>0.93</v>
      </c>
      <c r="M224">
        <f t="shared" si="103"/>
        <v>2</v>
      </c>
      <c r="N224">
        <f t="shared" si="105"/>
        <v>89.512500000000173</v>
      </c>
      <c r="O224">
        <f t="shared" si="104"/>
        <v>0.02</v>
      </c>
      <c r="P224" s="53">
        <f t="shared" si="109"/>
        <v>1.0000000000000009E-2</v>
      </c>
      <c r="Q224">
        <f t="shared" si="107"/>
        <v>0.14024734635595987</v>
      </c>
      <c r="R224">
        <f t="shared" si="106"/>
        <v>100</v>
      </c>
      <c r="S224">
        <f t="shared" si="108"/>
        <v>1.0000000000000009</v>
      </c>
      <c r="W224" s="9"/>
    </row>
    <row r="225" spans="6:23" x14ac:dyDescent="0.3">
      <c r="F225" s="6"/>
      <c r="H225">
        <v>100</v>
      </c>
      <c r="I225" t="s">
        <v>14</v>
      </c>
      <c r="J225">
        <v>1</v>
      </c>
      <c r="K225">
        <v>1</v>
      </c>
      <c r="L225">
        <f t="shared" si="102"/>
        <v>0.93</v>
      </c>
      <c r="M225">
        <f t="shared" si="103"/>
        <v>2</v>
      </c>
      <c r="N225">
        <f t="shared" si="105"/>
        <v>90.44250000000018</v>
      </c>
      <c r="O225">
        <f t="shared" si="104"/>
        <v>0.02</v>
      </c>
      <c r="P225" s="53">
        <f t="shared" si="109"/>
        <v>1.0889999999999955E-2</v>
      </c>
      <c r="Q225">
        <f t="shared" si="107"/>
        <v>0.13744239942884068</v>
      </c>
      <c r="R225">
        <f t="shared" si="106"/>
        <v>101</v>
      </c>
      <c r="S225">
        <f t="shared" si="108"/>
        <v>1.0998899999999954</v>
      </c>
      <c r="W225" s="9"/>
    </row>
    <row r="226" spans="6:23" x14ac:dyDescent="0.3">
      <c r="F226" s="6"/>
      <c r="H226">
        <v>101</v>
      </c>
      <c r="I226" t="s">
        <v>14</v>
      </c>
      <c r="J226">
        <v>1</v>
      </c>
      <c r="K226">
        <v>1</v>
      </c>
      <c r="L226">
        <f t="shared" si="102"/>
        <v>0.93</v>
      </c>
      <c r="M226">
        <f t="shared" si="103"/>
        <v>2</v>
      </c>
      <c r="N226">
        <f t="shared" si="105"/>
        <v>91.372500000000187</v>
      </c>
      <c r="O226">
        <f t="shared" si="104"/>
        <v>0.02</v>
      </c>
      <c r="P226" s="53">
        <f t="shared" si="109"/>
        <v>1.1749319999999952E-2</v>
      </c>
      <c r="Q226">
        <f t="shared" si="107"/>
        <v>0.13469355144026388</v>
      </c>
      <c r="R226">
        <f t="shared" si="106"/>
        <v>102</v>
      </c>
      <c r="S226">
        <f t="shared" si="108"/>
        <v>1.1984306399999951</v>
      </c>
      <c r="W226" s="9"/>
    </row>
    <row r="227" spans="6:23" x14ac:dyDescent="0.3">
      <c r="F227" s="6"/>
      <c r="H227">
        <v>102</v>
      </c>
      <c r="I227" t="s">
        <v>14</v>
      </c>
      <c r="J227">
        <v>1</v>
      </c>
      <c r="K227">
        <v>1</v>
      </c>
      <c r="L227">
        <f t="shared" si="102"/>
        <v>0.93</v>
      </c>
      <c r="M227">
        <f t="shared" si="103"/>
        <v>2</v>
      </c>
      <c r="N227">
        <f t="shared" si="105"/>
        <v>92.302500000000194</v>
      </c>
      <c r="O227">
        <f t="shared" si="104"/>
        <v>0.02</v>
      </c>
      <c r="P227" s="53">
        <f t="shared" si="109"/>
        <v>1.2575688840000043E-2</v>
      </c>
      <c r="Q227">
        <f t="shared" si="107"/>
        <v>0.1319996804114586</v>
      </c>
      <c r="R227">
        <f t="shared" si="106"/>
        <v>103</v>
      </c>
      <c r="S227">
        <f t="shared" si="108"/>
        <v>1.2952959505200043</v>
      </c>
      <c r="W227" s="9"/>
    </row>
    <row r="228" spans="6:23" x14ac:dyDescent="0.3">
      <c r="F228" s="6"/>
      <c r="H228">
        <v>103</v>
      </c>
      <c r="I228" t="s">
        <v>14</v>
      </c>
      <c r="J228">
        <v>1</v>
      </c>
      <c r="K228">
        <v>1</v>
      </c>
      <c r="L228">
        <f t="shared" si="102"/>
        <v>0.93</v>
      </c>
      <c r="M228">
        <f t="shared" si="103"/>
        <v>2</v>
      </c>
      <c r="N228">
        <f t="shared" si="105"/>
        <v>93.232500000000201</v>
      </c>
      <c r="O228">
        <f t="shared" si="104"/>
        <v>0.02</v>
      </c>
      <c r="P228" s="53">
        <f t="shared" si="109"/>
        <v>1.3366989876239965E-2</v>
      </c>
      <c r="Q228">
        <f t="shared" si="107"/>
        <v>0.12935968680322943</v>
      </c>
      <c r="R228">
        <f t="shared" si="106"/>
        <v>104</v>
      </c>
      <c r="S228">
        <f t="shared" si="108"/>
        <v>1.3901669471289564</v>
      </c>
      <c r="W228" s="9"/>
    </row>
    <row r="229" spans="6:23" x14ac:dyDescent="0.3">
      <c r="F229" s="6"/>
      <c r="H229">
        <v>104</v>
      </c>
      <c r="I229" t="s">
        <v>14</v>
      </c>
      <c r="J229">
        <v>1</v>
      </c>
      <c r="K229">
        <v>1</v>
      </c>
      <c r="L229">
        <f t="shared" si="102"/>
        <v>0.93</v>
      </c>
      <c r="M229">
        <f t="shared" si="103"/>
        <v>2</v>
      </c>
      <c r="N229">
        <f t="shared" si="105"/>
        <v>94.162500000000207</v>
      </c>
      <c r="O229">
        <f t="shared" si="104"/>
        <v>0.02</v>
      </c>
      <c r="P229" s="53">
        <f t="shared" si="109"/>
        <v>1.4121270019256449E-2</v>
      </c>
      <c r="Q229">
        <f t="shared" si="107"/>
        <v>0.12677249306716484</v>
      </c>
      <c r="R229">
        <f t="shared" si="106"/>
        <v>105</v>
      </c>
      <c r="S229">
        <f t="shared" si="108"/>
        <v>1.4827333520219272</v>
      </c>
      <c r="W229" s="9"/>
    </row>
    <row r="230" spans="6:23" x14ac:dyDescent="0.3">
      <c r="F230" s="6"/>
      <c r="H230">
        <v>105</v>
      </c>
      <c r="I230" t="s">
        <v>14</v>
      </c>
      <c r="J230">
        <v>1</v>
      </c>
      <c r="K230">
        <v>1</v>
      </c>
      <c r="L230">
        <f t="shared" si="102"/>
        <v>0.93</v>
      </c>
      <c r="M230">
        <f t="shared" si="103"/>
        <v>2</v>
      </c>
      <c r="N230">
        <f t="shared" si="105"/>
        <v>95.092500000000214</v>
      </c>
      <c r="O230">
        <f t="shared" si="104"/>
        <v>0.02</v>
      </c>
      <c r="P230" s="53">
        <f t="shared" si="109"/>
        <v>1.4836747700232022E-2</v>
      </c>
      <c r="Q230">
        <f t="shared" si="107"/>
        <v>0.12423704320582155</v>
      </c>
      <c r="R230">
        <f t="shared" si="106"/>
        <v>106</v>
      </c>
      <c r="S230">
        <f t="shared" si="108"/>
        <v>1.5726952562245944</v>
      </c>
      <c r="W230" s="9"/>
    </row>
    <row r="231" spans="6:23" x14ac:dyDescent="0.3">
      <c r="F231" s="6"/>
      <c r="H231">
        <v>106</v>
      </c>
      <c r="I231" t="s">
        <v>14</v>
      </c>
      <c r="J231">
        <v>1</v>
      </c>
      <c r="K231">
        <v>1</v>
      </c>
      <c r="L231">
        <f t="shared" si="102"/>
        <v>0.93</v>
      </c>
      <c r="M231">
        <f t="shared" si="103"/>
        <v>2</v>
      </c>
      <c r="N231">
        <f t="shared" si="105"/>
        <v>96.022500000000221</v>
      </c>
      <c r="O231">
        <f t="shared" si="104"/>
        <v>0.02</v>
      </c>
      <c r="P231" s="53">
        <f t="shared" si="109"/>
        <v>1.5511819720592568E-2</v>
      </c>
      <c r="Q231">
        <f t="shared" si="107"/>
        <v>0.12175230234170512</v>
      </c>
      <c r="R231">
        <f t="shared" si="106"/>
        <v>107</v>
      </c>
      <c r="S231">
        <f t="shared" si="108"/>
        <v>1.6597647101034048</v>
      </c>
      <c r="W231" s="9"/>
    </row>
    <row r="232" spans="6:23" x14ac:dyDescent="0.3">
      <c r="F232" s="6"/>
      <c r="H232">
        <v>107</v>
      </c>
      <c r="I232" t="s">
        <v>14</v>
      </c>
      <c r="J232">
        <v>1</v>
      </c>
      <c r="K232">
        <v>1</v>
      </c>
      <c r="L232">
        <f t="shared" si="102"/>
        <v>0.93</v>
      </c>
      <c r="M232">
        <f t="shared" si="103"/>
        <v>2</v>
      </c>
      <c r="N232">
        <f t="shared" si="105"/>
        <v>96.952500000000228</v>
      </c>
      <c r="O232">
        <f t="shared" si="104"/>
        <v>0.02</v>
      </c>
      <c r="P232" s="53">
        <f t="shared" si="109"/>
        <v>1.6145066949186271E-2</v>
      </c>
      <c r="Q232">
        <f t="shared" si="107"/>
        <v>0.11931725629487101</v>
      </c>
      <c r="R232">
        <f t="shared" si="106"/>
        <v>108</v>
      </c>
      <c r="S232">
        <f t="shared" si="108"/>
        <v>1.7436672305121172</v>
      </c>
      <c r="W232" s="9"/>
    </row>
    <row r="233" spans="6:23" x14ac:dyDescent="0.3">
      <c r="F233" s="6"/>
      <c r="H233">
        <v>108</v>
      </c>
      <c r="I233" t="s">
        <v>14</v>
      </c>
      <c r="J233">
        <v>1</v>
      </c>
      <c r="K233">
        <v>1</v>
      </c>
      <c r="L233">
        <f t="shared" si="102"/>
        <v>0.93</v>
      </c>
      <c r="M233">
        <f t="shared" si="103"/>
        <v>2</v>
      </c>
      <c r="N233">
        <f t="shared" si="105"/>
        <v>97.882500000000235</v>
      </c>
      <c r="O233">
        <f t="shared" si="104"/>
        <v>0.02</v>
      </c>
      <c r="P233" s="53">
        <f t="shared" si="109"/>
        <v>1.673525884099536E-2</v>
      </c>
      <c r="Q233">
        <f t="shared" si="107"/>
        <v>0.1169309111689736</v>
      </c>
      <c r="R233">
        <f t="shared" si="106"/>
        <v>109</v>
      </c>
      <c r="S233">
        <f t="shared" si="108"/>
        <v>1.8241432136684943</v>
      </c>
      <c r="W233" s="9"/>
    </row>
    <row r="234" spans="6:23" x14ac:dyDescent="0.3">
      <c r="F234" s="6"/>
      <c r="H234">
        <v>109</v>
      </c>
      <c r="I234" t="s">
        <v>14</v>
      </c>
      <c r="J234">
        <v>1</v>
      </c>
      <c r="K234">
        <v>1</v>
      </c>
      <c r="L234">
        <f t="shared" si="102"/>
        <v>0.93</v>
      </c>
      <c r="M234">
        <f t="shared" si="103"/>
        <v>2</v>
      </c>
      <c r="N234">
        <f t="shared" si="105"/>
        <v>98.812500000000242</v>
      </c>
      <c r="O234">
        <f t="shared" si="104"/>
        <v>0.02</v>
      </c>
      <c r="P234" s="53">
        <f t="shared" si="109"/>
        <v>0.86406783805349741</v>
      </c>
      <c r="Q234">
        <f t="shared" si="107"/>
        <v>0.11459229294559413</v>
      </c>
      <c r="R234">
        <f t="shared" si="106"/>
        <v>110</v>
      </c>
      <c r="S234">
        <f t="shared" si="108"/>
        <v>95.047462185884712</v>
      </c>
      <c r="W234" s="9"/>
    </row>
    <row r="235" spans="6:23" x14ac:dyDescent="0.3">
      <c r="F235" s="6"/>
      <c r="H235">
        <v>110</v>
      </c>
      <c r="I235" t="s">
        <v>14</v>
      </c>
      <c r="J235">
        <v>1</v>
      </c>
      <c r="K235">
        <v>1</v>
      </c>
      <c r="L235">
        <f t="shared" si="102"/>
        <v>0.93</v>
      </c>
      <c r="M235">
        <f t="shared" si="103"/>
        <v>2</v>
      </c>
      <c r="N235">
        <f t="shared" si="105"/>
        <v>99.742500000000248</v>
      </c>
      <c r="O235">
        <f t="shared" si="104"/>
        <v>0.02</v>
      </c>
      <c r="P235" s="53">
        <f t="shared" si="109"/>
        <v>1.0000000000000009E-2</v>
      </c>
      <c r="Q235">
        <f t="shared" si="107"/>
        <v>0.11230044708668224</v>
      </c>
      <c r="R235">
        <f t="shared" si="106"/>
        <v>111</v>
      </c>
      <c r="S235">
        <f t="shared" si="108"/>
        <v>1.110000000000001</v>
      </c>
      <c r="W235" s="9"/>
    </row>
    <row r="236" spans="6:23" ht="17.25" thickBot="1" x14ac:dyDescent="0.35">
      <c r="F236" s="6"/>
      <c r="H236">
        <v>111</v>
      </c>
      <c r="I236" t="s">
        <v>14</v>
      </c>
      <c r="J236">
        <v>1</v>
      </c>
      <c r="K236">
        <v>1</v>
      </c>
      <c r="L236">
        <f t="shared" si="102"/>
        <v>0.93</v>
      </c>
      <c r="M236">
        <f t="shared" si="103"/>
        <v>2</v>
      </c>
      <c r="N236">
        <f t="shared" si="105"/>
        <v>100.67250000000026</v>
      </c>
      <c r="O236">
        <f t="shared" si="104"/>
        <v>0.02</v>
      </c>
      <c r="P236" s="53">
        <f t="shared" si="109"/>
        <v>1.0889999999999955E-2</v>
      </c>
      <c r="Q236">
        <f t="shared" si="107"/>
        <v>0.1100544381449486</v>
      </c>
      <c r="R236">
        <f t="shared" si="106"/>
        <v>112</v>
      </c>
      <c r="S236">
        <f t="shared" si="108"/>
        <v>1.219679999999995</v>
      </c>
      <c r="W236" s="9"/>
    </row>
    <row r="237" spans="6:23" ht="17.25" thickBot="1" x14ac:dyDescent="0.35">
      <c r="F237" s="60">
        <v>5.0000000000000001E-3</v>
      </c>
      <c r="G237" s="2"/>
      <c r="H237" s="2"/>
      <c r="I237" s="3"/>
      <c r="J237" s="2" t="s">
        <v>1</v>
      </c>
      <c r="K237" s="2" t="s">
        <v>2</v>
      </c>
      <c r="L237" s="2" t="s">
        <v>3</v>
      </c>
      <c r="M237" s="2" t="s">
        <v>4</v>
      </c>
      <c r="N237" s="2" t="s">
        <v>5</v>
      </c>
      <c r="O237" s="2" t="s">
        <v>6</v>
      </c>
      <c r="P237" s="59" t="s">
        <v>7</v>
      </c>
      <c r="Q237" s="2" t="s">
        <v>8</v>
      </c>
      <c r="R237" s="2" t="s">
        <v>9</v>
      </c>
      <c r="S237" s="2" t="s">
        <v>10</v>
      </c>
      <c r="T237" s="2"/>
      <c r="U237" s="2"/>
      <c r="V237" s="2" t="s">
        <v>11</v>
      </c>
      <c r="W237" s="5"/>
    </row>
    <row r="238" spans="6:23" ht="17.25" thickBot="1" x14ac:dyDescent="0.35">
      <c r="F238" s="6" t="s">
        <v>13</v>
      </c>
      <c r="H238">
        <v>0</v>
      </c>
      <c r="I238" t="s">
        <v>14</v>
      </c>
      <c r="J238">
        <v>0.5</v>
      </c>
      <c r="K238">
        <v>0</v>
      </c>
      <c r="L238">
        <f t="shared" ref="L238:L301" si="110">(J238+K238)*0.465</f>
        <v>0.23250000000000001</v>
      </c>
      <c r="M238">
        <f t="shared" ref="M238:M301" si="111">J238+K238</f>
        <v>0.5</v>
      </c>
      <c r="N238">
        <v>0</v>
      </c>
      <c r="O238">
        <f t="shared" ref="O238:O301" si="112">M238/100</f>
        <v>5.0000000000000001E-3</v>
      </c>
      <c r="P238" s="53">
        <f>1*M238/100</f>
        <v>5.0000000000000001E-3</v>
      </c>
      <c r="Q238">
        <f>1-P238</f>
        <v>0.995</v>
      </c>
      <c r="R238">
        <f>H238+1</f>
        <v>1</v>
      </c>
      <c r="S238">
        <f>R238*P238</f>
        <v>5.0000000000000001E-3</v>
      </c>
      <c r="V238" s="8">
        <f>SUM(S238:S456)</f>
        <v>2098.4400479563042</v>
      </c>
      <c r="W238" s="9"/>
    </row>
    <row r="239" spans="6:23" x14ac:dyDescent="0.3">
      <c r="F239" s="6"/>
      <c r="H239">
        <v>1</v>
      </c>
      <c r="I239" t="s">
        <v>14</v>
      </c>
      <c r="J239">
        <v>0.5</v>
      </c>
      <c r="K239">
        <f t="shared" ref="K239:K248" si="113">J239*0.1*H239</f>
        <v>0.05</v>
      </c>
      <c r="L239">
        <f t="shared" si="110"/>
        <v>0.25575000000000003</v>
      </c>
      <c r="M239">
        <f t="shared" si="111"/>
        <v>0.55000000000000004</v>
      </c>
      <c r="N239">
        <f t="shared" ref="N239:N302" si="114">N238+L238</f>
        <v>0.23250000000000001</v>
      </c>
      <c r="O239">
        <f t="shared" si="112"/>
        <v>5.5000000000000005E-3</v>
      </c>
      <c r="P239" s="53">
        <f>Q238*O239</f>
        <v>5.4725000000000008E-3</v>
      </c>
      <c r="Q239">
        <f>Q238*(1-O239)</f>
        <v>0.9895275</v>
      </c>
      <c r="R239">
        <f t="shared" ref="R239:R302" si="115">H239+1</f>
        <v>2</v>
      </c>
      <c r="S239">
        <f>R239*P239</f>
        <v>1.0945000000000002E-2</v>
      </c>
      <c r="W239" s="9"/>
    </row>
    <row r="240" spans="6:23" x14ac:dyDescent="0.3">
      <c r="F240" s="6"/>
      <c r="H240">
        <v>2</v>
      </c>
      <c r="I240" t="s">
        <v>14</v>
      </c>
      <c r="J240">
        <v>0.5</v>
      </c>
      <c r="K240">
        <f t="shared" si="113"/>
        <v>0.1</v>
      </c>
      <c r="L240">
        <f t="shared" si="110"/>
        <v>0.27900000000000003</v>
      </c>
      <c r="M240">
        <f t="shared" si="111"/>
        <v>0.6</v>
      </c>
      <c r="N240">
        <f t="shared" si="114"/>
        <v>0.48825000000000007</v>
      </c>
      <c r="O240">
        <f t="shared" si="112"/>
        <v>6.0000000000000001E-3</v>
      </c>
      <c r="P240" s="53">
        <f>Q239*O240</f>
        <v>5.9371650000000003E-3</v>
      </c>
      <c r="Q240">
        <f t="shared" ref="Q240:Q303" si="116">Q239*(1-O240)</f>
        <v>0.98359033500000004</v>
      </c>
      <c r="R240">
        <f t="shared" si="115"/>
        <v>3</v>
      </c>
      <c r="S240">
        <f t="shared" ref="S240:S303" si="117">R240*P240</f>
        <v>1.7811495E-2</v>
      </c>
      <c r="W240" s="9"/>
    </row>
    <row r="241" spans="6:23" x14ac:dyDescent="0.3">
      <c r="F241" s="6"/>
      <c r="H241">
        <v>3</v>
      </c>
      <c r="I241" t="s">
        <v>14</v>
      </c>
      <c r="J241">
        <v>0.5</v>
      </c>
      <c r="K241">
        <f t="shared" si="113"/>
        <v>0.15000000000000002</v>
      </c>
      <c r="L241">
        <f t="shared" si="110"/>
        <v>0.30225000000000002</v>
      </c>
      <c r="M241">
        <f t="shared" si="111"/>
        <v>0.65</v>
      </c>
      <c r="N241">
        <f t="shared" si="114"/>
        <v>0.7672500000000001</v>
      </c>
      <c r="O241">
        <f t="shared" si="112"/>
        <v>6.5000000000000006E-3</v>
      </c>
      <c r="P241" s="53">
        <f t="shared" ref="P241:P247" si="118">Q240*O241</f>
        <v>6.3933371775000006E-3</v>
      </c>
      <c r="Q241">
        <f t="shared" si="116"/>
        <v>0.97719699782250014</v>
      </c>
      <c r="R241">
        <f t="shared" si="115"/>
        <v>4</v>
      </c>
      <c r="S241">
        <f t="shared" si="117"/>
        <v>2.5573348710000002E-2</v>
      </c>
      <c r="W241" s="9"/>
    </row>
    <row r="242" spans="6:23" x14ac:dyDescent="0.3">
      <c r="F242" s="6"/>
      <c r="H242">
        <v>4</v>
      </c>
      <c r="I242" t="s">
        <v>14</v>
      </c>
      <c r="J242">
        <v>0.5</v>
      </c>
      <c r="K242">
        <f t="shared" si="113"/>
        <v>0.2</v>
      </c>
      <c r="L242">
        <f t="shared" si="110"/>
        <v>0.32550000000000001</v>
      </c>
      <c r="M242">
        <f t="shared" si="111"/>
        <v>0.7</v>
      </c>
      <c r="N242">
        <f t="shared" si="114"/>
        <v>1.0695000000000001</v>
      </c>
      <c r="O242">
        <f t="shared" si="112"/>
        <v>6.9999999999999993E-3</v>
      </c>
      <c r="P242" s="53">
        <f t="shared" si="118"/>
        <v>6.8403789847575006E-3</v>
      </c>
      <c r="Q242">
        <f t="shared" si="116"/>
        <v>0.9703566188377426</v>
      </c>
      <c r="R242">
        <f t="shared" si="115"/>
        <v>5</v>
      </c>
      <c r="S242">
        <f t="shared" si="117"/>
        <v>3.4201894923787501E-2</v>
      </c>
      <c r="W242" s="9"/>
    </row>
    <row r="243" spans="6:23" x14ac:dyDescent="0.3">
      <c r="F243" s="6"/>
      <c r="H243">
        <v>5</v>
      </c>
      <c r="I243" t="s">
        <v>14</v>
      </c>
      <c r="J243">
        <v>0.5</v>
      </c>
      <c r="K243">
        <f t="shared" si="113"/>
        <v>0.25</v>
      </c>
      <c r="L243">
        <f t="shared" si="110"/>
        <v>0.34875</v>
      </c>
      <c r="M243">
        <f t="shared" si="111"/>
        <v>0.75</v>
      </c>
      <c r="N243">
        <f t="shared" si="114"/>
        <v>1.395</v>
      </c>
      <c r="O243">
        <f t="shared" si="112"/>
        <v>7.4999999999999997E-3</v>
      </c>
      <c r="P243" s="53">
        <f t="shared" si="118"/>
        <v>7.2776746412830697E-3</v>
      </c>
      <c r="Q243">
        <f t="shared" si="116"/>
        <v>0.96307894419645956</v>
      </c>
      <c r="R243">
        <f t="shared" si="115"/>
        <v>6</v>
      </c>
      <c r="S243">
        <f t="shared" si="117"/>
        <v>4.3666047847698418E-2</v>
      </c>
      <c r="W243" s="9"/>
    </row>
    <row r="244" spans="6:23" x14ac:dyDescent="0.3">
      <c r="F244" s="6"/>
      <c r="H244">
        <v>6</v>
      </c>
      <c r="I244" t="s">
        <v>14</v>
      </c>
      <c r="J244">
        <v>0.5</v>
      </c>
      <c r="K244">
        <f t="shared" si="113"/>
        <v>0.30000000000000004</v>
      </c>
      <c r="L244">
        <f t="shared" si="110"/>
        <v>0.37200000000000005</v>
      </c>
      <c r="M244">
        <f t="shared" si="111"/>
        <v>0.8</v>
      </c>
      <c r="N244">
        <f t="shared" si="114"/>
        <v>1.7437499999999999</v>
      </c>
      <c r="O244">
        <f t="shared" si="112"/>
        <v>8.0000000000000002E-3</v>
      </c>
      <c r="P244" s="53">
        <f t="shared" si="118"/>
        <v>7.7046315535716763E-3</v>
      </c>
      <c r="Q244">
        <f t="shared" si="116"/>
        <v>0.95537431264288786</v>
      </c>
      <c r="R244">
        <f t="shared" si="115"/>
        <v>7</v>
      </c>
      <c r="S244">
        <f t="shared" si="117"/>
        <v>5.3932420875001733E-2</v>
      </c>
      <c r="W244" s="9"/>
    </row>
    <row r="245" spans="6:23" x14ac:dyDescent="0.3">
      <c r="F245" s="6"/>
      <c r="H245">
        <v>7</v>
      </c>
      <c r="I245" t="s">
        <v>14</v>
      </c>
      <c r="J245">
        <v>0.5</v>
      </c>
      <c r="K245">
        <f t="shared" si="113"/>
        <v>0.35000000000000003</v>
      </c>
      <c r="L245">
        <f t="shared" si="110"/>
        <v>0.39525000000000005</v>
      </c>
      <c r="M245">
        <f t="shared" si="111"/>
        <v>0.85000000000000009</v>
      </c>
      <c r="N245">
        <f t="shared" si="114"/>
        <v>2.1157499999999998</v>
      </c>
      <c r="O245">
        <f t="shared" si="112"/>
        <v>8.5000000000000006E-3</v>
      </c>
      <c r="P245" s="53">
        <f t="shared" si="118"/>
        <v>8.1206816574645475E-3</v>
      </c>
      <c r="Q245">
        <f t="shared" si="116"/>
        <v>0.94725363098542337</v>
      </c>
      <c r="R245">
        <f t="shared" si="115"/>
        <v>8</v>
      </c>
      <c r="S245">
        <f t="shared" si="117"/>
        <v>6.496545325971638E-2</v>
      </c>
      <c r="W245" s="9"/>
    </row>
    <row r="246" spans="6:23" x14ac:dyDescent="0.3">
      <c r="F246" s="6"/>
      <c r="H246">
        <v>8</v>
      </c>
      <c r="I246" t="s">
        <v>14</v>
      </c>
      <c r="J246">
        <v>0.5</v>
      </c>
      <c r="K246">
        <f t="shared" si="113"/>
        <v>0.4</v>
      </c>
      <c r="L246">
        <f t="shared" si="110"/>
        <v>0.41850000000000004</v>
      </c>
      <c r="M246">
        <f t="shared" si="111"/>
        <v>0.9</v>
      </c>
      <c r="N246">
        <f t="shared" si="114"/>
        <v>2.5109999999999997</v>
      </c>
      <c r="O246">
        <f t="shared" si="112"/>
        <v>9.0000000000000011E-3</v>
      </c>
      <c r="P246" s="53">
        <f t="shared" si="118"/>
        <v>8.5252826788688105E-3</v>
      </c>
      <c r="Q246">
        <f t="shared" si="116"/>
        <v>0.93872834830655449</v>
      </c>
      <c r="R246">
        <f t="shared" si="115"/>
        <v>9</v>
      </c>
      <c r="S246">
        <f t="shared" si="117"/>
        <v>7.6727544109819301E-2</v>
      </c>
      <c r="W246" s="9"/>
    </row>
    <row r="247" spans="6:23" x14ac:dyDescent="0.3">
      <c r="F247" s="6"/>
      <c r="H247">
        <v>9</v>
      </c>
      <c r="I247" t="s">
        <v>14</v>
      </c>
      <c r="J247">
        <v>0.5</v>
      </c>
      <c r="K247">
        <f t="shared" si="113"/>
        <v>0.45</v>
      </c>
      <c r="L247">
        <f t="shared" si="110"/>
        <v>0.44174999999999998</v>
      </c>
      <c r="M247">
        <f t="shared" si="111"/>
        <v>0.95</v>
      </c>
      <c r="N247">
        <f t="shared" si="114"/>
        <v>2.9294999999999995</v>
      </c>
      <c r="O247">
        <f t="shared" si="112"/>
        <v>9.4999999999999998E-3</v>
      </c>
      <c r="P247" s="53">
        <f t="shared" si="118"/>
        <v>8.9179193089122671E-3</v>
      </c>
      <c r="Q247">
        <f t="shared" si="116"/>
        <v>0.92981042899764232</v>
      </c>
      <c r="R247">
        <f t="shared" si="115"/>
        <v>10</v>
      </c>
      <c r="S247">
        <f t="shared" si="117"/>
        <v>8.9179193089122671E-2</v>
      </c>
      <c r="W247" s="9"/>
    </row>
    <row r="248" spans="6:23" x14ac:dyDescent="0.3">
      <c r="F248" s="6" t="s">
        <v>19</v>
      </c>
      <c r="H248">
        <v>10</v>
      </c>
      <c r="I248" t="s">
        <v>14</v>
      </c>
      <c r="J248">
        <v>0.5</v>
      </c>
      <c r="K248">
        <f t="shared" si="113"/>
        <v>0.5</v>
      </c>
      <c r="L248">
        <f t="shared" si="110"/>
        <v>0.46500000000000002</v>
      </c>
      <c r="M248">
        <f t="shared" si="111"/>
        <v>1</v>
      </c>
      <c r="N248">
        <f t="shared" si="114"/>
        <v>3.3712499999999994</v>
      </c>
      <c r="O248">
        <f t="shared" si="112"/>
        <v>0.01</v>
      </c>
      <c r="P248" s="53">
        <f>1-SUM(P238:P247)</f>
        <v>0.9298104289976421</v>
      </c>
      <c r="Q248">
        <f t="shared" si="116"/>
        <v>0.92051232470766586</v>
      </c>
      <c r="R248">
        <f t="shared" si="115"/>
        <v>11</v>
      </c>
      <c r="S248">
        <f t="shared" si="117"/>
        <v>10.227914718974063</v>
      </c>
      <c r="W248" s="9"/>
    </row>
    <row r="249" spans="6:23" x14ac:dyDescent="0.3">
      <c r="F249" s="6"/>
      <c r="H249">
        <v>11</v>
      </c>
      <c r="I249" t="s">
        <v>14</v>
      </c>
      <c r="J249">
        <v>0.5</v>
      </c>
      <c r="K249">
        <v>0.5</v>
      </c>
      <c r="L249">
        <f t="shared" si="110"/>
        <v>0.46500000000000002</v>
      </c>
      <c r="M249">
        <f t="shared" si="111"/>
        <v>1</v>
      </c>
      <c r="N249">
        <f t="shared" si="114"/>
        <v>3.8362499999999993</v>
      </c>
      <c r="O249">
        <f t="shared" si="112"/>
        <v>0.01</v>
      </c>
      <c r="P249" s="53">
        <f t="shared" ref="P249:P312" si="119">1-SUM(P239:P248)</f>
        <v>5.0000000000000044E-3</v>
      </c>
      <c r="Q249">
        <f t="shared" si="116"/>
        <v>0.91130720146058919</v>
      </c>
      <c r="R249">
        <f t="shared" si="115"/>
        <v>12</v>
      </c>
      <c r="S249">
        <f t="shared" si="117"/>
        <v>6.0000000000000053E-2</v>
      </c>
      <c r="W249" s="9"/>
    </row>
    <row r="250" spans="6:23" x14ac:dyDescent="0.3">
      <c r="F250" s="6"/>
      <c r="H250">
        <v>12</v>
      </c>
      <c r="I250" t="s">
        <v>14</v>
      </c>
      <c r="J250">
        <v>0.5</v>
      </c>
      <c r="K250">
        <v>0.5</v>
      </c>
      <c r="L250">
        <f t="shared" si="110"/>
        <v>0.46500000000000002</v>
      </c>
      <c r="M250">
        <f t="shared" si="111"/>
        <v>1</v>
      </c>
      <c r="N250">
        <f t="shared" si="114"/>
        <v>4.3012499999999996</v>
      </c>
      <c r="O250">
        <f t="shared" si="112"/>
        <v>0.01</v>
      </c>
      <c r="P250" s="53">
        <f t="shared" si="119"/>
        <v>5.4724999999999913E-3</v>
      </c>
      <c r="Q250">
        <f t="shared" si="116"/>
        <v>0.90219412944598332</v>
      </c>
      <c r="R250">
        <f t="shared" si="115"/>
        <v>13</v>
      </c>
      <c r="S250">
        <f t="shared" si="117"/>
        <v>7.1142499999999886E-2</v>
      </c>
      <c r="W250" s="9"/>
    </row>
    <row r="251" spans="6:23" x14ac:dyDescent="0.3">
      <c r="F251" s="6"/>
      <c r="H251">
        <v>13</v>
      </c>
      <c r="I251" t="s">
        <v>14</v>
      </c>
      <c r="J251">
        <v>0.5</v>
      </c>
      <c r="K251">
        <v>0.5</v>
      </c>
      <c r="L251">
        <f t="shared" si="110"/>
        <v>0.46500000000000002</v>
      </c>
      <c r="M251">
        <f t="shared" si="111"/>
        <v>1</v>
      </c>
      <c r="N251">
        <f t="shared" si="114"/>
        <v>4.7662499999999994</v>
      </c>
      <c r="O251">
        <f t="shared" si="112"/>
        <v>0.01</v>
      </c>
      <c r="P251" s="53">
        <f t="shared" si="119"/>
        <v>5.9371650000000775E-3</v>
      </c>
      <c r="Q251">
        <f t="shared" si="116"/>
        <v>0.89317218815152344</v>
      </c>
      <c r="R251">
        <f t="shared" si="115"/>
        <v>14</v>
      </c>
      <c r="S251">
        <f t="shared" si="117"/>
        <v>8.3120310000001085E-2</v>
      </c>
      <c r="W251" s="9"/>
    </row>
    <row r="252" spans="6:23" x14ac:dyDescent="0.3">
      <c r="F252" s="6"/>
      <c r="H252">
        <v>14</v>
      </c>
      <c r="I252" t="s">
        <v>14</v>
      </c>
      <c r="J252">
        <v>0.5</v>
      </c>
      <c r="K252">
        <v>0.5</v>
      </c>
      <c r="L252">
        <f t="shared" si="110"/>
        <v>0.46500000000000002</v>
      </c>
      <c r="M252">
        <f t="shared" si="111"/>
        <v>1</v>
      </c>
      <c r="N252">
        <f t="shared" si="114"/>
        <v>5.2312499999999993</v>
      </c>
      <c r="O252">
        <f t="shared" si="112"/>
        <v>0.01</v>
      </c>
      <c r="P252" s="53">
        <f t="shared" si="119"/>
        <v>6.3933371774999026E-3</v>
      </c>
      <c r="Q252">
        <f t="shared" si="116"/>
        <v>0.88424046627000819</v>
      </c>
      <c r="R252">
        <f t="shared" si="115"/>
        <v>15</v>
      </c>
      <c r="S252">
        <f t="shared" si="117"/>
        <v>9.5900057662498539E-2</v>
      </c>
      <c r="W252" s="9"/>
    </row>
    <row r="253" spans="6:23" x14ac:dyDescent="0.3">
      <c r="F253" s="6"/>
      <c r="H253">
        <v>15</v>
      </c>
      <c r="I253" t="s">
        <v>14</v>
      </c>
      <c r="J253">
        <v>0.5</v>
      </c>
      <c r="K253">
        <v>0.5</v>
      </c>
      <c r="L253">
        <f t="shared" si="110"/>
        <v>0.46500000000000002</v>
      </c>
      <c r="M253">
        <f t="shared" si="111"/>
        <v>1</v>
      </c>
      <c r="N253">
        <f t="shared" si="114"/>
        <v>5.6962499999999991</v>
      </c>
      <c r="O253">
        <f t="shared" si="112"/>
        <v>0.01</v>
      </c>
      <c r="P253" s="53">
        <f t="shared" si="119"/>
        <v>6.8403789847575336E-3</v>
      </c>
      <c r="Q253">
        <f t="shared" si="116"/>
        <v>0.87539806160730804</v>
      </c>
      <c r="R253">
        <f t="shared" si="115"/>
        <v>16</v>
      </c>
      <c r="S253">
        <f t="shared" si="117"/>
        <v>0.10944606375612054</v>
      </c>
      <c r="W253" s="9"/>
    </row>
    <row r="254" spans="6:23" x14ac:dyDescent="0.3">
      <c r="F254" s="6"/>
      <c r="H254">
        <v>16</v>
      </c>
      <c r="I254" t="s">
        <v>14</v>
      </c>
      <c r="J254">
        <v>0.5</v>
      </c>
      <c r="K254">
        <v>0.5</v>
      </c>
      <c r="L254">
        <f t="shared" si="110"/>
        <v>0.46500000000000002</v>
      </c>
      <c r="M254">
        <f t="shared" si="111"/>
        <v>1</v>
      </c>
      <c r="N254">
        <f t="shared" si="114"/>
        <v>6.161249999999999</v>
      </c>
      <c r="O254">
        <f t="shared" si="112"/>
        <v>0.01</v>
      </c>
      <c r="P254" s="53">
        <f t="shared" si="119"/>
        <v>7.2776746412830384E-3</v>
      </c>
      <c r="Q254">
        <f t="shared" si="116"/>
        <v>0.86664408099123491</v>
      </c>
      <c r="R254">
        <f t="shared" si="115"/>
        <v>17</v>
      </c>
      <c r="S254">
        <f t="shared" si="117"/>
        <v>0.12372046890181165</v>
      </c>
      <c r="W254" s="9"/>
    </row>
    <row r="255" spans="6:23" x14ac:dyDescent="0.3">
      <c r="F255" s="6"/>
      <c r="H255">
        <v>17</v>
      </c>
      <c r="I255" t="s">
        <v>14</v>
      </c>
      <c r="J255">
        <v>0.5</v>
      </c>
      <c r="K255">
        <v>0.5</v>
      </c>
      <c r="L255">
        <f t="shared" si="110"/>
        <v>0.46500000000000002</v>
      </c>
      <c r="M255">
        <f t="shared" si="111"/>
        <v>1</v>
      </c>
      <c r="N255">
        <f t="shared" si="114"/>
        <v>6.6262499999999989</v>
      </c>
      <c r="O255">
        <f t="shared" si="112"/>
        <v>0.01</v>
      </c>
      <c r="P255" s="53">
        <f t="shared" si="119"/>
        <v>7.7046315535717058E-3</v>
      </c>
      <c r="Q255">
        <f t="shared" si="116"/>
        <v>0.85797764018132261</v>
      </c>
      <c r="R255">
        <f t="shared" si="115"/>
        <v>18</v>
      </c>
      <c r="S255">
        <f t="shared" si="117"/>
        <v>0.1386833679642907</v>
      </c>
      <c r="W255" s="9"/>
    </row>
    <row r="256" spans="6:23" x14ac:dyDescent="0.3">
      <c r="F256" s="6"/>
      <c r="H256">
        <v>18</v>
      </c>
      <c r="I256" t="s">
        <v>14</v>
      </c>
      <c r="J256">
        <v>0.5</v>
      </c>
      <c r="K256">
        <v>0.5</v>
      </c>
      <c r="L256">
        <f t="shared" si="110"/>
        <v>0.46500000000000002</v>
      </c>
      <c r="M256">
        <f t="shared" si="111"/>
        <v>1</v>
      </c>
      <c r="N256">
        <f t="shared" si="114"/>
        <v>7.0912499999999987</v>
      </c>
      <c r="O256">
        <f t="shared" si="112"/>
        <v>0.01</v>
      </c>
      <c r="P256" s="53">
        <f t="shared" si="119"/>
        <v>8.1206816574646012E-3</v>
      </c>
      <c r="Q256">
        <f t="shared" si="116"/>
        <v>0.84939786377950932</v>
      </c>
      <c r="R256">
        <f t="shared" si="115"/>
        <v>19</v>
      </c>
      <c r="S256">
        <f t="shared" si="117"/>
        <v>0.15429295149182742</v>
      </c>
      <c r="W256" s="9"/>
    </row>
    <row r="257" spans="6:23" x14ac:dyDescent="0.3">
      <c r="F257" s="6"/>
      <c r="H257">
        <v>19</v>
      </c>
      <c r="I257" t="s">
        <v>14</v>
      </c>
      <c r="J257">
        <v>0.5</v>
      </c>
      <c r="K257">
        <v>0.5</v>
      </c>
      <c r="L257">
        <f t="shared" si="110"/>
        <v>0.46500000000000002</v>
      </c>
      <c r="M257">
        <f t="shared" si="111"/>
        <v>1</v>
      </c>
      <c r="N257">
        <f t="shared" si="114"/>
        <v>7.5562499999999986</v>
      </c>
      <c r="O257">
        <f t="shared" si="112"/>
        <v>0.01</v>
      </c>
      <c r="P257" s="53">
        <f t="shared" si="119"/>
        <v>8.5252826788687619E-3</v>
      </c>
      <c r="Q257">
        <f t="shared" si="116"/>
        <v>0.84090388514171421</v>
      </c>
      <c r="R257">
        <f t="shared" si="115"/>
        <v>20</v>
      </c>
      <c r="S257">
        <f t="shared" si="117"/>
        <v>0.17050565357737524</v>
      </c>
      <c r="W257" s="9"/>
    </row>
    <row r="258" spans="6:23" x14ac:dyDescent="0.3">
      <c r="F258" s="6"/>
      <c r="H258">
        <v>20</v>
      </c>
      <c r="I258" t="s">
        <v>14</v>
      </c>
      <c r="J258">
        <v>0.5</v>
      </c>
      <c r="K258">
        <v>0.5</v>
      </c>
      <c r="L258">
        <f t="shared" si="110"/>
        <v>0.46500000000000002</v>
      </c>
      <c r="M258">
        <f t="shared" si="111"/>
        <v>1</v>
      </c>
      <c r="N258">
        <f t="shared" si="114"/>
        <v>8.0212499999999984</v>
      </c>
      <c r="O258">
        <f t="shared" si="112"/>
        <v>0.01</v>
      </c>
      <c r="P258" s="53">
        <f t="shared" si="119"/>
        <v>8.917919308912281E-3</v>
      </c>
      <c r="Q258">
        <f t="shared" si="116"/>
        <v>0.83249484629029702</v>
      </c>
      <c r="R258">
        <f t="shared" si="115"/>
        <v>21</v>
      </c>
      <c r="S258">
        <f t="shared" si="117"/>
        <v>0.1872763054871579</v>
      </c>
      <c r="W258" s="9"/>
    </row>
    <row r="259" spans="6:23" x14ac:dyDescent="0.3">
      <c r="F259" s="6"/>
      <c r="H259">
        <v>21</v>
      </c>
      <c r="I259" t="s">
        <v>14</v>
      </c>
      <c r="J259">
        <v>0.5</v>
      </c>
      <c r="K259">
        <v>0.5</v>
      </c>
      <c r="L259">
        <f t="shared" si="110"/>
        <v>0.46500000000000002</v>
      </c>
      <c r="M259">
        <f t="shared" si="111"/>
        <v>1</v>
      </c>
      <c r="N259">
        <f t="shared" si="114"/>
        <v>8.4862499999999983</v>
      </c>
      <c r="O259">
        <f t="shared" si="112"/>
        <v>0.01</v>
      </c>
      <c r="P259" s="53">
        <f t="shared" si="119"/>
        <v>0.9298104289976421</v>
      </c>
      <c r="Q259">
        <f t="shared" si="116"/>
        <v>0.82416989782739403</v>
      </c>
      <c r="R259">
        <f t="shared" si="115"/>
        <v>22</v>
      </c>
      <c r="S259">
        <f t="shared" si="117"/>
        <v>20.455829437948125</v>
      </c>
      <c r="W259" s="9"/>
    </row>
    <row r="260" spans="6:23" x14ac:dyDescent="0.3">
      <c r="F260" s="6"/>
      <c r="H260">
        <v>22</v>
      </c>
      <c r="I260" t="s">
        <v>14</v>
      </c>
      <c r="J260">
        <v>0.5</v>
      </c>
      <c r="K260">
        <v>0.5</v>
      </c>
      <c r="L260">
        <f t="shared" si="110"/>
        <v>0.46500000000000002</v>
      </c>
      <c r="M260">
        <f t="shared" si="111"/>
        <v>1</v>
      </c>
      <c r="N260">
        <f t="shared" si="114"/>
        <v>8.9512499999999982</v>
      </c>
      <c r="O260">
        <f t="shared" si="112"/>
        <v>0.01</v>
      </c>
      <c r="P260" s="53">
        <f t="shared" si="119"/>
        <v>5.0000000000000044E-3</v>
      </c>
      <c r="Q260">
        <f t="shared" si="116"/>
        <v>0.81592819884912005</v>
      </c>
      <c r="R260">
        <f t="shared" si="115"/>
        <v>23</v>
      </c>
      <c r="S260">
        <f t="shared" si="117"/>
        <v>0.1150000000000001</v>
      </c>
      <c r="W260" s="9"/>
    </row>
    <row r="261" spans="6:23" x14ac:dyDescent="0.3">
      <c r="F261" s="6"/>
      <c r="H261">
        <v>23</v>
      </c>
      <c r="I261" t="s">
        <v>14</v>
      </c>
      <c r="J261">
        <v>0.5</v>
      </c>
      <c r="K261">
        <v>0.5</v>
      </c>
      <c r="L261">
        <f t="shared" si="110"/>
        <v>0.46500000000000002</v>
      </c>
      <c r="M261">
        <f t="shared" si="111"/>
        <v>1</v>
      </c>
      <c r="N261">
        <f t="shared" si="114"/>
        <v>9.416249999999998</v>
      </c>
      <c r="O261">
        <f t="shared" si="112"/>
        <v>0.01</v>
      </c>
      <c r="P261" s="53">
        <f t="shared" si="119"/>
        <v>5.4724999999999913E-3</v>
      </c>
      <c r="Q261">
        <f t="shared" si="116"/>
        <v>0.80776891686062879</v>
      </c>
      <c r="R261">
        <f t="shared" si="115"/>
        <v>24</v>
      </c>
      <c r="S261">
        <f t="shared" si="117"/>
        <v>0.13133999999999979</v>
      </c>
      <c r="W261" s="9"/>
    </row>
    <row r="262" spans="6:23" x14ac:dyDescent="0.3">
      <c r="F262" s="6"/>
      <c r="H262">
        <v>24</v>
      </c>
      <c r="I262" t="s">
        <v>14</v>
      </c>
      <c r="J262">
        <v>0.5</v>
      </c>
      <c r="K262">
        <v>0.5</v>
      </c>
      <c r="L262">
        <f t="shared" si="110"/>
        <v>0.46500000000000002</v>
      </c>
      <c r="M262">
        <f t="shared" si="111"/>
        <v>1</v>
      </c>
      <c r="N262">
        <f t="shared" si="114"/>
        <v>9.8812499999999979</v>
      </c>
      <c r="O262">
        <f t="shared" si="112"/>
        <v>0.01</v>
      </c>
      <c r="P262" s="53">
        <f t="shared" si="119"/>
        <v>5.9371650000000775E-3</v>
      </c>
      <c r="Q262">
        <f t="shared" si="116"/>
        <v>0.7996912276920225</v>
      </c>
      <c r="R262">
        <f t="shared" si="115"/>
        <v>25</v>
      </c>
      <c r="S262">
        <f t="shared" si="117"/>
        <v>0.14842912500000194</v>
      </c>
      <c r="W262" s="9"/>
    </row>
    <row r="263" spans="6:23" x14ac:dyDescent="0.3">
      <c r="F263" s="6"/>
      <c r="H263">
        <v>25</v>
      </c>
      <c r="I263" t="s">
        <v>14</v>
      </c>
      <c r="J263">
        <v>0.5</v>
      </c>
      <c r="K263">
        <v>0.5</v>
      </c>
      <c r="L263">
        <f t="shared" si="110"/>
        <v>0.46500000000000002</v>
      </c>
      <c r="M263">
        <f t="shared" si="111"/>
        <v>1</v>
      </c>
      <c r="N263">
        <f t="shared" si="114"/>
        <v>10.346249999999998</v>
      </c>
      <c r="O263">
        <f t="shared" si="112"/>
        <v>0.01</v>
      </c>
      <c r="P263" s="53">
        <f t="shared" si="119"/>
        <v>6.3933371774999026E-3</v>
      </c>
      <c r="Q263">
        <f t="shared" si="116"/>
        <v>0.79169431541510227</v>
      </c>
      <c r="R263">
        <f t="shared" si="115"/>
        <v>26</v>
      </c>
      <c r="S263">
        <f t="shared" si="117"/>
        <v>0.16622676661499747</v>
      </c>
      <c r="W263" s="9"/>
    </row>
    <row r="264" spans="6:23" x14ac:dyDescent="0.3">
      <c r="F264" s="6"/>
      <c r="H264">
        <v>26</v>
      </c>
      <c r="I264" t="s">
        <v>14</v>
      </c>
      <c r="J264">
        <v>0.5</v>
      </c>
      <c r="K264">
        <v>0.5</v>
      </c>
      <c r="L264">
        <f t="shared" si="110"/>
        <v>0.46500000000000002</v>
      </c>
      <c r="M264">
        <f t="shared" si="111"/>
        <v>1</v>
      </c>
      <c r="N264">
        <f t="shared" si="114"/>
        <v>10.811249999999998</v>
      </c>
      <c r="O264">
        <f t="shared" si="112"/>
        <v>0.01</v>
      </c>
      <c r="P264" s="53">
        <f t="shared" si="119"/>
        <v>6.8403789847575336E-3</v>
      </c>
      <c r="Q264">
        <f t="shared" si="116"/>
        <v>0.78377737226095123</v>
      </c>
      <c r="R264">
        <f t="shared" si="115"/>
        <v>27</v>
      </c>
      <c r="S264">
        <f t="shared" si="117"/>
        <v>0.18469023258845341</v>
      </c>
      <c r="W264" s="9"/>
    </row>
    <row r="265" spans="6:23" x14ac:dyDescent="0.3">
      <c r="F265" s="6"/>
      <c r="H265">
        <v>27</v>
      </c>
      <c r="I265" t="s">
        <v>14</v>
      </c>
      <c r="J265">
        <v>0.5</v>
      </c>
      <c r="K265">
        <v>0.5</v>
      </c>
      <c r="L265">
        <f t="shared" si="110"/>
        <v>0.46500000000000002</v>
      </c>
      <c r="M265">
        <f t="shared" si="111"/>
        <v>1</v>
      </c>
      <c r="N265">
        <f t="shared" si="114"/>
        <v>11.276249999999997</v>
      </c>
      <c r="O265">
        <f t="shared" si="112"/>
        <v>0.01</v>
      </c>
      <c r="P265" s="53">
        <f t="shared" si="119"/>
        <v>7.2776746412830384E-3</v>
      </c>
      <c r="Q265">
        <f t="shared" si="116"/>
        <v>0.77593959853834171</v>
      </c>
      <c r="R265">
        <f t="shared" si="115"/>
        <v>28</v>
      </c>
      <c r="S265">
        <f t="shared" si="117"/>
        <v>0.20377488995592508</v>
      </c>
      <c r="W265" s="9"/>
    </row>
    <row r="266" spans="6:23" x14ac:dyDescent="0.3">
      <c r="F266" s="6"/>
      <c r="H266">
        <v>28</v>
      </c>
      <c r="I266" t="s">
        <v>14</v>
      </c>
      <c r="J266">
        <v>0.5</v>
      </c>
      <c r="K266">
        <v>0.5</v>
      </c>
      <c r="L266">
        <f t="shared" si="110"/>
        <v>0.46500000000000002</v>
      </c>
      <c r="M266">
        <f t="shared" si="111"/>
        <v>1</v>
      </c>
      <c r="N266">
        <f t="shared" si="114"/>
        <v>11.741249999999997</v>
      </c>
      <c r="O266">
        <f t="shared" si="112"/>
        <v>0.01</v>
      </c>
      <c r="P266" s="53">
        <f t="shared" si="119"/>
        <v>7.7046315535717058E-3</v>
      </c>
      <c r="Q266">
        <f t="shared" si="116"/>
        <v>0.76818020255295827</v>
      </c>
      <c r="R266">
        <f t="shared" si="115"/>
        <v>29</v>
      </c>
      <c r="S266">
        <f t="shared" si="117"/>
        <v>0.22343431505357947</v>
      </c>
      <c r="W266" s="9"/>
    </row>
    <row r="267" spans="6:23" x14ac:dyDescent="0.3">
      <c r="F267" s="6"/>
      <c r="H267">
        <v>29</v>
      </c>
      <c r="I267" t="s">
        <v>14</v>
      </c>
      <c r="J267">
        <v>0.5</v>
      </c>
      <c r="K267">
        <v>0.5</v>
      </c>
      <c r="L267">
        <f t="shared" si="110"/>
        <v>0.46500000000000002</v>
      </c>
      <c r="M267">
        <f t="shared" si="111"/>
        <v>1</v>
      </c>
      <c r="N267">
        <f t="shared" si="114"/>
        <v>12.206249999999997</v>
      </c>
      <c r="O267">
        <f t="shared" si="112"/>
        <v>0.01</v>
      </c>
      <c r="P267" s="53">
        <f t="shared" si="119"/>
        <v>8.1206816574646012E-3</v>
      </c>
      <c r="Q267">
        <f t="shared" si="116"/>
        <v>0.76049840052742868</v>
      </c>
      <c r="R267">
        <f t="shared" si="115"/>
        <v>30</v>
      </c>
      <c r="S267">
        <f t="shared" si="117"/>
        <v>0.24362044972393804</v>
      </c>
      <c r="W267" s="9"/>
    </row>
    <row r="268" spans="6:23" x14ac:dyDescent="0.3">
      <c r="F268" s="6"/>
      <c r="H268">
        <v>30</v>
      </c>
      <c r="I268" t="s">
        <v>14</v>
      </c>
      <c r="J268">
        <v>0.5</v>
      </c>
      <c r="K268">
        <v>0.5</v>
      </c>
      <c r="L268">
        <f t="shared" si="110"/>
        <v>0.46500000000000002</v>
      </c>
      <c r="M268">
        <f t="shared" si="111"/>
        <v>1</v>
      </c>
      <c r="N268">
        <f t="shared" si="114"/>
        <v>12.671249999999997</v>
      </c>
      <c r="O268">
        <f t="shared" si="112"/>
        <v>0.01</v>
      </c>
      <c r="P268" s="53">
        <f t="shared" si="119"/>
        <v>8.5252826788687619E-3</v>
      </c>
      <c r="Q268">
        <f t="shared" si="116"/>
        <v>0.75289341652215436</v>
      </c>
      <c r="R268">
        <f t="shared" si="115"/>
        <v>31</v>
      </c>
      <c r="S268">
        <f t="shared" si="117"/>
        <v>0.26428376304493162</v>
      </c>
      <c r="W268" s="9"/>
    </row>
    <row r="269" spans="6:23" x14ac:dyDescent="0.3">
      <c r="F269" s="6"/>
      <c r="H269">
        <v>31</v>
      </c>
      <c r="I269" t="s">
        <v>14</v>
      </c>
      <c r="J269">
        <v>0.5</v>
      </c>
      <c r="K269">
        <v>0.5</v>
      </c>
      <c r="L269">
        <f t="shared" si="110"/>
        <v>0.46500000000000002</v>
      </c>
      <c r="M269">
        <f t="shared" si="111"/>
        <v>1</v>
      </c>
      <c r="N269">
        <f t="shared" si="114"/>
        <v>13.136249999999997</v>
      </c>
      <c r="O269">
        <f t="shared" si="112"/>
        <v>0.01</v>
      </c>
      <c r="P269" s="53">
        <f t="shared" si="119"/>
        <v>8.917919308912281E-3</v>
      </c>
      <c r="Q269">
        <f t="shared" si="116"/>
        <v>0.74536448235693276</v>
      </c>
      <c r="R269">
        <f t="shared" si="115"/>
        <v>32</v>
      </c>
      <c r="S269">
        <f t="shared" si="117"/>
        <v>0.28537341788519299</v>
      </c>
      <c r="W269" s="9"/>
    </row>
    <row r="270" spans="6:23" x14ac:dyDescent="0.3">
      <c r="F270" s="6"/>
      <c r="H270">
        <v>32</v>
      </c>
      <c r="I270" t="s">
        <v>14</v>
      </c>
      <c r="J270">
        <v>0.5</v>
      </c>
      <c r="K270">
        <v>0.5</v>
      </c>
      <c r="L270">
        <f t="shared" si="110"/>
        <v>0.46500000000000002</v>
      </c>
      <c r="M270">
        <f t="shared" si="111"/>
        <v>1</v>
      </c>
      <c r="N270">
        <f t="shared" si="114"/>
        <v>13.601249999999997</v>
      </c>
      <c r="O270">
        <f t="shared" si="112"/>
        <v>0.01</v>
      </c>
      <c r="P270" s="53">
        <f t="shared" si="119"/>
        <v>0.9298104289976421</v>
      </c>
      <c r="Q270">
        <f t="shared" si="116"/>
        <v>0.7379108375333634</v>
      </c>
      <c r="R270">
        <f t="shared" si="115"/>
        <v>33</v>
      </c>
      <c r="S270">
        <f t="shared" si="117"/>
        <v>30.683744156922188</v>
      </c>
      <c r="W270" s="9"/>
    </row>
    <row r="271" spans="6:23" x14ac:dyDescent="0.3">
      <c r="F271" s="6"/>
      <c r="H271">
        <v>33</v>
      </c>
      <c r="I271" t="s">
        <v>14</v>
      </c>
      <c r="J271">
        <v>0.5</v>
      </c>
      <c r="K271">
        <v>0.5</v>
      </c>
      <c r="L271">
        <f t="shared" si="110"/>
        <v>0.46500000000000002</v>
      </c>
      <c r="M271">
        <f t="shared" si="111"/>
        <v>1</v>
      </c>
      <c r="N271">
        <f t="shared" si="114"/>
        <v>14.066249999999997</v>
      </c>
      <c r="O271">
        <f t="shared" si="112"/>
        <v>0.01</v>
      </c>
      <c r="P271" s="53">
        <f t="shared" si="119"/>
        <v>5.0000000000000044E-3</v>
      </c>
      <c r="Q271">
        <f t="shared" si="116"/>
        <v>0.73053172915802977</v>
      </c>
      <c r="R271">
        <f t="shared" si="115"/>
        <v>34</v>
      </c>
      <c r="S271">
        <f t="shared" si="117"/>
        <v>0.17000000000000015</v>
      </c>
      <c r="W271" s="9"/>
    </row>
    <row r="272" spans="6:23" x14ac:dyDescent="0.3">
      <c r="F272" s="6"/>
      <c r="H272">
        <v>34</v>
      </c>
      <c r="I272" t="s">
        <v>14</v>
      </c>
      <c r="J272">
        <v>0.5</v>
      </c>
      <c r="K272">
        <v>0.5</v>
      </c>
      <c r="L272">
        <f t="shared" si="110"/>
        <v>0.46500000000000002</v>
      </c>
      <c r="M272">
        <f t="shared" si="111"/>
        <v>1</v>
      </c>
      <c r="N272">
        <f t="shared" si="114"/>
        <v>14.531249999999996</v>
      </c>
      <c r="O272">
        <f t="shared" si="112"/>
        <v>0.01</v>
      </c>
      <c r="P272" s="53">
        <f t="shared" si="119"/>
        <v>5.4724999999999913E-3</v>
      </c>
      <c r="Q272">
        <f t="shared" si="116"/>
        <v>0.72322641186644943</v>
      </c>
      <c r="R272">
        <f t="shared" si="115"/>
        <v>35</v>
      </c>
      <c r="S272">
        <f t="shared" si="117"/>
        <v>0.19153749999999969</v>
      </c>
      <c r="W272" s="9"/>
    </row>
    <row r="273" spans="6:23" x14ac:dyDescent="0.3">
      <c r="F273" s="6"/>
      <c r="H273">
        <v>35</v>
      </c>
      <c r="I273" t="s">
        <v>14</v>
      </c>
      <c r="J273">
        <v>0.5</v>
      </c>
      <c r="K273">
        <v>0.5</v>
      </c>
      <c r="L273">
        <f t="shared" si="110"/>
        <v>0.46500000000000002</v>
      </c>
      <c r="M273">
        <f t="shared" si="111"/>
        <v>1</v>
      </c>
      <c r="N273">
        <f t="shared" si="114"/>
        <v>14.996249999999996</v>
      </c>
      <c r="O273">
        <f t="shared" si="112"/>
        <v>0.01</v>
      </c>
      <c r="P273" s="53">
        <f t="shared" si="119"/>
        <v>5.9371650000000775E-3</v>
      </c>
      <c r="Q273">
        <f t="shared" si="116"/>
        <v>0.71599414774778491</v>
      </c>
      <c r="R273">
        <f t="shared" si="115"/>
        <v>36</v>
      </c>
      <c r="S273">
        <f t="shared" si="117"/>
        <v>0.21373794000000279</v>
      </c>
      <c r="W273" s="9"/>
    </row>
    <row r="274" spans="6:23" x14ac:dyDescent="0.3">
      <c r="F274" s="6"/>
      <c r="H274">
        <v>36</v>
      </c>
      <c r="I274" t="s">
        <v>14</v>
      </c>
      <c r="J274">
        <v>0.5</v>
      </c>
      <c r="K274">
        <v>0.5</v>
      </c>
      <c r="L274">
        <f t="shared" si="110"/>
        <v>0.46500000000000002</v>
      </c>
      <c r="M274">
        <f t="shared" si="111"/>
        <v>1</v>
      </c>
      <c r="N274">
        <f t="shared" si="114"/>
        <v>15.461249999999996</v>
      </c>
      <c r="O274">
        <f t="shared" si="112"/>
        <v>0.01</v>
      </c>
      <c r="P274" s="53">
        <f t="shared" si="119"/>
        <v>6.3933371774999026E-3</v>
      </c>
      <c r="Q274">
        <f t="shared" si="116"/>
        <v>0.70883420627030702</v>
      </c>
      <c r="R274">
        <f t="shared" si="115"/>
        <v>37</v>
      </c>
      <c r="S274">
        <f t="shared" si="117"/>
        <v>0.2365534755674964</v>
      </c>
      <c r="W274" s="9"/>
    </row>
    <row r="275" spans="6:23" x14ac:dyDescent="0.3">
      <c r="F275" s="6"/>
      <c r="H275">
        <v>37</v>
      </c>
      <c r="I275" t="s">
        <v>14</v>
      </c>
      <c r="J275">
        <v>0.5</v>
      </c>
      <c r="K275">
        <v>0.5</v>
      </c>
      <c r="L275">
        <f t="shared" si="110"/>
        <v>0.46500000000000002</v>
      </c>
      <c r="M275">
        <f t="shared" si="111"/>
        <v>1</v>
      </c>
      <c r="N275">
        <f t="shared" si="114"/>
        <v>15.926249999999996</v>
      </c>
      <c r="O275">
        <f t="shared" si="112"/>
        <v>0.01</v>
      </c>
      <c r="P275" s="53">
        <f t="shared" si="119"/>
        <v>6.8403789847575336E-3</v>
      </c>
      <c r="Q275">
        <f t="shared" si="116"/>
        <v>0.70174586420760399</v>
      </c>
      <c r="R275">
        <f t="shared" si="115"/>
        <v>38</v>
      </c>
      <c r="S275">
        <f t="shared" si="117"/>
        <v>0.25993440142078628</v>
      </c>
      <c r="W275" s="9"/>
    </row>
    <row r="276" spans="6:23" x14ac:dyDescent="0.3">
      <c r="F276" s="6"/>
      <c r="H276">
        <v>38</v>
      </c>
      <c r="I276" t="s">
        <v>14</v>
      </c>
      <c r="J276">
        <v>0.5</v>
      </c>
      <c r="K276">
        <v>0.5</v>
      </c>
      <c r="L276">
        <f t="shared" si="110"/>
        <v>0.46500000000000002</v>
      </c>
      <c r="M276">
        <f t="shared" si="111"/>
        <v>1</v>
      </c>
      <c r="N276">
        <f t="shared" si="114"/>
        <v>16.391249999999996</v>
      </c>
      <c r="O276">
        <f t="shared" si="112"/>
        <v>0.01</v>
      </c>
      <c r="P276" s="53">
        <f t="shared" si="119"/>
        <v>7.2776746412830384E-3</v>
      </c>
      <c r="Q276">
        <f t="shared" si="116"/>
        <v>0.69472840556552795</v>
      </c>
      <c r="R276">
        <f t="shared" si="115"/>
        <v>39</v>
      </c>
      <c r="S276">
        <f t="shared" si="117"/>
        <v>0.2838293110100385</v>
      </c>
      <c r="W276" s="9"/>
    </row>
    <row r="277" spans="6:23" x14ac:dyDescent="0.3">
      <c r="F277" s="6"/>
      <c r="H277">
        <v>39</v>
      </c>
      <c r="I277" t="s">
        <v>14</v>
      </c>
      <c r="J277">
        <v>0.5</v>
      </c>
      <c r="K277">
        <v>0.5</v>
      </c>
      <c r="L277">
        <f t="shared" si="110"/>
        <v>0.46500000000000002</v>
      </c>
      <c r="M277">
        <f t="shared" si="111"/>
        <v>1</v>
      </c>
      <c r="N277">
        <f t="shared" si="114"/>
        <v>16.856249999999996</v>
      </c>
      <c r="O277">
        <f t="shared" si="112"/>
        <v>0.01</v>
      </c>
      <c r="P277" s="53">
        <f t="shared" si="119"/>
        <v>7.7046315535717058E-3</v>
      </c>
      <c r="Q277">
        <f t="shared" si="116"/>
        <v>0.68778112150987269</v>
      </c>
      <c r="R277">
        <f t="shared" si="115"/>
        <v>40</v>
      </c>
      <c r="S277">
        <f t="shared" si="117"/>
        <v>0.30818526214286823</v>
      </c>
      <c r="W277" s="9"/>
    </row>
    <row r="278" spans="6:23" x14ac:dyDescent="0.3">
      <c r="F278" s="6"/>
      <c r="H278">
        <v>40</v>
      </c>
      <c r="I278" t="s">
        <v>14</v>
      </c>
      <c r="J278">
        <v>0.5</v>
      </c>
      <c r="K278">
        <v>0.5</v>
      </c>
      <c r="L278">
        <f t="shared" si="110"/>
        <v>0.46500000000000002</v>
      </c>
      <c r="M278">
        <f t="shared" si="111"/>
        <v>1</v>
      </c>
      <c r="N278">
        <f t="shared" si="114"/>
        <v>17.321249999999996</v>
      </c>
      <c r="O278">
        <f t="shared" si="112"/>
        <v>0.01</v>
      </c>
      <c r="P278" s="53">
        <f t="shared" si="119"/>
        <v>8.1206816574646012E-3</v>
      </c>
      <c r="Q278">
        <f t="shared" si="116"/>
        <v>0.68090331029477391</v>
      </c>
      <c r="R278">
        <f t="shared" si="115"/>
        <v>41</v>
      </c>
      <c r="S278">
        <f t="shared" si="117"/>
        <v>0.33294794795604865</v>
      </c>
      <c r="W278" s="9"/>
    </row>
    <row r="279" spans="6:23" x14ac:dyDescent="0.3">
      <c r="F279" s="6"/>
      <c r="H279">
        <v>41</v>
      </c>
      <c r="I279" t="s">
        <v>14</v>
      </c>
      <c r="J279">
        <v>0.5</v>
      </c>
      <c r="K279">
        <v>0.5</v>
      </c>
      <c r="L279">
        <f t="shared" si="110"/>
        <v>0.46500000000000002</v>
      </c>
      <c r="M279">
        <f t="shared" si="111"/>
        <v>1</v>
      </c>
      <c r="N279">
        <f t="shared" si="114"/>
        <v>17.786249999999995</v>
      </c>
      <c r="O279">
        <f t="shared" si="112"/>
        <v>0.01</v>
      </c>
      <c r="P279" s="53">
        <f t="shared" si="119"/>
        <v>8.5252826788687619E-3</v>
      </c>
      <c r="Q279">
        <f t="shared" si="116"/>
        <v>0.67409427719182613</v>
      </c>
      <c r="R279">
        <f t="shared" si="115"/>
        <v>42</v>
      </c>
      <c r="S279">
        <f t="shared" si="117"/>
        <v>0.358061872512488</v>
      </c>
      <c r="W279" s="9"/>
    </row>
    <row r="280" spans="6:23" x14ac:dyDescent="0.3">
      <c r="F280" s="6"/>
      <c r="H280">
        <v>42</v>
      </c>
      <c r="I280" t="s">
        <v>14</v>
      </c>
      <c r="J280">
        <v>0.5</v>
      </c>
      <c r="K280">
        <v>0.5</v>
      </c>
      <c r="L280">
        <f t="shared" si="110"/>
        <v>0.46500000000000002</v>
      </c>
      <c r="M280">
        <f t="shared" si="111"/>
        <v>1</v>
      </c>
      <c r="N280">
        <f t="shared" si="114"/>
        <v>18.251249999999995</v>
      </c>
      <c r="O280">
        <f t="shared" si="112"/>
        <v>0.01</v>
      </c>
      <c r="P280" s="53">
        <f t="shared" si="119"/>
        <v>8.917919308912281E-3</v>
      </c>
      <c r="Q280">
        <f t="shared" si="116"/>
        <v>0.66735333441990785</v>
      </c>
      <c r="R280">
        <f t="shared" si="115"/>
        <v>43</v>
      </c>
      <c r="S280">
        <f t="shared" si="117"/>
        <v>0.38347053028322808</v>
      </c>
      <c r="W280" s="9"/>
    </row>
    <row r="281" spans="6:23" x14ac:dyDescent="0.3">
      <c r="F281" s="6"/>
      <c r="H281">
        <v>43</v>
      </c>
      <c r="I281" t="s">
        <v>14</v>
      </c>
      <c r="J281">
        <v>0.5</v>
      </c>
      <c r="K281">
        <v>0.5</v>
      </c>
      <c r="L281">
        <f t="shared" si="110"/>
        <v>0.46500000000000002</v>
      </c>
      <c r="M281">
        <f t="shared" si="111"/>
        <v>1</v>
      </c>
      <c r="N281">
        <f t="shared" si="114"/>
        <v>18.716249999999995</v>
      </c>
      <c r="O281">
        <f t="shared" si="112"/>
        <v>0.01</v>
      </c>
      <c r="P281" s="53">
        <f t="shared" si="119"/>
        <v>0.9298104289976421</v>
      </c>
      <c r="Q281">
        <f t="shared" si="116"/>
        <v>0.66067980107570878</v>
      </c>
      <c r="R281">
        <f t="shared" si="115"/>
        <v>44</v>
      </c>
      <c r="S281">
        <f t="shared" si="117"/>
        <v>40.911658875896251</v>
      </c>
      <c r="W281" s="9"/>
    </row>
    <row r="282" spans="6:23" x14ac:dyDescent="0.3">
      <c r="F282" s="6"/>
      <c r="H282">
        <v>44</v>
      </c>
      <c r="I282" t="s">
        <v>14</v>
      </c>
      <c r="J282">
        <v>0.5</v>
      </c>
      <c r="K282">
        <v>0.5</v>
      </c>
      <c r="L282">
        <f t="shared" si="110"/>
        <v>0.46500000000000002</v>
      </c>
      <c r="M282">
        <f t="shared" si="111"/>
        <v>1</v>
      </c>
      <c r="N282">
        <f t="shared" si="114"/>
        <v>19.181249999999995</v>
      </c>
      <c r="O282">
        <f t="shared" si="112"/>
        <v>0.01</v>
      </c>
      <c r="P282" s="53">
        <f t="shared" si="119"/>
        <v>5.0000000000000044E-3</v>
      </c>
      <c r="Q282">
        <f t="shared" si="116"/>
        <v>0.65407300306495164</v>
      </c>
      <c r="R282">
        <f t="shared" si="115"/>
        <v>45</v>
      </c>
      <c r="S282">
        <f t="shared" si="117"/>
        <v>0.2250000000000002</v>
      </c>
      <c r="W282" s="9"/>
    </row>
    <row r="283" spans="6:23" x14ac:dyDescent="0.3">
      <c r="F283" s="6"/>
      <c r="H283">
        <v>45</v>
      </c>
      <c r="I283" t="s">
        <v>14</v>
      </c>
      <c r="J283">
        <v>0.5</v>
      </c>
      <c r="K283">
        <v>0.5</v>
      </c>
      <c r="L283">
        <f t="shared" si="110"/>
        <v>0.46500000000000002</v>
      </c>
      <c r="M283">
        <f t="shared" si="111"/>
        <v>1</v>
      </c>
      <c r="N283">
        <f t="shared" si="114"/>
        <v>19.646249999999995</v>
      </c>
      <c r="O283">
        <f t="shared" si="112"/>
        <v>0.01</v>
      </c>
      <c r="P283" s="53">
        <f t="shared" si="119"/>
        <v>5.4724999999999913E-3</v>
      </c>
      <c r="Q283">
        <f t="shared" si="116"/>
        <v>0.64753227303430216</v>
      </c>
      <c r="R283">
        <f t="shared" si="115"/>
        <v>46</v>
      </c>
      <c r="S283">
        <f t="shared" si="117"/>
        <v>0.2517349999999996</v>
      </c>
      <c r="W283" s="9"/>
    </row>
    <row r="284" spans="6:23" x14ac:dyDescent="0.3">
      <c r="F284" s="6"/>
      <c r="H284">
        <v>46</v>
      </c>
      <c r="I284" t="s">
        <v>14</v>
      </c>
      <c r="J284">
        <v>0.5</v>
      </c>
      <c r="K284">
        <v>0.5</v>
      </c>
      <c r="L284">
        <f t="shared" si="110"/>
        <v>0.46500000000000002</v>
      </c>
      <c r="M284">
        <f t="shared" si="111"/>
        <v>1</v>
      </c>
      <c r="N284">
        <f t="shared" si="114"/>
        <v>20.111249999999995</v>
      </c>
      <c r="O284">
        <f t="shared" si="112"/>
        <v>0.01</v>
      </c>
      <c r="P284" s="53">
        <f t="shared" si="119"/>
        <v>5.9371650000000775E-3</v>
      </c>
      <c r="Q284">
        <f t="shared" si="116"/>
        <v>0.64105695030395915</v>
      </c>
      <c r="R284">
        <f t="shared" si="115"/>
        <v>47</v>
      </c>
      <c r="S284">
        <f t="shared" si="117"/>
        <v>0.27904675500000364</v>
      </c>
      <c r="W284" s="9"/>
    </row>
    <row r="285" spans="6:23" x14ac:dyDescent="0.3">
      <c r="F285" s="6"/>
      <c r="H285">
        <v>47</v>
      </c>
      <c r="I285" t="s">
        <v>14</v>
      </c>
      <c r="J285">
        <v>0.5</v>
      </c>
      <c r="K285">
        <v>0.5</v>
      </c>
      <c r="L285">
        <f t="shared" si="110"/>
        <v>0.46500000000000002</v>
      </c>
      <c r="M285">
        <f t="shared" si="111"/>
        <v>1</v>
      </c>
      <c r="N285">
        <f t="shared" si="114"/>
        <v>20.576249999999995</v>
      </c>
      <c r="O285">
        <f t="shared" si="112"/>
        <v>0.01</v>
      </c>
      <c r="P285" s="53">
        <f t="shared" si="119"/>
        <v>6.3933371774999026E-3</v>
      </c>
      <c r="Q285">
        <f t="shared" si="116"/>
        <v>0.63464638080091951</v>
      </c>
      <c r="R285">
        <f t="shared" si="115"/>
        <v>48</v>
      </c>
      <c r="S285">
        <f t="shared" si="117"/>
        <v>0.30688018451999532</v>
      </c>
      <c r="W285" s="9"/>
    </row>
    <row r="286" spans="6:23" x14ac:dyDescent="0.3">
      <c r="F286" s="6"/>
      <c r="H286">
        <v>48</v>
      </c>
      <c r="I286" t="s">
        <v>14</v>
      </c>
      <c r="J286">
        <v>0.5</v>
      </c>
      <c r="K286">
        <v>0.5</v>
      </c>
      <c r="L286">
        <f t="shared" si="110"/>
        <v>0.46500000000000002</v>
      </c>
      <c r="M286">
        <f t="shared" si="111"/>
        <v>1</v>
      </c>
      <c r="N286">
        <f t="shared" si="114"/>
        <v>21.041249999999994</v>
      </c>
      <c r="O286">
        <f t="shared" si="112"/>
        <v>0.01</v>
      </c>
      <c r="P286" s="53">
        <f t="shared" si="119"/>
        <v>6.8403789847575336E-3</v>
      </c>
      <c r="Q286">
        <f t="shared" si="116"/>
        <v>0.62829991699291032</v>
      </c>
      <c r="R286">
        <f t="shared" si="115"/>
        <v>49</v>
      </c>
      <c r="S286">
        <f t="shared" si="117"/>
        <v>0.33517857025311915</v>
      </c>
      <c r="W286" s="9"/>
    </row>
    <row r="287" spans="6:23" x14ac:dyDescent="0.3">
      <c r="F287" s="6"/>
      <c r="H287">
        <v>49</v>
      </c>
      <c r="I287" t="s">
        <v>14</v>
      </c>
      <c r="J287">
        <v>0.5</v>
      </c>
      <c r="K287">
        <v>0.5</v>
      </c>
      <c r="L287">
        <f t="shared" si="110"/>
        <v>0.46500000000000002</v>
      </c>
      <c r="M287">
        <f t="shared" si="111"/>
        <v>1</v>
      </c>
      <c r="N287">
        <f t="shared" si="114"/>
        <v>21.506249999999994</v>
      </c>
      <c r="O287">
        <f t="shared" si="112"/>
        <v>0.01</v>
      </c>
      <c r="P287" s="53">
        <f t="shared" si="119"/>
        <v>7.2776746412830384E-3</v>
      </c>
      <c r="Q287">
        <f t="shared" si="116"/>
        <v>0.62201691782298119</v>
      </c>
      <c r="R287">
        <f t="shared" si="115"/>
        <v>50</v>
      </c>
      <c r="S287">
        <f t="shared" si="117"/>
        <v>0.36388373206415192</v>
      </c>
      <c r="W287" s="9"/>
    </row>
    <row r="288" spans="6:23" x14ac:dyDescent="0.3">
      <c r="F288" s="6"/>
      <c r="H288">
        <v>50</v>
      </c>
      <c r="I288" t="s">
        <v>14</v>
      </c>
      <c r="J288">
        <v>0.5</v>
      </c>
      <c r="K288">
        <v>0.5</v>
      </c>
      <c r="L288">
        <f t="shared" si="110"/>
        <v>0.46500000000000002</v>
      </c>
      <c r="M288">
        <f t="shared" si="111"/>
        <v>1</v>
      </c>
      <c r="N288">
        <f t="shared" si="114"/>
        <v>21.971249999999994</v>
      </c>
      <c r="O288">
        <f t="shared" si="112"/>
        <v>0.01</v>
      </c>
      <c r="P288" s="53">
        <f t="shared" si="119"/>
        <v>7.7046315535717058E-3</v>
      </c>
      <c r="Q288">
        <f t="shared" si="116"/>
        <v>0.61579674864475131</v>
      </c>
      <c r="R288">
        <f t="shared" si="115"/>
        <v>51</v>
      </c>
      <c r="S288">
        <f t="shared" si="117"/>
        <v>0.392936209232157</v>
      </c>
      <c r="W288" s="9"/>
    </row>
    <row r="289" spans="6:23" x14ac:dyDescent="0.3">
      <c r="F289" s="6"/>
      <c r="H289">
        <v>51</v>
      </c>
      <c r="I289" t="s">
        <v>14</v>
      </c>
      <c r="J289">
        <v>0.5</v>
      </c>
      <c r="K289">
        <v>0.5</v>
      </c>
      <c r="L289">
        <f t="shared" si="110"/>
        <v>0.46500000000000002</v>
      </c>
      <c r="M289">
        <f t="shared" si="111"/>
        <v>1</v>
      </c>
      <c r="N289">
        <f t="shared" si="114"/>
        <v>22.436249999999994</v>
      </c>
      <c r="O289">
        <f t="shared" si="112"/>
        <v>0.01</v>
      </c>
      <c r="P289" s="53">
        <f t="shared" si="119"/>
        <v>8.1206816574646012E-3</v>
      </c>
      <c r="Q289">
        <f t="shared" si="116"/>
        <v>0.60963878115830383</v>
      </c>
      <c r="R289">
        <f t="shared" si="115"/>
        <v>52</v>
      </c>
      <c r="S289">
        <f t="shared" si="117"/>
        <v>0.42227544618815926</v>
      </c>
      <c r="W289" s="9"/>
    </row>
    <row r="290" spans="6:23" x14ac:dyDescent="0.3">
      <c r="F290" s="6"/>
      <c r="H290">
        <v>52</v>
      </c>
      <c r="I290" t="s">
        <v>14</v>
      </c>
      <c r="J290">
        <v>0.5</v>
      </c>
      <c r="K290">
        <v>0.5</v>
      </c>
      <c r="L290">
        <f t="shared" si="110"/>
        <v>0.46500000000000002</v>
      </c>
      <c r="M290">
        <f t="shared" si="111"/>
        <v>1</v>
      </c>
      <c r="N290">
        <f t="shared" si="114"/>
        <v>22.901249999999994</v>
      </c>
      <c r="O290">
        <f t="shared" si="112"/>
        <v>0.01</v>
      </c>
      <c r="P290" s="53">
        <f t="shared" si="119"/>
        <v>8.5252826788687619E-3</v>
      </c>
      <c r="Q290">
        <f t="shared" si="116"/>
        <v>0.60354239334672077</v>
      </c>
      <c r="R290">
        <f t="shared" si="115"/>
        <v>53</v>
      </c>
      <c r="S290">
        <f t="shared" si="117"/>
        <v>0.45183998198004438</v>
      </c>
      <c r="W290" s="9"/>
    </row>
    <row r="291" spans="6:23" x14ac:dyDescent="0.3">
      <c r="F291" s="6"/>
      <c r="H291">
        <v>53</v>
      </c>
      <c r="I291" t="s">
        <v>14</v>
      </c>
      <c r="J291">
        <v>0.5</v>
      </c>
      <c r="K291">
        <v>0.5</v>
      </c>
      <c r="L291">
        <f t="shared" si="110"/>
        <v>0.46500000000000002</v>
      </c>
      <c r="M291">
        <f t="shared" si="111"/>
        <v>1</v>
      </c>
      <c r="N291">
        <f t="shared" si="114"/>
        <v>23.366249999999994</v>
      </c>
      <c r="O291">
        <f t="shared" si="112"/>
        <v>0.01</v>
      </c>
      <c r="P291" s="53">
        <f t="shared" si="119"/>
        <v>8.917919308912281E-3</v>
      </c>
      <c r="Q291">
        <f t="shared" si="116"/>
        <v>0.59750696941325354</v>
      </c>
      <c r="R291">
        <f t="shared" si="115"/>
        <v>54</v>
      </c>
      <c r="S291">
        <f t="shared" si="117"/>
        <v>0.48156764268126317</v>
      </c>
      <c r="W291" s="9"/>
    </row>
    <row r="292" spans="6:23" x14ac:dyDescent="0.3">
      <c r="F292" s="6"/>
      <c r="H292">
        <v>54</v>
      </c>
      <c r="I292" t="s">
        <v>14</v>
      </c>
      <c r="J292">
        <v>0.5</v>
      </c>
      <c r="K292">
        <v>0.5</v>
      </c>
      <c r="L292">
        <f t="shared" si="110"/>
        <v>0.46500000000000002</v>
      </c>
      <c r="M292">
        <f t="shared" si="111"/>
        <v>1</v>
      </c>
      <c r="N292">
        <f t="shared" si="114"/>
        <v>23.831249999999994</v>
      </c>
      <c r="O292">
        <f t="shared" si="112"/>
        <v>0.01</v>
      </c>
      <c r="P292" s="53">
        <f t="shared" si="119"/>
        <v>0.9298104289976421</v>
      </c>
      <c r="Q292">
        <f t="shared" si="116"/>
        <v>0.59153189971912101</v>
      </c>
      <c r="R292">
        <f t="shared" si="115"/>
        <v>55</v>
      </c>
      <c r="S292">
        <f t="shared" si="117"/>
        <v>51.139573594870313</v>
      </c>
      <c r="W292" s="9"/>
    </row>
    <row r="293" spans="6:23" x14ac:dyDescent="0.3">
      <c r="F293" s="6"/>
      <c r="H293">
        <v>55</v>
      </c>
      <c r="I293" t="s">
        <v>14</v>
      </c>
      <c r="J293">
        <v>0.5</v>
      </c>
      <c r="K293">
        <v>0.5</v>
      </c>
      <c r="L293">
        <f t="shared" si="110"/>
        <v>0.46500000000000002</v>
      </c>
      <c r="M293">
        <f t="shared" si="111"/>
        <v>1</v>
      </c>
      <c r="N293">
        <f t="shared" si="114"/>
        <v>24.296249999999993</v>
      </c>
      <c r="O293">
        <f t="shared" si="112"/>
        <v>0.01</v>
      </c>
      <c r="P293" s="53">
        <f t="shared" si="119"/>
        <v>5.0000000000000044E-3</v>
      </c>
      <c r="Q293">
        <f t="shared" si="116"/>
        <v>0.58561658072192979</v>
      </c>
      <c r="R293">
        <f t="shared" si="115"/>
        <v>56</v>
      </c>
      <c r="S293">
        <f t="shared" si="117"/>
        <v>0.28000000000000025</v>
      </c>
      <c r="W293" s="9"/>
    </row>
    <row r="294" spans="6:23" x14ac:dyDescent="0.3">
      <c r="F294" s="6"/>
      <c r="H294">
        <v>56</v>
      </c>
      <c r="I294" t="s">
        <v>14</v>
      </c>
      <c r="J294">
        <v>0.5</v>
      </c>
      <c r="K294">
        <v>0.5</v>
      </c>
      <c r="L294">
        <f t="shared" si="110"/>
        <v>0.46500000000000002</v>
      </c>
      <c r="M294">
        <f t="shared" si="111"/>
        <v>1</v>
      </c>
      <c r="N294">
        <f t="shared" si="114"/>
        <v>24.761249999999993</v>
      </c>
      <c r="O294">
        <f t="shared" si="112"/>
        <v>0.01</v>
      </c>
      <c r="P294" s="53">
        <f t="shared" si="119"/>
        <v>5.4724999999999913E-3</v>
      </c>
      <c r="Q294">
        <f t="shared" si="116"/>
        <v>0.57976041491471053</v>
      </c>
      <c r="R294">
        <f t="shared" si="115"/>
        <v>57</v>
      </c>
      <c r="S294">
        <f t="shared" si="117"/>
        <v>0.3119324999999995</v>
      </c>
      <c r="W294" s="9"/>
    </row>
    <row r="295" spans="6:23" x14ac:dyDescent="0.3">
      <c r="F295" s="6"/>
      <c r="H295">
        <v>57</v>
      </c>
      <c r="I295" t="s">
        <v>14</v>
      </c>
      <c r="J295">
        <v>0.5</v>
      </c>
      <c r="K295">
        <v>0.5</v>
      </c>
      <c r="L295">
        <f t="shared" si="110"/>
        <v>0.46500000000000002</v>
      </c>
      <c r="M295">
        <f t="shared" si="111"/>
        <v>1</v>
      </c>
      <c r="N295">
        <f t="shared" si="114"/>
        <v>25.226249999999993</v>
      </c>
      <c r="O295">
        <f t="shared" si="112"/>
        <v>0.01</v>
      </c>
      <c r="P295" s="53">
        <f t="shared" si="119"/>
        <v>5.9371650000000775E-3</v>
      </c>
      <c r="Q295">
        <f t="shared" si="116"/>
        <v>0.57396281076556344</v>
      </c>
      <c r="R295">
        <f t="shared" si="115"/>
        <v>58</v>
      </c>
      <c r="S295">
        <f t="shared" si="117"/>
        <v>0.3443555700000045</v>
      </c>
      <c r="W295" s="9"/>
    </row>
    <row r="296" spans="6:23" x14ac:dyDescent="0.3">
      <c r="F296" s="6"/>
      <c r="H296">
        <v>58</v>
      </c>
      <c r="I296" t="s">
        <v>14</v>
      </c>
      <c r="J296">
        <v>0.5</v>
      </c>
      <c r="K296">
        <v>0.5</v>
      </c>
      <c r="L296">
        <f t="shared" si="110"/>
        <v>0.46500000000000002</v>
      </c>
      <c r="M296">
        <f t="shared" si="111"/>
        <v>1</v>
      </c>
      <c r="N296">
        <f t="shared" si="114"/>
        <v>25.691249999999993</v>
      </c>
      <c r="O296">
        <f t="shared" si="112"/>
        <v>0.01</v>
      </c>
      <c r="P296" s="53">
        <f t="shared" si="119"/>
        <v>6.3933371774999026E-3</v>
      </c>
      <c r="Q296">
        <f t="shared" si="116"/>
        <v>0.56822318265790783</v>
      </c>
      <c r="R296">
        <f t="shared" si="115"/>
        <v>59</v>
      </c>
      <c r="S296">
        <f t="shared" si="117"/>
        <v>0.37720689347249425</v>
      </c>
      <c r="W296" s="9"/>
    </row>
    <row r="297" spans="6:23" x14ac:dyDescent="0.3">
      <c r="F297" s="6"/>
      <c r="H297">
        <v>59</v>
      </c>
      <c r="I297" t="s">
        <v>14</v>
      </c>
      <c r="J297">
        <v>0.5</v>
      </c>
      <c r="K297">
        <v>0.5</v>
      </c>
      <c r="L297">
        <f t="shared" si="110"/>
        <v>0.46500000000000002</v>
      </c>
      <c r="M297">
        <f t="shared" si="111"/>
        <v>1</v>
      </c>
      <c r="N297">
        <f t="shared" si="114"/>
        <v>26.156249999999993</v>
      </c>
      <c r="O297">
        <f t="shared" si="112"/>
        <v>0.01</v>
      </c>
      <c r="P297" s="53">
        <f t="shared" si="119"/>
        <v>6.8403789847575336E-3</v>
      </c>
      <c r="Q297">
        <f t="shared" si="116"/>
        <v>0.56254095083132871</v>
      </c>
      <c r="R297">
        <f t="shared" si="115"/>
        <v>60</v>
      </c>
      <c r="S297">
        <f t="shared" si="117"/>
        <v>0.41042273908545202</v>
      </c>
      <c r="W297" s="9"/>
    </row>
    <row r="298" spans="6:23" x14ac:dyDescent="0.3">
      <c r="F298" s="6"/>
      <c r="H298">
        <v>60</v>
      </c>
      <c r="I298" t="s">
        <v>14</v>
      </c>
      <c r="J298">
        <v>0.5</v>
      </c>
      <c r="K298">
        <v>0.5</v>
      </c>
      <c r="L298">
        <f t="shared" si="110"/>
        <v>0.46500000000000002</v>
      </c>
      <c r="M298">
        <f t="shared" si="111"/>
        <v>1</v>
      </c>
      <c r="N298">
        <f t="shared" si="114"/>
        <v>26.621249999999993</v>
      </c>
      <c r="O298">
        <f t="shared" si="112"/>
        <v>0.01</v>
      </c>
      <c r="P298" s="53">
        <f t="shared" si="119"/>
        <v>7.2776746412830384E-3</v>
      </c>
      <c r="Q298">
        <f t="shared" si="116"/>
        <v>0.55691554132301546</v>
      </c>
      <c r="R298">
        <f t="shared" si="115"/>
        <v>61</v>
      </c>
      <c r="S298">
        <f t="shared" si="117"/>
        <v>0.44393815311826534</v>
      </c>
      <c r="W298" s="9"/>
    </row>
    <row r="299" spans="6:23" x14ac:dyDescent="0.3">
      <c r="F299" s="6"/>
      <c r="H299">
        <v>61</v>
      </c>
      <c r="I299" t="s">
        <v>14</v>
      </c>
      <c r="J299">
        <v>0.5</v>
      </c>
      <c r="K299">
        <v>0.5</v>
      </c>
      <c r="L299">
        <f t="shared" si="110"/>
        <v>0.46500000000000002</v>
      </c>
      <c r="M299">
        <f t="shared" si="111"/>
        <v>1</v>
      </c>
      <c r="N299">
        <f t="shared" si="114"/>
        <v>27.086249999999993</v>
      </c>
      <c r="O299">
        <f t="shared" si="112"/>
        <v>0.01</v>
      </c>
      <c r="P299" s="53">
        <f t="shared" si="119"/>
        <v>7.7046315535717058E-3</v>
      </c>
      <c r="Q299">
        <f t="shared" si="116"/>
        <v>0.55134638590978535</v>
      </c>
      <c r="R299">
        <f t="shared" si="115"/>
        <v>62</v>
      </c>
      <c r="S299">
        <f t="shared" si="117"/>
        <v>0.47768715632144576</v>
      </c>
      <c r="W299" s="9"/>
    </row>
    <row r="300" spans="6:23" x14ac:dyDescent="0.3">
      <c r="F300" s="6"/>
      <c r="H300">
        <v>62</v>
      </c>
      <c r="I300" t="s">
        <v>14</v>
      </c>
      <c r="J300">
        <v>0.5</v>
      </c>
      <c r="K300">
        <v>0.5</v>
      </c>
      <c r="L300">
        <f t="shared" si="110"/>
        <v>0.46500000000000002</v>
      </c>
      <c r="M300">
        <f t="shared" si="111"/>
        <v>1</v>
      </c>
      <c r="N300">
        <f t="shared" si="114"/>
        <v>27.551249999999992</v>
      </c>
      <c r="O300">
        <f t="shared" si="112"/>
        <v>0.01</v>
      </c>
      <c r="P300" s="53">
        <f t="shared" si="119"/>
        <v>8.1206816574646012E-3</v>
      </c>
      <c r="Q300">
        <f t="shared" si="116"/>
        <v>0.54583292205068745</v>
      </c>
      <c r="R300">
        <f t="shared" si="115"/>
        <v>63</v>
      </c>
      <c r="S300">
        <f t="shared" si="117"/>
        <v>0.51160294442026988</v>
      </c>
      <c r="W300" s="9"/>
    </row>
    <row r="301" spans="6:23" x14ac:dyDescent="0.3">
      <c r="F301" s="6"/>
      <c r="H301">
        <v>63</v>
      </c>
      <c r="I301" t="s">
        <v>14</v>
      </c>
      <c r="J301">
        <v>0.5</v>
      </c>
      <c r="K301">
        <v>0.5</v>
      </c>
      <c r="L301">
        <f t="shared" si="110"/>
        <v>0.46500000000000002</v>
      </c>
      <c r="M301">
        <f t="shared" si="111"/>
        <v>1</v>
      </c>
      <c r="N301">
        <f t="shared" si="114"/>
        <v>28.016249999999992</v>
      </c>
      <c r="O301">
        <f t="shared" si="112"/>
        <v>0.01</v>
      </c>
      <c r="P301" s="53">
        <f t="shared" si="119"/>
        <v>8.5252826788687619E-3</v>
      </c>
      <c r="Q301">
        <f t="shared" si="116"/>
        <v>0.54037459283018052</v>
      </c>
      <c r="R301">
        <f t="shared" si="115"/>
        <v>64</v>
      </c>
      <c r="S301">
        <f t="shared" si="117"/>
        <v>0.54561809144760076</v>
      </c>
      <c r="W301" s="9"/>
    </row>
    <row r="302" spans="6:23" x14ac:dyDescent="0.3">
      <c r="F302" s="6"/>
      <c r="H302">
        <v>64</v>
      </c>
      <c r="I302" t="s">
        <v>14</v>
      </c>
      <c r="J302">
        <v>0.5</v>
      </c>
      <c r="K302">
        <v>0.5</v>
      </c>
      <c r="L302">
        <f t="shared" ref="L302:L365" si="120">(J302+K302)*0.465</f>
        <v>0.46500000000000002</v>
      </c>
      <c r="M302">
        <f t="shared" ref="M302:M365" si="121">J302+K302</f>
        <v>1</v>
      </c>
      <c r="N302">
        <f t="shared" si="114"/>
        <v>28.481249999999992</v>
      </c>
      <c r="O302">
        <f t="shared" ref="O302:O365" si="122">M302/100</f>
        <v>0.01</v>
      </c>
      <c r="P302" s="53">
        <f t="shared" si="119"/>
        <v>8.917919308912281E-3</v>
      </c>
      <c r="Q302">
        <f t="shared" si="116"/>
        <v>0.53497084690187868</v>
      </c>
      <c r="R302">
        <f t="shared" si="115"/>
        <v>65</v>
      </c>
      <c r="S302">
        <f t="shared" si="117"/>
        <v>0.57966475507929827</v>
      </c>
      <c r="W302" s="9"/>
    </row>
    <row r="303" spans="6:23" x14ac:dyDescent="0.3">
      <c r="F303" s="6"/>
      <c r="H303">
        <v>65</v>
      </c>
      <c r="I303" t="s">
        <v>14</v>
      </c>
      <c r="J303">
        <v>0.5</v>
      </c>
      <c r="K303">
        <v>0.5</v>
      </c>
      <c r="L303">
        <f t="shared" si="120"/>
        <v>0.46500000000000002</v>
      </c>
      <c r="M303">
        <f t="shared" si="121"/>
        <v>1</v>
      </c>
      <c r="N303">
        <f t="shared" ref="N303:N366" si="123">N302+L302</f>
        <v>28.946249999999992</v>
      </c>
      <c r="O303">
        <f t="shared" si="122"/>
        <v>0.01</v>
      </c>
      <c r="P303" s="53">
        <f t="shared" si="119"/>
        <v>0.9298104289976421</v>
      </c>
      <c r="Q303">
        <f t="shared" si="116"/>
        <v>0.52962113843285985</v>
      </c>
      <c r="R303">
        <f t="shared" ref="R303:R366" si="124">H303+1</f>
        <v>66</v>
      </c>
      <c r="S303">
        <f t="shared" si="117"/>
        <v>61.367488313844376</v>
      </c>
      <c r="W303" s="9"/>
    </row>
    <row r="304" spans="6:23" x14ac:dyDescent="0.3">
      <c r="F304" s="6"/>
      <c r="H304">
        <v>66</v>
      </c>
      <c r="I304" t="s">
        <v>14</v>
      </c>
      <c r="J304">
        <v>0.5</v>
      </c>
      <c r="K304">
        <v>0.5</v>
      </c>
      <c r="L304">
        <f t="shared" si="120"/>
        <v>0.46500000000000002</v>
      </c>
      <c r="M304">
        <f t="shared" si="121"/>
        <v>1</v>
      </c>
      <c r="N304">
        <f t="shared" si="123"/>
        <v>29.411249999999992</v>
      </c>
      <c r="O304">
        <f t="shared" si="122"/>
        <v>0.01</v>
      </c>
      <c r="P304" s="53">
        <f t="shared" si="119"/>
        <v>5.0000000000000044E-3</v>
      </c>
      <c r="Q304">
        <f t="shared" ref="Q304:Q367" si="125">Q303*(1-O304)</f>
        <v>0.52432492704853129</v>
      </c>
      <c r="R304">
        <f t="shared" si="124"/>
        <v>67</v>
      </c>
      <c r="S304">
        <f t="shared" ref="S304:S367" si="126">R304*P304</f>
        <v>0.3350000000000003</v>
      </c>
      <c r="W304" s="9"/>
    </row>
    <row r="305" spans="6:23" x14ac:dyDescent="0.3">
      <c r="F305" s="6"/>
      <c r="H305">
        <v>67</v>
      </c>
      <c r="I305" t="s">
        <v>14</v>
      </c>
      <c r="J305">
        <v>0.5</v>
      </c>
      <c r="K305">
        <v>0.5</v>
      </c>
      <c r="L305">
        <f t="shared" si="120"/>
        <v>0.46500000000000002</v>
      </c>
      <c r="M305">
        <f t="shared" si="121"/>
        <v>1</v>
      </c>
      <c r="N305">
        <f t="shared" si="123"/>
        <v>29.876249999999992</v>
      </c>
      <c r="O305">
        <f t="shared" si="122"/>
        <v>0.01</v>
      </c>
      <c r="P305" s="53">
        <f t="shared" si="119"/>
        <v>5.4724999999999913E-3</v>
      </c>
      <c r="Q305">
        <f t="shared" si="125"/>
        <v>0.51908167777804592</v>
      </c>
      <c r="R305">
        <f t="shared" si="124"/>
        <v>68</v>
      </c>
      <c r="S305">
        <f t="shared" si="126"/>
        <v>0.37212999999999941</v>
      </c>
      <c r="W305" s="9"/>
    </row>
    <row r="306" spans="6:23" x14ac:dyDescent="0.3">
      <c r="F306" s="6"/>
      <c r="H306">
        <v>68</v>
      </c>
      <c r="I306" t="s">
        <v>14</v>
      </c>
      <c r="J306">
        <v>0.5</v>
      </c>
      <c r="K306">
        <v>0.5</v>
      </c>
      <c r="L306">
        <f t="shared" si="120"/>
        <v>0.46500000000000002</v>
      </c>
      <c r="M306">
        <f t="shared" si="121"/>
        <v>1</v>
      </c>
      <c r="N306">
        <f t="shared" si="123"/>
        <v>30.341249999999992</v>
      </c>
      <c r="O306">
        <f t="shared" si="122"/>
        <v>0.01</v>
      </c>
      <c r="P306" s="53">
        <f t="shared" si="119"/>
        <v>5.9371650000000775E-3</v>
      </c>
      <c r="Q306">
        <f t="shared" si="125"/>
        <v>0.51389086100026549</v>
      </c>
      <c r="R306">
        <f t="shared" si="124"/>
        <v>69</v>
      </c>
      <c r="S306">
        <f t="shared" si="126"/>
        <v>0.40966438500000535</v>
      </c>
      <c r="W306" s="9"/>
    </row>
    <row r="307" spans="6:23" x14ac:dyDescent="0.3">
      <c r="F307" s="6"/>
      <c r="H307">
        <v>69</v>
      </c>
      <c r="I307" t="s">
        <v>14</v>
      </c>
      <c r="J307">
        <v>0.5</v>
      </c>
      <c r="K307">
        <v>0.5</v>
      </c>
      <c r="L307">
        <f t="shared" si="120"/>
        <v>0.46500000000000002</v>
      </c>
      <c r="M307">
        <f t="shared" si="121"/>
        <v>1</v>
      </c>
      <c r="N307">
        <f t="shared" si="123"/>
        <v>30.806249999999991</v>
      </c>
      <c r="O307">
        <f t="shared" si="122"/>
        <v>0.01</v>
      </c>
      <c r="P307" s="53">
        <f t="shared" si="119"/>
        <v>6.3933371774999026E-3</v>
      </c>
      <c r="Q307">
        <f t="shared" si="125"/>
        <v>0.50875195239026283</v>
      </c>
      <c r="R307">
        <f t="shared" si="124"/>
        <v>70</v>
      </c>
      <c r="S307">
        <f t="shared" si="126"/>
        <v>0.44753360242499318</v>
      </c>
      <c r="W307" s="9"/>
    </row>
    <row r="308" spans="6:23" x14ac:dyDescent="0.3">
      <c r="F308" s="6"/>
      <c r="H308">
        <v>70</v>
      </c>
      <c r="I308" t="s">
        <v>14</v>
      </c>
      <c r="J308">
        <v>0.5</v>
      </c>
      <c r="K308">
        <v>0.5</v>
      </c>
      <c r="L308">
        <f t="shared" si="120"/>
        <v>0.46500000000000002</v>
      </c>
      <c r="M308">
        <f t="shared" si="121"/>
        <v>1</v>
      </c>
      <c r="N308">
        <f t="shared" si="123"/>
        <v>31.271249999999991</v>
      </c>
      <c r="O308">
        <f t="shared" si="122"/>
        <v>0.01</v>
      </c>
      <c r="P308" s="53">
        <f t="shared" si="119"/>
        <v>6.8403789847575336E-3</v>
      </c>
      <c r="Q308">
        <f t="shared" si="125"/>
        <v>0.5036644328663602</v>
      </c>
      <c r="R308">
        <f t="shared" si="124"/>
        <v>71</v>
      </c>
      <c r="S308">
        <f t="shared" si="126"/>
        <v>0.48566690791778488</v>
      </c>
      <c r="W308" s="9"/>
    </row>
    <row r="309" spans="6:23" x14ac:dyDescent="0.3">
      <c r="F309" s="6"/>
      <c r="H309">
        <v>71</v>
      </c>
      <c r="I309" t="s">
        <v>14</v>
      </c>
      <c r="J309">
        <v>0.5</v>
      </c>
      <c r="K309">
        <v>0.5</v>
      </c>
      <c r="L309">
        <f t="shared" si="120"/>
        <v>0.46500000000000002</v>
      </c>
      <c r="M309">
        <f t="shared" si="121"/>
        <v>1</v>
      </c>
      <c r="N309">
        <f t="shared" si="123"/>
        <v>31.736249999999991</v>
      </c>
      <c r="O309">
        <f t="shared" si="122"/>
        <v>0.01</v>
      </c>
      <c r="P309" s="53">
        <f t="shared" si="119"/>
        <v>7.2776746412830384E-3</v>
      </c>
      <c r="Q309">
        <f t="shared" si="125"/>
        <v>0.49862778853769657</v>
      </c>
      <c r="R309">
        <f t="shared" si="124"/>
        <v>72</v>
      </c>
      <c r="S309">
        <f t="shared" si="126"/>
        <v>0.52399257417237877</v>
      </c>
      <c r="W309" s="9"/>
    </row>
    <row r="310" spans="6:23" x14ac:dyDescent="0.3">
      <c r="F310" s="6"/>
      <c r="H310">
        <v>72</v>
      </c>
      <c r="I310" t="s">
        <v>14</v>
      </c>
      <c r="J310">
        <v>0.5</v>
      </c>
      <c r="K310">
        <v>0.5</v>
      </c>
      <c r="L310">
        <f t="shared" si="120"/>
        <v>0.46500000000000002</v>
      </c>
      <c r="M310">
        <f t="shared" si="121"/>
        <v>1</v>
      </c>
      <c r="N310">
        <f t="shared" si="123"/>
        <v>32.201249999999995</v>
      </c>
      <c r="O310">
        <f t="shared" si="122"/>
        <v>0.01</v>
      </c>
      <c r="P310" s="53">
        <f t="shared" si="119"/>
        <v>7.7046315535717058E-3</v>
      </c>
      <c r="Q310">
        <f t="shared" si="125"/>
        <v>0.49364151065231959</v>
      </c>
      <c r="R310">
        <f t="shared" si="124"/>
        <v>73</v>
      </c>
      <c r="S310">
        <f t="shared" si="126"/>
        <v>0.56243810341073452</v>
      </c>
      <c r="W310" s="9"/>
    </row>
    <row r="311" spans="6:23" x14ac:dyDescent="0.3">
      <c r="F311" s="6"/>
      <c r="H311">
        <v>73</v>
      </c>
      <c r="I311" t="s">
        <v>14</v>
      </c>
      <c r="J311">
        <v>0.5</v>
      </c>
      <c r="K311">
        <v>0.5</v>
      </c>
      <c r="L311">
        <f t="shared" si="120"/>
        <v>0.46500000000000002</v>
      </c>
      <c r="M311">
        <f t="shared" si="121"/>
        <v>1</v>
      </c>
      <c r="N311">
        <f t="shared" si="123"/>
        <v>32.666249999999998</v>
      </c>
      <c r="O311">
        <f t="shared" si="122"/>
        <v>0.01</v>
      </c>
      <c r="P311" s="53">
        <f t="shared" si="119"/>
        <v>8.1206816574646012E-3</v>
      </c>
      <c r="Q311">
        <f t="shared" si="125"/>
        <v>0.48870509554579639</v>
      </c>
      <c r="R311">
        <f t="shared" si="124"/>
        <v>74</v>
      </c>
      <c r="S311">
        <f t="shared" si="126"/>
        <v>0.60093044265238049</v>
      </c>
      <c r="W311" s="9"/>
    </row>
    <row r="312" spans="6:23" x14ac:dyDescent="0.3">
      <c r="F312" s="6"/>
      <c r="H312">
        <v>74</v>
      </c>
      <c r="I312" t="s">
        <v>14</v>
      </c>
      <c r="J312">
        <v>0.5</v>
      </c>
      <c r="K312">
        <v>0.5</v>
      </c>
      <c r="L312">
        <f t="shared" si="120"/>
        <v>0.46500000000000002</v>
      </c>
      <c r="M312">
        <f t="shared" si="121"/>
        <v>1</v>
      </c>
      <c r="N312">
        <f t="shared" si="123"/>
        <v>33.131250000000001</v>
      </c>
      <c r="O312">
        <f t="shared" si="122"/>
        <v>0.01</v>
      </c>
      <c r="P312" s="53">
        <f t="shared" si="119"/>
        <v>8.5252826788687619E-3</v>
      </c>
      <c r="Q312">
        <f t="shared" si="125"/>
        <v>0.48381804459033839</v>
      </c>
      <c r="R312">
        <f t="shared" si="124"/>
        <v>75</v>
      </c>
      <c r="S312">
        <f t="shared" si="126"/>
        <v>0.63939620091515714</v>
      </c>
      <c r="W312" s="9"/>
    </row>
    <row r="313" spans="6:23" x14ac:dyDescent="0.3">
      <c r="F313" s="6"/>
      <c r="H313">
        <v>75</v>
      </c>
      <c r="I313" t="s">
        <v>14</v>
      </c>
      <c r="J313">
        <v>0.5</v>
      </c>
      <c r="K313">
        <v>0.5</v>
      </c>
      <c r="L313">
        <f t="shared" si="120"/>
        <v>0.46500000000000002</v>
      </c>
      <c r="M313">
        <f t="shared" si="121"/>
        <v>1</v>
      </c>
      <c r="N313">
        <f t="shared" si="123"/>
        <v>33.596250000000005</v>
      </c>
      <c r="O313">
        <f t="shared" si="122"/>
        <v>0.01</v>
      </c>
      <c r="P313" s="53">
        <f t="shared" ref="P313:P376" si="127">1-SUM(P303:P312)</f>
        <v>8.917919308912281E-3</v>
      </c>
      <c r="Q313">
        <f t="shared" si="125"/>
        <v>0.478979864144435</v>
      </c>
      <c r="R313">
        <f t="shared" si="124"/>
        <v>76</v>
      </c>
      <c r="S313">
        <f t="shared" si="126"/>
        <v>0.67776186747733336</v>
      </c>
      <c r="W313" s="9"/>
    </row>
    <row r="314" spans="6:23" x14ac:dyDescent="0.3">
      <c r="F314" s="6"/>
      <c r="H314">
        <v>76</v>
      </c>
      <c r="I314" t="s">
        <v>14</v>
      </c>
      <c r="J314">
        <v>0.5</v>
      </c>
      <c r="K314">
        <v>0.5</v>
      </c>
      <c r="L314">
        <f t="shared" si="120"/>
        <v>0.46500000000000002</v>
      </c>
      <c r="M314">
        <f t="shared" si="121"/>
        <v>1</v>
      </c>
      <c r="N314">
        <f t="shared" si="123"/>
        <v>34.061250000000008</v>
      </c>
      <c r="O314">
        <f t="shared" si="122"/>
        <v>0.01</v>
      </c>
      <c r="P314" s="53">
        <f t="shared" si="127"/>
        <v>0.9298104289976421</v>
      </c>
      <c r="Q314">
        <f t="shared" si="125"/>
        <v>0.47419006550299064</v>
      </c>
      <c r="R314">
        <f t="shared" si="124"/>
        <v>77</v>
      </c>
      <c r="S314">
        <f t="shared" si="126"/>
        <v>71.595403032818439</v>
      </c>
      <c r="W314" s="9"/>
    </row>
    <row r="315" spans="6:23" x14ac:dyDescent="0.3">
      <c r="F315" s="6"/>
      <c r="H315">
        <v>77</v>
      </c>
      <c r="I315" t="s">
        <v>14</v>
      </c>
      <c r="J315">
        <v>0.5</v>
      </c>
      <c r="K315">
        <v>0.5</v>
      </c>
      <c r="L315">
        <f t="shared" si="120"/>
        <v>0.46500000000000002</v>
      </c>
      <c r="M315">
        <f t="shared" si="121"/>
        <v>1</v>
      </c>
      <c r="N315">
        <f t="shared" si="123"/>
        <v>34.526250000000012</v>
      </c>
      <c r="O315">
        <f t="shared" si="122"/>
        <v>0.01</v>
      </c>
      <c r="P315" s="53">
        <f t="shared" si="127"/>
        <v>5.0000000000000044E-3</v>
      </c>
      <c r="Q315">
        <f t="shared" si="125"/>
        <v>0.46944816484796076</v>
      </c>
      <c r="R315">
        <f t="shared" si="124"/>
        <v>78</v>
      </c>
      <c r="S315">
        <f t="shared" si="126"/>
        <v>0.39000000000000035</v>
      </c>
      <c r="W315" s="9"/>
    </row>
    <row r="316" spans="6:23" x14ac:dyDescent="0.3">
      <c r="F316" s="6"/>
      <c r="H316">
        <v>78</v>
      </c>
      <c r="I316" t="s">
        <v>14</v>
      </c>
      <c r="J316">
        <v>0.5</v>
      </c>
      <c r="K316">
        <v>0.5</v>
      </c>
      <c r="L316">
        <f t="shared" si="120"/>
        <v>0.46500000000000002</v>
      </c>
      <c r="M316">
        <f t="shared" si="121"/>
        <v>1</v>
      </c>
      <c r="N316">
        <f t="shared" si="123"/>
        <v>34.991250000000015</v>
      </c>
      <c r="O316">
        <f t="shared" si="122"/>
        <v>0.01</v>
      </c>
      <c r="P316" s="53">
        <f t="shared" si="127"/>
        <v>5.4724999999999913E-3</v>
      </c>
      <c r="Q316">
        <f t="shared" si="125"/>
        <v>0.46475368319948113</v>
      </c>
      <c r="R316">
        <f t="shared" si="124"/>
        <v>79</v>
      </c>
      <c r="S316">
        <f t="shared" si="126"/>
        <v>0.43232749999999931</v>
      </c>
      <c r="W316" s="9"/>
    </row>
    <row r="317" spans="6:23" x14ac:dyDescent="0.3">
      <c r="F317" s="6"/>
      <c r="H317">
        <v>79</v>
      </c>
      <c r="I317" t="s">
        <v>14</v>
      </c>
      <c r="J317">
        <v>0.5</v>
      </c>
      <c r="K317">
        <v>0.5</v>
      </c>
      <c r="L317">
        <f t="shared" si="120"/>
        <v>0.46500000000000002</v>
      </c>
      <c r="M317">
        <f t="shared" si="121"/>
        <v>1</v>
      </c>
      <c r="N317">
        <f t="shared" si="123"/>
        <v>35.456250000000018</v>
      </c>
      <c r="O317">
        <f t="shared" si="122"/>
        <v>0.01</v>
      </c>
      <c r="P317" s="53">
        <f t="shared" si="127"/>
        <v>5.9371650000000775E-3</v>
      </c>
      <c r="Q317">
        <f t="shared" si="125"/>
        <v>0.46010614636748631</v>
      </c>
      <c r="R317">
        <f t="shared" si="124"/>
        <v>80</v>
      </c>
      <c r="S317">
        <f t="shared" si="126"/>
        <v>0.4749732000000062</v>
      </c>
      <c r="W317" s="9"/>
    </row>
    <row r="318" spans="6:23" x14ac:dyDescent="0.3">
      <c r="F318" s="6"/>
      <c r="H318">
        <v>80</v>
      </c>
      <c r="I318" t="s">
        <v>14</v>
      </c>
      <c r="J318">
        <v>0.5</v>
      </c>
      <c r="K318">
        <v>0.5</v>
      </c>
      <c r="L318">
        <f t="shared" si="120"/>
        <v>0.46500000000000002</v>
      </c>
      <c r="M318">
        <f t="shared" si="121"/>
        <v>1</v>
      </c>
      <c r="N318">
        <f t="shared" si="123"/>
        <v>35.921250000000022</v>
      </c>
      <c r="O318">
        <f t="shared" si="122"/>
        <v>0.01</v>
      </c>
      <c r="P318" s="53">
        <f t="shared" si="127"/>
        <v>6.3933371774999026E-3</v>
      </c>
      <c r="Q318">
        <f t="shared" si="125"/>
        <v>0.45550508490381142</v>
      </c>
      <c r="R318">
        <f t="shared" si="124"/>
        <v>81</v>
      </c>
      <c r="S318">
        <f t="shared" si="126"/>
        <v>0.51786031137749211</v>
      </c>
      <c r="W318" s="9"/>
    </row>
    <row r="319" spans="6:23" x14ac:dyDescent="0.3">
      <c r="F319" s="6"/>
      <c r="H319">
        <v>81</v>
      </c>
      <c r="I319" t="s">
        <v>14</v>
      </c>
      <c r="J319">
        <v>0.5</v>
      </c>
      <c r="K319">
        <v>0.5</v>
      </c>
      <c r="L319">
        <f t="shared" si="120"/>
        <v>0.46500000000000002</v>
      </c>
      <c r="M319">
        <f t="shared" si="121"/>
        <v>1</v>
      </c>
      <c r="N319">
        <f t="shared" si="123"/>
        <v>36.386250000000025</v>
      </c>
      <c r="O319">
        <f t="shared" si="122"/>
        <v>0.01</v>
      </c>
      <c r="P319" s="53">
        <f t="shared" si="127"/>
        <v>6.8403789847575336E-3</v>
      </c>
      <c r="Q319">
        <f t="shared" si="125"/>
        <v>0.4509500340547733</v>
      </c>
      <c r="R319">
        <f t="shared" si="124"/>
        <v>82</v>
      </c>
      <c r="S319">
        <f t="shared" si="126"/>
        <v>0.56091107675011775</v>
      </c>
      <c r="W319" s="9"/>
    </row>
    <row r="320" spans="6:23" x14ac:dyDescent="0.3">
      <c r="F320" s="6"/>
      <c r="H320">
        <v>82</v>
      </c>
      <c r="I320" t="s">
        <v>14</v>
      </c>
      <c r="J320">
        <v>0.5</v>
      </c>
      <c r="K320">
        <v>0.5</v>
      </c>
      <c r="L320">
        <f t="shared" si="120"/>
        <v>0.46500000000000002</v>
      </c>
      <c r="M320">
        <f t="shared" si="121"/>
        <v>1</v>
      </c>
      <c r="N320">
        <f t="shared" si="123"/>
        <v>36.851250000000029</v>
      </c>
      <c r="O320">
        <f t="shared" si="122"/>
        <v>0.01</v>
      </c>
      <c r="P320" s="53">
        <f t="shared" si="127"/>
        <v>7.2776746412830384E-3</v>
      </c>
      <c r="Q320">
        <f t="shared" si="125"/>
        <v>0.44644053371422554</v>
      </c>
      <c r="R320">
        <f t="shared" si="124"/>
        <v>83</v>
      </c>
      <c r="S320">
        <f t="shared" si="126"/>
        <v>0.60404699522649219</v>
      </c>
      <c r="W320" s="9"/>
    </row>
    <row r="321" spans="6:23" x14ac:dyDescent="0.3">
      <c r="F321" s="6"/>
      <c r="H321">
        <v>83</v>
      </c>
      <c r="I321" t="s">
        <v>14</v>
      </c>
      <c r="J321">
        <v>0.5</v>
      </c>
      <c r="K321">
        <v>0.5</v>
      </c>
      <c r="L321">
        <f t="shared" si="120"/>
        <v>0.46500000000000002</v>
      </c>
      <c r="M321">
        <f t="shared" si="121"/>
        <v>1</v>
      </c>
      <c r="N321">
        <f t="shared" si="123"/>
        <v>37.316250000000032</v>
      </c>
      <c r="O321">
        <f t="shared" si="122"/>
        <v>0.01</v>
      </c>
      <c r="P321" s="53">
        <f t="shared" si="127"/>
        <v>7.7046315535717058E-3</v>
      </c>
      <c r="Q321">
        <f t="shared" si="125"/>
        <v>0.44197612837708328</v>
      </c>
      <c r="R321">
        <f t="shared" si="124"/>
        <v>84</v>
      </c>
      <c r="S321">
        <f t="shared" si="126"/>
        <v>0.64718905050002329</v>
      </c>
      <c r="W321" s="9"/>
    </row>
    <row r="322" spans="6:23" x14ac:dyDescent="0.3">
      <c r="F322" s="6"/>
      <c r="H322">
        <v>84</v>
      </c>
      <c r="I322" t="s">
        <v>14</v>
      </c>
      <c r="J322">
        <v>0.5</v>
      </c>
      <c r="K322">
        <v>0.5</v>
      </c>
      <c r="L322">
        <f t="shared" si="120"/>
        <v>0.46500000000000002</v>
      </c>
      <c r="M322">
        <f t="shared" si="121"/>
        <v>1</v>
      </c>
      <c r="N322">
        <f t="shared" si="123"/>
        <v>37.781250000000036</v>
      </c>
      <c r="O322">
        <f t="shared" si="122"/>
        <v>0.01</v>
      </c>
      <c r="P322" s="53">
        <f t="shared" si="127"/>
        <v>8.1206816574646012E-3</v>
      </c>
      <c r="Q322">
        <f t="shared" si="125"/>
        <v>0.43755636709331241</v>
      </c>
      <c r="R322">
        <f t="shared" si="124"/>
        <v>85</v>
      </c>
      <c r="S322">
        <f t="shared" si="126"/>
        <v>0.69025794088449111</v>
      </c>
      <c r="W322" s="9"/>
    </row>
    <row r="323" spans="6:23" x14ac:dyDescent="0.3">
      <c r="F323" s="6"/>
      <c r="H323">
        <v>85</v>
      </c>
      <c r="I323" t="s">
        <v>14</v>
      </c>
      <c r="J323">
        <v>0.5</v>
      </c>
      <c r="K323">
        <v>0.5</v>
      </c>
      <c r="L323">
        <f t="shared" si="120"/>
        <v>0.46500000000000002</v>
      </c>
      <c r="M323">
        <f t="shared" si="121"/>
        <v>1</v>
      </c>
      <c r="N323">
        <f t="shared" si="123"/>
        <v>38.246250000000039</v>
      </c>
      <c r="O323">
        <f t="shared" si="122"/>
        <v>0.01</v>
      </c>
      <c r="P323" s="53">
        <f t="shared" si="127"/>
        <v>8.5252826788687619E-3</v>
      </c>
      <c r="Q323">
        <f t="shared" si="125"/>
        <v>0.4331808034223793</v>
      </c>
      <c r="R323">
        <f t="shared" si="124"/>
        <v>86</v>
      </c>
      <c r="S323">
        <f t="shared" si="126"/>
        <v>0.73317431038271352</v>
      </c>
      <c r="W323" s="9"/>
    </row>
    <row r="324" spans="6:23" x14ac:dyDescent="0.3">
      <c r="F324" s="6"/>
      <c r="H324">
        <v>86</v>
      </c>
      <c r="I324" t="s">
        <v>14</v>
      </c>
      <c r="J324">
        <v>0.5</v>
      </c>
      <c r="K324">
        <v>0.5</v>
      </c>
      <c r="L324">
        <f t="shared" si="120"/>
        <v>0.46500000000000002</v>
      </c>
      <c r="M324">
        <f t="shared" si="121"/>
        <v>1</v>
      </c>
      <c r="N324">
        <f t="shared" si="123"/>
        <v>38.711250000000042</v>
      </c>
      <c r="O324">
        <f t="shared" si="122"/>
        <v>0.01</v>
      </c>
      <c r="P324" s="53">
        <f t="shared" si="127"/>
        <v>8.917919308912281E-3</v>
      </c>
      <c r="Q324">
        <f t="shared" si="125"/>
        <v>0.42884899538815552</v>
      </c>
      <c r="R324">
        <f t="shared" si="124"/>
        <v>87</v>
      </c>
      <c r="S324">
        <f t="shared" si="126"/>
        <v>0.77585897987536845</v>
      </c>
      <c r="W324" s="9"/>
    </row>
    <row r="325" spans="6:23" x14ac:dyDescent="0.3">
      <c r="F325" s="6"/>
      <c r="H325">
        <v>87</v>
      </c>
      <c r="I325" t="s">
        <v>14</v>
      </c>
      <c r="J325">
        <v>0.5</v>
      </c>
      <c r="K325">
        <v>0.5</v>
      </c>
      <c r="L325">
        <f t="shared" si="120"/>
        <v>0.46500000000000002</v>
      </c>
      <c r="M325">
        <f t="shared" si="121"/>
        <v>1</v>
      </c>
      <c r="N325">
        <f t="shared" si="123"/>
        <v>39.176250000000046</v>
      </c>
      <c r="O325">
        <f t="shared" si="122"/>
        <v>0.01</v>
      </c>
      <c r="P325" s="53">
        <f t="shared" si="127"/>
        <v>0.9298104289976421</v>
      </c>
      <c r="Q325">
        <f t="shared" si="125"/>
        <v>0.42456050543427398</v>
      </c>
      <c r="R325">
        <f t="shared" si="124"/>
        <v>88</v>
      </c>
      <c r="S325">
        <f t="shared" si="126"/>
        <v>81.823317751792501</v>
      </c>
      <c r="W325" s="9"/>
    </row>
    <row r="326" spans="6:23" x14ac:dyDescent="0.3">
      <c r="F326" s="6"/>
      <c r="H326">
        <v>88</v>
      </c>
      <c r="I326" t="s">
        <v>14</v>
      </c>
      <c r="J326">
        <v>0.5</v>
      </c>
      <c r="K326">
        <v>0.5</v>
      </c>
      <c r="L326">
        <f t="shared" si="120"/>
        <v>0.46500000000000002</v>
      </c>
      <c r="M326">
        <f t="shared" si="121"/>
        <v>1</v>
      </c>
      <c r="N326">
        <f t="shared" si="123"/>
        <v>39.641250000000049</v>
      </c>
      <c r="O326">
        <f t="shared" si="122"/>
        <v>0.01</v>
      </c>
      <c r="P326" s="53">
        <f t="shared" si="127"/>
        <v>5.0000000000000044E-3</v>
      </c>
      <c r="Q326">
        <f t="shared" si="125"/>
        <v>0.42031490037993124</v>
      </c>
      <c r="R326">
        <f t="shared" si="124"/>
        <v>89</v>
      </c>
      <c r="S326">
        <f t="shared" si="126"/>
        <v>0.4450000000000004</v>
      </c>
      <c r="W326" s="9"/>
    </row>
    <row r="327" spans="6:23" x14ac:dyDescent="0.3">
      <c r="F327" s="6"/>
      <c r="H327">
        <v>89</v>
      </c>
      <c r="I327" t="s">
        <v>14</v>
      </c>
      <c r="J327">
        <v>0.5</v>
      </c>
      <c r="K327">
        <v>0.5</v>
      </c>
      <c r="L327">
        <f t="shared" si="120"/>
        <v>0.46500000000000002</v>
      </c>
      <c r="M327">
        <f t="shared" si="121"/>
        <v>1</v>
      </c>
      <c r="N327">
        <f t="shared" si="123"/>
        <v>40.106250000000053</v>
      </c>
      <c r="O327">
        <f t="shared" si="122"/>
        <v>0.01</v>
      </c>
      <c r="P327" s="53">
        <f t="shared" si="127"/>
        <v>5.4724999999999913E-3</v>
      </c>
      <c r="Q327">
        <f t="shared" si="125"/>
        <v>0.41611175137613193</v>
      </c>
      <c r="R327">
        <f t="shared" si="124"/>
        <v>90</v>
      </c>
      <c r="S327">
        <f t="shared" si="126"/>
        <v>0.49252499999999921</v>
      </c>
      <c r="W327" s="9"/>
    </row>
    <row r="328" spans="6:23" x14ac:dyDescent="0.3">
      <c r="F328" s="6"/>
      <c r="H328">
        <v>90</v>
      </c>
      <c r="I328" t="s">
        <v>14</v>
      </c>
      <c r="J328">
        <v>0.5</v>
      </c>
      <c r="K328">
        <v>0.5</v>
      </c>
      <c r="L328">
        <f t="shared" si="120"/>
        <v>0.46500000000000002</v>
      </c>
      <c r="M328">
        <f t="shared" si="121"/>
        <v>1</v>
      </c>
      <c r="N328">
        <f t="shared" si="123"/>
        <v>40.571250000000056</v>
      </c>
      <c r="O328">
        <f t="shared" si="122"/>
        <v>0.01</v>
      </c>
      <c r="P328" s="53">
        <f t="shared" si="127"/>
        <v>5.9371650000000775E-3</v>
      </c>
      <c r="Q328">
        <f t="shared" si="125"/>
        <v>0.41195063386237063</v>
      </c>
      <c r="R328">
        <f t="shared" si="124"/>
        <v>91</v>
      </c>
      <c r="S328">
        <f t="shared" si="126"/>
        <v>0.54028201500000705</v>
      </c>
      <c r="W328" s="9"/>
    </row>
    <row r="329" spans="6:23" x14ac:dyDescent="0.3">
      <c r="F329" s="6"/>
      <c r="H329">
        <v>91</v>
      </c>
      <c r="I329" t="s">
        <v>14</v>
      </c>
      <c r="J329">
        <v>0.5</v>
      </c>
      <c r="K329">
        <v>0.5</v>
      </c>
      <c r="L329">
        <f t="shared" si="120"/>
        <v>0.46500000000000002</v>
      </c>
      <c r="M329">
        <f t="shared" si="121"/>
        <v>1</v>
      </c>
      <c r="N329">
        <f t="shared" si="123"/>
        <v>41.036250000000059</v>
      </c>
      <c r="O329">
        <f t="shared" si="122"/>
        <v>0.01</v>
      </c>
      <c r="P329" s="53">
        <f t="shared" si="127"/>
        <v>6.3933371774999026E-3</v>
      </c>
      <c r="Q329">
        <f t="shared" si="125"/>
        <v>0.40783112752374689</v>
      </c>
      <c r="R329">
        <f t="shared" si="124"/>
        <v>92</v>
      </c>
      <c r="S329">
        <f t="shared" si="126"/>
        <v>0.58818702032999104</v>
      </c>
      <c r="W329" s="9"/>
    </row>
    <row r="330" spans="6:23" x14ac:dyDescent="0.3">
      <c r="F330" s="6"/>
      <c r="H330">
        <v>92</v>
      </c>
      <c r="I330" t="s">
        <v>14</v>
      </c>
      <c r="J330">
        <v>0.5</v>
      </c>
      <c r="K330">
        <v>0.5</v>
      </c>
      <c r="L330">
        <f t="shared" si="120"/>
        <v>0.46500000000000002</v>
      </c>
      <c r="M330">
        <f t="shared" si="121"/>
        <v>1</v>
      </c>
      <c r="N330">
        <f t="shared" si="123"/>
        <v>41.501250000000063</v>
      </c>
      <c r="O330">
        <f t="shared" si="122"/>
        <v>0.01</v>
      </c>
      <c r="P330" s="53">
        <f t="shared" si="127"/>
        <v>6.8403789847575336E-3</v>
      </c>
      <c r="Q330">
        <f t="shared" si="125"/>
        <v>0.40375281624850945</v>
      </c>
      <c r="R330">
        <f t="shared" si="124"/>
        <v>93</v>
      </c>
      <c r="S330">
        <f t="shared" si="126"/>
        <v>0.63615524558245062</v>
      </c>
      <c r="W330" s="9"/>
    </row>
    <row r="331" spans="6:23" x14ac:dyDescent="0.3">
      <c r="F331" s="6"/>
      <c r="H331">
        <v>93</v>
      </c>
      <c r="I331" t="s">
        <v>14</v>
      </c>
      <c r="J331">
        <v>0.5</v>
      </c>
      <c r="K331">
        <v>0.5</v>
      </c>
      <c r="L331">
        <f t="shared" si="120"/>
        <v>0.46500000000000002</v>
      </c>
      <c r="M331">
        <f t="shared" si="121"/>
        <v>1</v>
      </c>
      <c r="N331">
        <f t="shared" si="123"/>
        <v>41.966250000000066</v>
      </c>
      <c r="O331">
        <f t="shared" si="122"/>
        <v>0.01</v>
      </c>
      <c r="P331" s="53">
        <f t="shared" si="127"/>
        <v>7.2776746412830384E-3</v>
      </c>
      <c r="Q331">
        <f t="shared" si="125"/>
        <v>0.39971528808602436</v>
      </c>
      <c r="R331">
        <f t="shared" si="124"/>
        <v>94</v>
      </c>
      <c r="S331">
        <f t="shared" si="126"/>
        <v>0.68410141628060561</v>
      </c>
      <c r="W331" s="9"/>
    </row>
    <row r="332" spans="6:23" x14ac:dyDescent="0.3">
      <c r="F332" s="6"/>
      <c r="H332">
        <v>94</v>
      </c>
      <c r="I332" t="s">
        <v>14</v>
      </c>
      <c r="J332">
        <v>0.5</v>
      </c>
      <c r="K332">
        <v>0.5</v>
      </c>
      <c r="L332">
        <f t="shared" si="120"/>
        <v>0.46500000000000002</v>
      </c>
      <c r="M332">
        <f t="shared" si="121"/>
        <v>1</v>
      </c>
      <c r="N332">
        <f t="shared" si="123"/>
        <v>42.43125000000007</v>
      </c>
      <c r="O332">
        <f t="shared" si="122"/>
        <v>0.01</v>
      </c>
      <c r="P332" s="53">
        <f t="shared" si="127"/>
        <v>7.7046315535717058E-3</v>
      </c>
      <c r="Q332">
        <f t="shared" si="125"/>
        <v>0.39571813520516413</v>
      </c>
      <c r="R332">
        <f t="shared" si="124"/>
        <v>95</v>
      </c>
      <c r="S332">
        <f t="shared" si="126"/>
        <v>0.73193999758931205</v>
      </c>
      <c r="W332" s="9"/>
    </row>
    <row r="333" spans="6:23" x14ac:dyDescent="0.3">
      <c r="F333" s="6"/>
      <c r="H333">
        <v>95</v>
      </c>
      <c r="I333" t="s">
        <v>14</v>
      </c>
      <c r="J333">
        <v>0.5</v>
      </c>
      <c r="K333">
        <v>0.5</v>
      </c>
      <c r="L333">
        <f t="shared" si="120"/>
        <v>0.46500000000000002</v>
      </c>
      <c r="M333">
        <f t="shared" si="121"/>
        <v>1</v>
      </c>
      <c r="N333">
        <f t="shared" si="123"/>
        <v>42.896250000000073</v>
      </c>
      <c r="O333">
        <f t="shared" si="122"/>
        <v>0.01</v>
      </c>
      <c r="P333" s="53">
        <f t="shared" si="127"/>
        <v>8.1206816574646012E-3</v>
      </c>
      <c r="Q333">
        <f t="shared" si="125"/>
        <v>0.39176095385311249</v>
      </c>
      <c r="R333">
        <f t="shared" si="124"/>
        <v>96</v>
      </c>
      <c r="S333">
        <f t="shared" si="126"/>
        <v>0.77958543911660172</v>
      </c>
      <c r="W333" s="9"/>
    </row>
    <row r="334" spans="6:23" x14ac:dyDescent="0.3">
      <c r="F334" s="6"/>
      <c r="H334">
        <v>96</v>
      </c>
      <c r="I334" t="s">
        <v>14</v>
      </c>
      <c r="J334">
        <v>0.5</v>
      </c>
      <c r="K334">
        <v>0.5</v>
      </c>
      <c r="L334">
        <f t="shared" si="120"/>
        <v>0.46500000000000002</v>
      </c>
      <c r="M334">
        <f t="shared" si="121"/>
        <v>1</v>
      </c>
      <c r="N334">
        <f t="shared" si="123"/>
        <v>43.361250000000076</v>
      </c>
      <c r="O334">
        <f t="shared" si="122"/>
        <v>0.01</v>
      </c>
      <c r="P334" s="53">
        <f t="shared" si="127"/>
        <v>8.5252826788687619E-3</v>
      </c>
      <c r="Q334">
        <f t="shared" si="125"/>
        <v>0.38784334431458134</v>
      </c>
      <c r="R334">
        <f t="shared" si="124"/>
        <v>97</v>
      </c>
      <c r="S334">
        <f t="shared" si="126"/>
        <v>0.8269524198502699</v>
      </c>
      <c r="W334" s="9"/>
    </row>
    <row r="335" spans="6:23" x14ac:dyDescent="0.3">
      <c r="F335" s="6"/>
      <c r="H335">
        <v>97</v>
      </c>
      <c r="I335" t="s">
        <v>14</v>
      </c>
      <c r="J335">
        <v>0.5</v>
      </c>
      <c r="K335">
        <v>0.5</v>
      </c>
      <c r="L335">
        <f t="shared" si="120"/>
        <v>0.46500000000000002</v>
      </c>
      <c r="M335">
        <f t="shared" si="121"/>
        <v>1</v>
      </c>
      <c r="N335">
        <f t="shared" si="123"/>
        <v>43.82625000000008</v>
      </c>
      <c r="O335">
        <f t="shared" si="122"/>
        <v>0.01</v>
      </c>
      <c r="P335" s="53">
        <f t="shared" si="127"/>
        <v>8.917919308912281E-3</v>
      </c>
      <c r="Q335">
        <f t="shared" si="125"/>
        <v>0.38396491087143553</v>
      </c>
      <c r="R335">
        <f t="shared" si="124"/>
        <v>98</v>
      </c>
      <c r="S335">
        <f t="shared" si="126"/>
        <v>0.87395609227340354</v>
      </c>
      <c r="W335" s="9"/>
    </row>
    <row r="336" spans="6:23" x14ac:dyDescent="0.3">
      <c r="F336" s="6"/>
      <c r="H336">
        <v>98</v>
      </c>
      <c r="I336" t="s">
        <v>14</v>
      </c>
      <c r="J336">
        <v>0.5</v>
      </c>
      <c r="K336">
        <v>0.5</v>
      </c>
      <c r="L336">
        <f t="shared" si="120"/>
        <v>0.46500000000000002</v>
      </c>
      <c r="M336">
        <f t="shared" si="121"/>
        <v>1</v>
      </c>
      <c r="N336">
        <f t="shared" si="123"/>
        <v>44.291250000000083</v>
      </c>
      <c r="O336">
        <f t="shared" si="122"/>
        <v>0.01</v>
      </c>
      <c r="P336" s="53">
        <f t="shared" si="127"/>
        <v>0.9298104289976421</v>
      </c>
      <c r="Q336">
        <f t="shared" si="125"/>
        <v>0.38012526176272116</v>
      </c>
      <c r="R336">
        <f t="shared" si="124"/>
        <v>99</v>
      </c>
      <c r="S336">
        <f t="shared" si="126"/>
        <v>92.051232470766564</v>
      </c>
      <c r="W336" s="9"/>
    </row>
    <row r="337" spans="6:23" x14ac:dyDescent="0.3">
      <c r="F337" s="6"/>
      <c r="H337">
        <v>99</v>
      </c>
      <c r="I337" t="s">
        <v>14</v>
      </c>
      <c r="J337">
        <v>0.5</v>
      </c>
      <c r="K337">
        <v>0.5</v>
      </c>
      <c r="L337">
        <f t="shared" si="120"/>
        <v>0.46500000000000002</v>
      </c>
      <c r="M337">
        <f t="shared" si="121"/>
        <v>1</v>
      </c>
      <c r="N337">
        <f t="shared" si="123"/>
        <v>44.756250000000087</v>
      </c>
      <c r="O337">
        <f t="shared" si="122"/>
        <v>0.01</v>
      </c>
      <c r="P337" s="53">
        <f t="shared" si="127"/>
        <v>5.0000000000000044E-3</v>
      </c>
      <c r="Q337">
        <f t="shared" si="125"/>
        <v>0.37632400914509395</v>
      </c>
      <c r="R337">
        <f t="shared" si="124"/>
        <v>100</v>
      </c>
      <c r="S337">
        <f t="shared" si="126"/>
        <v>0.50000000000000044</v>
      </c>
      <c r="W337" s="9"/>
    </row>
    <row r="338" spans="6:23" x14ac:dyDescent="0.3">
      <c r="F338" s="6"/>
      <c r="H338">
        <v>100</v>
      </c>
      <c r="I338" t="s">
        <v>14</v>
      </c>
      <c r="J338">
        <v>0.5</v>
      </c>
      <c r="K338">
        <v>0.5</v>
      </c>
      <c r="L338">
        <f t="shared" si="120"/>
        <v>0.46500000000000002</v>
      </c>
      <c r="M338">
        <f t="shared" si="121"/>
        <v>1</v>
      </c>
      <c r="N338">
        <f t="shared" si="123"/>
        <v>45.22125000000009</v>
      </c>
      <c r="O338">
        <f t="shared" si="122"/>
        <v>0.01</v>
      </c>
      <c r="P338" s="53">
        <f t="shared" si="127"/>
        <v>5.4724999999999913E-3</v>
      </c>
      <c r="Q338">
        <f t="shared" si="125"/>
        <v>0.37256076905364299</v>
      </c>
      <c r="R338">
        <f t="shared" si="124"/>
        <v>101</v>
      </c>
      <c r="S338">
        <f t="shared" si="126"/>
        <v>0.55272249999999912</v>
      </c>
      <c r="W338" s="9"/>
    </row>
    <row r="339" spans="6:23" x14ac:dyDescent="0.3">
      <c r="F339" s="6"/>
      <c r="H339">
        <v>101</v>
      </c>
      <c r="I339" t="s">
        <v>14</v>
      </c>
      <c r="J339">
        <v>0.5</v>
      </c>
      <c r="K339">
        <v>0.5</v>
      </c>
      <c r="L339">
        <f t="shared" si="120"/>
        <v>0.46500000000000002</v>
      </c>
      <c r="M339">
        <f t="shared" si="121"/>
        <v>1</v>
      </c>
      <c r="N339">
        <f t="shared" si="123"/>
        <v>45.686250000000094</v>
      </c>
      <c r="O339">
        <f t="shared" si="122"/>
        <v>0.01</v>
      </c>
      <c r="P339" s="53">
        <f t="shared" si="127"/>
        <v>5.9371650000000775E-3</v>
      </c>
      <c r="Q339">
        <f t="shared" si="125"/>
        <v>0.36883516136310657</v>
      </c>
      <c r="R339">
        <f t="shared" si="124"/>
        <v>102</v>
      </c>
      <c r="S339">
        <f t="shared" si="126"/>
        <v>0.60559083000000791</v>
      </c>
      <c r="W339" s="9"/>
    </row>
    <row r="340" spans="6:23" x14ac:dyDescent="0.3">
      <c r="F340" s="6"/>
      <c r="H340">
        <v>102</v>
      </c>
      <c r="I340" t="s">
        <v>14</v>
      </c>
      <c r="J340">
        <v>0.5</v>
      </c>
      <c r="K340">
        <v>0.5</v>
      </c>
      <c r="L340">
        <f t="shared" si="120"/>
        <v>0.46500000000000002</v>
      </c>
      <c r="M340">
        <f t="shared" si="121"/>
        <v>1</v>
      </c>
      <c r="N340">
        <f t="shared" si="123"/>
        <v>46.151250000000097</v>
      </c>
      <c r="O340">
        <f t="shared" si="122"/>
        <v>0.01</v>
      </c>
      <c r="P340" s="53">
        <f t="shared" si="127"/>
        <v>6.3933371774999026E-3</v>
      </c>
      <c r="Q340">
        <f t="shared" si="125"/>
        <v>0.3651468097494755</v>
      </c>
      <c r="R340">
        <f t="shared" si="124"/>
        <v>103</v>
      </c>
      <c r="S340">
        <f t="shared" si="126"/>
        <v>0.65851372928248997</v>
      </c>
      <c r="W340" s="9"/>
    </row>
    <row r="341" spans="6:23" x14ac:dyDescent="0.3">
      <c r="F341" s="6"/>
      <c r="H341">
        <v>103</v>
      </c>
      <c r="I341" t="s">
        <v>14</v>
      </c>
      <c r="J341">
        <v>0.5</v>
      </c>
      <c r="K341">
        <v>0.5</v>
      </c>
      <c r="L341">
        <f t="shared" si="120"/>
        <v>0.46500000000000002</v>
      </c>
      <c r="M341">
        <f t="shared" si="121"/>
        <v>1</v>
      </c>
      <c r="N341">
        <f t="shared" si="123"/>
        <v>46.6162500000001</v>
      </c>
      <c r="O341">
        <f t="shared" si="122"/>
        <v>0.01</v>
      </c>
      <c r="P341" s="53">
        <f t="shared" si="127"/>
        <v>6.8403789847575336E-3</v>
      </c>
      <c r="Q341">
        <f t="shared" si="125"/>
        <v>0.36149534165198072</v>
      </c>
      <c r="R341">
        <f t="shared" si="124"/>
        <v>104</v>
      </c>
      <c r="S341">
        <f t="shared" si="126"/>
        <v>0.71139941441478349</v>
      </c>
      <c r="W341" s="9"/>
    </row>
    <row r="342" spans="6:23" x14ac:dyDescent="0.3">
      <c r="F342" s="6"/>
      <c r="H342">
        <v>104</v>
      </c>
      <c r="I342" t="s">
        <v>14</v>
      </c>
      <c r="J342">
        <v>0.5</v>
      </c>
      <c r="K342">
        <v>0.5</v>
      </c>
      <c r="L342">
        <f t="shared" si="120"/>
        <v>0.46500000000000002</v>
      </c>
      <c r="M342">
        <f t="shared" si="121"/>
        <v>1</v>
      </c>
      <c r="N342">
        <f t="shared" si="123"/>
        <v>47.081250000000104</v>
      </c>
      <c r="O342">
        <f t="shared" si="122"/>
        <v>0.01</v>
      </c>
      <c r="P342" s="53">
        <f t="shared" si="127"/>
        <v>7.2776746412830384E-3</v>
      </c>
      <c r="Q342">
        <f t="shared" si="125"/>
        <v>0.35788038823546092</v>
      </c>
      <c r="R342">
        <f t="shared" si="124"/>
        <v>105</v>
      </c>
      <c r="S342">
        <f t="shared" si="126"/>
        <v>0.76415583733471903</v>
      </c>
      <c r="W342" s="9"/>
    </row>
    <row r="343" spans="6:23" x14ac:dyDescent="0.3">
      <c r="F343" s="6"/>
      <c r="H343">
        <v>105</v>
      </c>
      <c r="I343" t="s">
        <v>14</v>
      </c>
      <c r="J343">
        <v>0.5</v>
      </c>
      <c r="K343">
        <v>0.5</v>
      </c>
      <c r="L343">
        <f t="shared" si="120"/>
        <v>0.46500000000000002</v>
      </c>
      <c r="M343">
        <f t="shared" si="121"/>
        <v>1</v>
      </c>
      <c r="N343">
        <f t="shared" si="123"/>
        <v>47.546250000000107</v>
      </c>
      <c r="O343">
        <f t="shared" si="122"/>
        <v>0.01</v>
      </c>
      <c r="P343" s="53">
        <f t="shared" si="127"/>
        <v>7.7046315535717058E-3</v>
      </c>
      <c r="Q343">
        <f t="shared" si="125"/>
        <v>0.35430158435310632</v>
      </c>
      <c r="R343">
        <f t="shared" si="124"/>
        <v>106</v>
      </c>
      <c r="S343">
        <f t="shared" si="126"/>
        <v>0.81669094467860082</v>
      </c>
      <c r="W343" s="9"/>
    </row>
    <row r="344" spans="6:23" x14ac:dyDescent="0.3">
      <c r="F344" s="6"/>
      <c r="H344">
        <v>106</v>
      </c>
      <c r="I344" t="s">
        <v>14</v>
      </c>
      <c r="J344">
        <v>0.5</v>
      </c>
      <c r="K344">
        <v>0.5</v>
      </c>
      <c r="L344">
        <f t="shared" si="120"/>
        <v>0.46500000000000002</v>
      </c>
      <c r="M344">
        <f t="shared" si="121"/>
        <v>1</v>
      </c>
      <c r="N344">
        <f t="shared" si="123"/>
        <v>48.011250000000111</v>
      </c>
      <c r="O344">
        <f t="shared" si="122"/>
        <v>0.01</v>
      </c>
      <c r="P344" s="53">
        <f t="shared" si="127"/>
        <v>8.1206816574646012E-3</v>
      </c>
      <c r="Q344">
        <f t="shared" si="125"/>
        <v>0.35075856850957526</v>
      </c>
      <c r="R344">
        <f t="shared" si="124"/>
        <v>107</v>
      </c>
      <c r="S344">
        <f t="shared" si="126"/>
        <v>0.86891293734871233</v>
      </c>
      <c r="W344" s="9"/>
    </row>
    <row r="345" spans="6:23" x14ac:dyDescent="0.3">
      <c r="F345" s="6"/>
      <c r="H345">
        <v>107</v>
      </c>
      <c r="I345" t="s">
        <v>14</v>
      </c>
      <c r="J345">
        <v>0.5</v>
      </c>
      <c r="K345">
        <v>0.5</v>
      </c>
      <c r="L345">
        <f t="shared" si="120"/>
        <v>0.46500000000000002</v>
      </c>
      <c r="M345">
        <f t="shared" si="121"/>
        <v>1</v>
      </c>
      <c r="N345">
        <f t="shared" si="123"/>
        <v>48.476250000000114</v>
      </c>
      <c r="O345">
        <f t="shared" si="122"/>
        <v>0.01</v>
      </c>
      <c r="P345" s="53">
        <f t="shared" si="127"/>
        <v>8.5252826788687619E-3</v>
      </c>
      <c r="Q345">
        <f t="shared" si="125"/>
        <v>0.34725098282447953</v>
      </c>
      <c r="R345">
        <f t="shared" si="124"/>
        <v>108</v>
      </c>
      <c r="S345">
        <f t="shared" si="126"/>
        <v>0.92073052931782629</v>
      </c>
      <c r="W345" s="9"/>
    </row>
    <row r="346" spans="6:23" x14ac:dyDescent="0.3">
      <c r="F346" s="6"/>
      <c r="H346">
        <v>108</v>
      </c>
      <c r="I346" t="s">
        <v>14</v>
      </c>
      <c r="J346">
        <v>0.5</v>
      </c>
      <c r="K346">
        <v>0.5</v>
      </c>
      <c r="L346">
        <f t="shared" si="120"/>
        <v>0.46500000000000002</v>
      </c>
      <c r="M346">
        <f t="shared" si="121"/>
        <v>1</v>
      </c>
      <c r="N346">
        <f t="shared" si="123"/>
        <v>48.941250000000117</v>
      </c>
      <c r="O346">
        <f t="shared" si="122"/>
        <v>0.01</v>
      </c>
      <c r="P346" s="53">
        <f t="shared" si="127"/>
        <v>8.917919308912281E-3</v>
      </c>
      <c r="Q346">
        <f t="shared" si="125"/>
        <v>0.34377847299623471</v>
      </c>
      <c r="R346">
        <f t="shared" si="124"/>
        <v>109</v>
      </c>
      <c r="S346">
        <f t="shared" si="126"/>
        <v>0.97205320467143863</v>
      </c>
      <c r="W346" s="9"/>
    </row>
    <row r="347" spans="6:23" x14ac:dyDescent="0.3">
      <c r="F347" s="6"/>
      <c r="H347">
        <v>109</v>
      </c>
      <c r="I347" t="s">
        <v>14</v>
      </c>
      <c r="J347">
        <v>0.5</v>
      </c>
      <c r="K347">
        <v>0.5</v>
      </c>
      <c r="L347">
        <f t="shared" si="120"/>
        <v>0.46500000000000002</v>
      </c>
      <c r="M347">
        <f t="shared" si="121"/>
        <v>1</v>
      </c>
      <c r="N347">
        <f t="shared" si="123"/>
        <v>49.406250000000121</v>
      </c>
      <c r="O347">
        <f t="shared" si="122"/>
        <v>0.01</v>
      </c>
      <c r="P347" s="53">
        <f t="shared" si="127"/>
        <v>0.9298104289976421</v>
      </c>
      <c r="Q347">
        <f t="shared" si="125"/>
        <v>0.34034068826627234</v>
      </c>
      <c r="R347">
        <f t="shared" si="124"/>
        <v>110</v>
      </c>
      <c r="S347">
        <f t="shared" si="126"/>
        <v>102.27914718974063</v>
      </c>
      <c r="W347" s="9"/>
    </row>
    <row r="348" spans="6:23" x14ac:dyDescent="0.3">
      <c r="F348" s="6"/>
      <c r="H348">
        <v>110</v>
      </c>
      <c r="I348" t="s">
        <v>14</v>
      </c>
      <c r="J348">
        <v>0.5</v>
      </c>
      <c r="K348">
        <v>0.5</v>
      </c>
      <c r="L348">
        <f t="shared" si="120"/>
        <v>0.46500000000000002</v>
      </c>
      <c r="M348">
        <f t="shared" si="121"/>
        <v>1</v>
      </c>
      <c r="N348">
        <f t="shared" si="123"/>
        <v>49.871250000000124</v>
      </c>
      <c r="O348">
        <f t="shared" si="122"/>
        <v>0.01</v>
      </c>
      <c r="P348" s="53">
        <f t="shared" si="127"/>
        <v>5.0000000000000044E-3</v>
      </c>
      <c r="Q348">
        <f t="shared" si="125"/>
        <v>0.33693728138360962</v>
      </c>
      <c r="R348">
        <f t="shared" si="124"/>
        <v>111</v>
      </c>
      <c r="S348">
        <f t="shared" si="126"/>
        <v>0.55500000000000049</v>
      </c>
      <c r="W348" s="9"/>
    </row>
    <row r="349" spans="6:23" x14ac:dyDescent="0.3">
      <c r="F349" s="6"/>
      <c r="H349">
        <v>111</v>
      </c>
      <c r="I349" t="s">
        <v>14</v>
      </c>
      <c r="J349">
        <v>0.5</v>
      </c>
      <c r="K349">
        <v>0.5</v>
      </c>
      <c r="L349">
        <f t="shared" si="120"/>
        <v>0.46500000000000002</v>
      </c>
      <c r="M349">
        <f t="shared" si="121"/>
        <v>1</v>
      </c>
      <c r="N349">
        <f t="shared" si="123"/>
        <v>50.336250000000128</v>
      </c>
      <c r="O349">
        <f t="shared" si="122"/>
        <v>0.01</v>
      </c>
      <c r="P349" s="53">
        <f t="shared" si="127"/>
        <v>5.4724999999999913E-3</v>
      </c>
      <c r="Q349">
        <f t="shared" si="125"/>
        <v>0.33356790856977353</v>
      </c>
      <c r="R349">
        <f t="shared" si="124"/>
        <v>112</v>
      </c>
      <c r="S349">
        <f t="shared" si="126"/>
        <v>0.61291999999999902</v>
      </c>
      <c r="W349" s="9"/>
    </row>
    <row r="350" spans="6:23" x14ac:dyDescent="0.3">
      <c r="F350" s="6"/>
      <c r="H350">
        <v>112</v>
      </c>
      <c r="I350" t="s">
        <v>14</v>
      </c>
      <c r="J350">
        <v>0.5</v>
      </c>
      <c r="K350">
        <v>0.5</v>
      </c>
      <c r="L350">
        <f t="shared" si="120"/>
        <v>0.46500000000000002</v>
      </c>
      <c r="M350">
        <f t="shared" si="121"/>
        <v>1</v>
      </c>
      <c r="N350">
        <f t="shared" si="123"/>
        <v>50.801250000000131</v>
      </c>
      <c r="O350">
        <f t="shared" si="122"/>
        <v>0.01</v>
      </c>
      <c r="P350" s="53">
        <f t="shared" si="127"/>
        <v>5.9371650000000775E-3</v>
      </c>
      <c r="Q350">
        <f t="shared" si="125"/>
        <v>0.33023222948407577</v>
      </c>
      <c r="R350">
        <f t="shared" si="124"/>
        <v>113</v>
      </c>
      <c r="S350">
        <f t="shared" si="126"/>
        <v>0.67089964500000876</v>
      </c>
      <c r="W350" s="9"/>
    </row>
    <row r="351" spans="6:23" x14ac:dyDescent="0.3">
      <c r="F351" s="6"/>
      <c r="H351">
        <v>113</v>
      </c>
      <c r="I351" t="s">
        <v>14</v>
      </c>
      <c r="J351">
        <v>0.5</v>
      </c>
      <c r="K351">
        <v>0.5</v>
      </c>
      <c r="L351">
        <f t="shared" si="120"/>
        <v>0.46500000000000002</v>
      </c>
      <c r="M351">
        <f t="shared" si="121"/>
        <v>1</v>
      </c>
      <c r="N351">
        <f t="shared" si="123"/>
        <v>51.266250000000134</v>
      </c>
      <c r="O351">
        <f t="shared" si="122"/>
        <v>0.01</v>
      </c>
      <c r="P351" s="53">
        <f t="shared" si="127"/>
        <v>6.3933371774999026E-3</v>
      </c>
      <c r="Q351">
        <f t="shared" si="125"/>
        <v>0.32692990718923498</v>
      </c>
      <c r="R351">
        <f t="shared" si="124"/>
        <v>114</v>
      </c>
      <c r="S351">
        <f t="shared" si="126"/>
        <v>0.7288404382349889</v>
      </c>
      <c r="W351" s="9"/>
    </row>
    <row r="352" spans="6:23" x14ac:dyDescent="0.3">
      <c r="F352" s="6"/>
      <c r="H352">
        <v>114</v>
      </c>
      <c r="I352" t="s">
        <v>14</v>
      </c>
      <c r="J352">
        <v>0.5</v>
      </c>
      <c r="K352">
        <v>0.5</v>
      </c>
      <c r="L352">
        <f t="shared" si="120"/>
        <v>0.46500000000000002</v>
      </c>
      <c r="M352">
        <f t="shared" si="121"/>
        <v>1</v>
      </c>
      <c r="N352">
        <f t="shared" si="123"/>
        <v>51.731250000000138</v>
      </c>
      <c r="O352">
        <f t="shared" si="122"/>
        <v>0.01</v>
      </c>
      <c r="P352" s="53">
        <f t="shared" si="127"/>
        <v>6.8403789847575336E-3</v>
      </c>
      <c r="Q352">
        <f t="shared" si="125"/>
        <v>0.32366060811734265</v>
      </c>
      <c r="R352">
        <f t="shared" si="124"/>
        <v>115</v>
      </c>
      <c r="S352">
        <f t="shared" si="126"/>
        <v>0.78664358324711636</v>
      </c>
      <c r="W352" s="9"/>
    </row>
    <row r="353" spans="6:23" x14ac:dyDescent="0.3">
      <c r="F353" s="6"/>
      <c r="H353">
        <v>115</v>
      </c>
      <c r="I353" t="s">
        <v>14</v>
      </c>
      <c r="J353">
        <v>0.5</v>
      </c>
      <c r="K353">
        <v>0.5</v>
      </c>
      <c r="L353">
        <f t="shared" si="120"/>
        <v>0.46500000000000002</v>
      </c>
      <c r="M353">
        <f t="shared" si="121"/>
        <v>1</v>
      </c>
      <c r="N353">
        <f t="shared" si="123"/>
        <v>52.196250000000141</v>
      </c>
      <c r="O353">
        <f t="shared" si="122"/>
        <v>0.01</v>
      </c>
      <c r="P353" s="53">
        <f t="shared" si="127"/>
        <v>7.2776746412830384E-3</v>
      </c>
      <c r="Q353">
        <f t="shared" si="125"/>
        <v>0.32042400203616922</v>
      </c>
      <c r="R353">
        <f t="shared" si="124"/>
        <v>116</v>
      </c>
      <c r="S353">
        <f t="shared" si="126"/>
        <v>0.84421025838883246</v>
      </c>
      <c r="W353" s="9"/>
    </row>
    <row r="354" spans="6:23" x14ac:dyDescent="0.3">
      <c r="F354" s="6"/>
      <c r="H354">
        <v>116</v>
      </c>
      <c r="I354" t="s">
        <v>14</v>
      </c>
      <c r="J354">
        <v>0.5</v>
      </c>
      <c r="K354">
        <v>0.5</v>
      </c>
      <c r="L354">
        <f t="shared" si="120"/>
        <v>0.46500000000000002</v>
      </c>
      <c r="M354">
        <f t="shared" si="121"/>
        <v>1</v>
      </c>
      <c r="N354">
        <f t="shared" si="123"/>
        <v>52.661250000000145</v>
      </c>
      <c r="O354">
        <f t="shared" si="122"/>
        <v>0.01</v>
      </c>
      <c r="P354" s="53">
        <f t="shared" si="127"/>
        <v>7.7046315535717058E-3</v>
      </c>
      <c r="Q354">
        <f t="shared" si="125"/>
        <v>0.31721976201580754</v>
      </c>
      <c r="R354">
        <f t="shared" si="124"/>
        <v>117</v>
      </c>
      <c r="S354">
        <f t="shared" si="126"/>
        <v>0.90144189176788958</v>
      </c>
      <c r="W354" s="9"/>
    </row>
    <row r="355" spans="6:23" x14ac:dyDescent="0.3">
      <c r="F355" s="6"/>
      <c r="H355">
        <v>117</v>
      </c>
      <c r="I355" t="s">
        <v>14</v>
      </c>
      <c r="J355">
        <v>0.5</v>
      </c>
      <c r="K355">
        <v>0.5</v>
      </c>
      <c r="L355">
        <f t="shared" si="120"/>
        <v>0.46500000000000002</v>
      </c>
      <c r="M355">
        <f t="shared" si="121"/>
        <v>1</v>
      </c>
      <c r="N355">
        <f t="shared" si="123"/>
        <v>53.126250000000148</v>
      </c>
      <c r="O355">
        <f t="shared" si="122"/>
        <v>0.01</v>
      </c>
      <c r="P355" s="53">
        <f t="shared" si="127"/>
        <v>8.1206816574646012E-3</v>
      </c>
      <c r="Q355">
        <f t="shared" si="125"/>
        <v>0.31404756439564946</v>
      </c>
      <c r="R355">
        <f t="shared" si="124"/>
        <v>118</v>
      </c>
      <c r="S355">
        <f t="shared" si="126"/>
        <v>0.95824043558082295</v>
      </c>
      <c r="W355" s="9"/>
    </row>
    <row r="356" spans="6:23" x14ac:dyDescent="0.3">
      <c r="F356" s="6"/>
      <c r="H356">
        <v>118</v>
      </c>
      <c r="I356" t="s">
        <v>14</v>
      </c>
      <c r="J356">
        <v>0.5</v>
      </c>
      <c r="K356">
        <v>0.5</v>
      </c>
      <c r="L356">
        <f t="shared" si="120"/>
        <v>0.46500000000000002</v>
      </c>
      <c r="M356">
        <f t="shared" si="121"/>
        <v>1</v>
      </c>
      <c r="N356">
        <f t="shared" si="123"/>
        <v>53.591250000000151</v>
      </c>
      <c r="O356">
        <f t="shared" si="122"/>
        <v>0.01</v>
      </c>
      <c r="P356" s="53">
        <f t="shared" si="127"/>
        <v>8.5252826788687619E-3</v>
      </c>
      <c r="Q356">
        <f t="shared" si="125"/>
        <v>0.31090708875169298</v>
      </c>
      <c r="R356">
        <f t="shared" si="124"/>
        <v>119</v>
      </c>
      <c r="S356">
        <f t="shared" si="126"/>
        <v>1.0145086387853826</v>
      </c>
      <c r="W356" s="9"/>
    </row>
    <row r="357" spans="6:23" x14ac:dyDescent="0.3">
      <c r="F357" s="6"/>
      <c r="H357">
        <v>119</v>
      </c>
      <c r="I357" t="s">
        <v>14</v>
      </c>
      <c r="J357">
        <v>0.5</v>
      </c>
      <c r="K357">
        <v>0.5</v>
      </c>
      <c r="L357">
        <f t="shared" si="120"/>
        <v>0.46500000000000002</v>
      </c>
      <c r="M357">
        <f t="shared" si="121"/>
        <v>1</v>
      </c>
      <c r="N357">
        <f t="shared" si="123"/>
        <v>54.056250000000155</v>
      </c>
      <c r="O357">
        <f t="shared" si="122"/>
        <v>0.01</v>
      </c>
      <c r="P357" s="53">
        <f t="shared" si="127"/>
        <v>8.917919308912281E-3</v>
      </c>
      <c r="Q357">
        <f t="shared" si="125"/>
        <v>0.30779801786417604</v>
      </c>
      <c r="R357">
        <f t="shared" si="124"/>
        <v>120</v>
      </c>
      <c r="S357">
        <f t="shared" si="126"/>
        <v>1.0701503170694737</v>
      </c>
      <c r="W357" s="9"/>
    </row>
    <row r="358" spans="6:23" x14ac:dyDescent="0.3">
      <c r="F358" s="6"/>
      <c r="H358">
        <v>120</v>
      </c>
      <c r="I358" t="s">
        <v>14</v>
      </c>
      <c r="J358">
        <v>0.5</v>
      </c>
      <c r="K358">
        <v>0.5</v>
      </c>
      <c r="L358">
        <f t="shared" si="120"/>
        <v>0.46500000000000002</v>
      </c>
      <c r="M358">
        <f t="shared" si="121"/>
        <v>1</v>
      </c>
      <c r="N358">
        <f t="shared" si="123"/>
        <v>54.521250000000158</v>
      </c>
      <c r="O358">
        <f t="shared" si="122"/>
        <v>0.01</v>
      </c>
      <c r="P358" s="53">
        <f t="shared" si="127"/>
        <v>0.9298104289976421</v>
      </c>
      <c r="Q358">
        <f t="shared" si="125"/>
        <v>0.3047200376855343</v>
      </c>
      <c r="R358">
        <f t="shared" si="124"/>
        <v>121</v>
      </c>
      <c r="S358">
        <f t="shared" si="126"/>
        <v>112.50706190871469</v>
      </c>
      <c r="W358" s="9"/>
    </row>
    <row r="359" spans="6:23" x14ac:dyDescent="0.3">
      <c r="F359" s="6"/>
      <c r="H359">
        <v>121</v>
      </c>
      <c r="I359" t="s">
        <v>14</v>
      </c>
      <c r="J359">
        <v>0.5</v>
      </c>
      <c r="K359">
        <v>0.5</v>
      </c>
      <c r="L359">
        <f t="shared" si="120"/>
        <v>0.46500000000000002</v>
      </c>
      <c r="M359">
        <f t="shared" si="121"/>
        <v>1</v>
      </c>
      <c r="N359">
        <f t="shared" si="123"/>
        <v>54.986250000000162</v>
      </c>
      <c r="O359">
        <f t="shared" si="122"/>
        <v>0.01</v>
      </c>
      <c r="P359" s="53">
        <f t="shared" si="127"/>
        <v>5.0000000000000044E-3</v>
      </c>
      <c r="Q359">
        <f t="shared" si="125"/>
        <v>0.30167283730867894</v>
      </c>
      <c r="R359">
        <f t="shared" si="124"/>
        <v>122</v>
      </c>
      <c r="S359">
        <f t="shared" si="126"/>
        <v>0.61000000000000054</v>
      </c>
      <c r="W359" s="9"/>
    </row>
    <row r="360" spans="6:23" x14ac:dyDescent="0.3">
      <c r="F360" s="6"/>
      <c r="H360">
        <v>122</v>
      </c>
      <c r="I360" t="s">
        <v>14</v>
      </c>
      <c r="J360">
        <v>0.5</v>
      </c>
      <c r="K360">
        <v>0.5</v>
      </c>
      <c r="L360">
        <f t="shared" si="120"/>
        <v>0.46500000000000002</v>
      </c>
      <c r="M360">
        <f t="shared" si="121"/>
        <v>1</v>
      </c>
      <c r="N360">
        <f t="shared" si="123"/>
        <v>55.451250000000165</v>
      </c>
      <c r="O360">
        <f t="shared" si="122"/>
        <v>0.01</v>
      </c>
      <c r="P360" s="53">
        <f t="shared" si="127"/>
        <v>5.4724999999999913E-3</v>
      </c>
      <c r="Q360">
        <f t="shared" si="125"/>
        <v>0.29865610893559214</v>
      </c>
      <c r="R360">
        <f t="shared" si="124"/>
        <v>123</v>
      </c>
      <c r="S360">
        <f t="shared" si="126"/>
        <v>0.67311749999999893</v>
      </c>
      <c r="W360" s="9"/>
    </row>
    <row r="361" spans="6:23" x14ac:dyDescent="0.3">
      <c r="F361" s="6"/>
      <c r="H361">
        <v>123</v>
      </c>
      <c r="I361" t="s">
        <v>14</v>
      </c>
      <c r="J361">
        <v>0.5</v>
      </c>
      <c r="K361">
        <v>0.5</v>
      </c>
      <c r="L361">
        <f t="shared" si="120"/>
        <v>0.46500000000000002</v>
      </c>
      <c r="M361">
        <f t="shared" si="121"/>
        <v>1</v>
      </c>
      <c r="N361">
        <f t="shared" si="123"/>
        <v>55.916250000000169</v>
      </c>
      <c r="O361">
        <f t="shared" si="122"/>
        <v>0.01</v>
      </c>
      <c r="P361" s="53">
        <f t="shared" si="127"/>
        <v>5.9371650000000775E-3</v>
      </c>
      <c r="Q361">
        <f t="shared" si="125"/>
        <v>0.29566954784623622</v>
      </c>
      <c r="R361">
        <f t="shared" si="124"/>
        <v>124</v>
      </c>
      <c r="S361">
        <f t="shared" si="126"/>
        <v>0.73620846000000961</v>
      </c>
      <c r="W361" s="9"/>
    </row>
    <row r="362" spans="6:23" x14ac:dyDescent="0.3">
      <c r="F362" s="6"/>
      <c r="H362">
        <v>124</v>
      </c>
      <c r="I362" t="s">
        <v>14</v>
      </c>
      <c r="J362">
        <v>0.5</v>
      </c>
      <c r="K362">
        <v>0.5</v>
      </c>
      <c r="L362">
        <f t="shared" si="120"/>
        <v>0.46500000000000002</v>
      </c>
      <c r="M362">
        <f t="shared" si="121"/>
        <v>1</v>
      </c>
      <c r="N362">
        <f t="shared" si="123"/>
        <v>56.381250000000172</v>
      </c>
      <c r="O362">
        <f t="shared" si="122"/>
        <v>0.01</v>
      </c>
      <c r="P362" s="53">
        <f t="shared" si="127"/>
        <v>6.3933371774999026E-3</v>
      </c>
      <c r="Q362">
        <f t="shared" si="125"/>
        <v>0.29271285236777383</v>
      </c>
      <c r="R362">
        <f t="shared" si="124"/>
        <v>125</v>
      </c>
      <c r="S362">
        <f t="shared" si="126"/>
        <v>0.79916714718748783</v>
      </c>
      <c r="W362" s="9"/>
    </row>
    <row r="363" spans="6:23" x14ac:dyDescent="0.3">
      <c r="F363" s="6"/>
      <c r="H363">
        <v>125</v>
      </c>
      <c r="I363" t="s">
        <v>14</v>
      </c>
      <c r="J363">
        <v>0.5</v>
      </c>
      <c r="K363">
        <v>0.5</v>
      </c>
      <c r="L363">
        <f t="shared" si="120"/>
        <v>0.46500000000000002</v>
      </c>
      <c r="M363">
        <f t="shared" si="121"/>
        <v>1</v>
      </c>
      <c r="N363">
        <f t="shared" si="123"/>
        <v>56.846250000000175</v>
      </c>
      <c r="O363">
        <f t="shared" si="122"/>
        <v>0.01</v>
      </c>
      <c r="P363" s="53">
        <f t="shared" si="127"/>
        <v>6.8403789847575336E-3</v>
      </c>
      <c r="Q363">
        <f t="shared" si="125"/>
        <v>0.28978572384409612</v>
      </c>
      <c r="R363">
        <f t="shared" si="124"/>
        <v>126</v>
      </c>
      <c r="S363">
        <f t="shared" si="126"/>
        <v>0.86188775207944923</v>
      </c>
      <c r="W363" s="9"/>
    </row>
    <row r="364" spans="6:23" x14ac:dyDescent="0.3">
      <c r="F364" s="6"/>
      <c r="H364">
        <v>126</v>
      </c>
      <c r="I364" t="s">
        <v>14</v>
      </c>
      <c r="J364">
        <v>0.5</v>
      </c>
      <c r="K364">
        <v>0.5</v>
      </c>
      <c r="L364">
        <f t="shared" si="120"/>
        <v>0.46500000000000002</v>
      </c>
      <c r="M364">
        <f t="shared" si="121"/>
        <v>1</v>
      </c>
      <c r="N364">
        <f t="shared" si="123"/>
        <v>57.311250000000179</v>
      </c>
      <c r="O364">
        <f t="shared" si="122"/>
        <v>0.01</v>
      </c>
      <c r="P364" s="53">
        <f t="shared" si="127"/>
        <v>7.2776746412830384E-3</v>
      </c>
      <c r="Q364">
        <f t="shared" si="125"/>
        <v>0.28688786660565518</v>
      </c>
      <c r="R364">
        <f t="shared" si="124"/>
        <v>127</v>
      </c>
      <c r="S364">
        <f t="shared" si="126"/>
        <v>0.92426467944294588</v>
      </c>
      <c r="W364" s="9"/>
    </row>
    <row r="365" spans="6:23" x14ac:dyDescent="0.3">
      <c r="F365" s="6"/>
      <c r="H365">
        <v>127</v>
      </c>
      <c r="I365" t="s">
        <v>14</v>
      </c>
      <c r="J365">
        <v>0.5</v>
      </c>
      <c r="K365">
        <v>0.5</v>
      </c>
      <c r="L365">
        <f t="shared" si="120"/>
        <v>0.46500000000000002</v>
      </c>
      <c r="M365">
        <f t="shared" si="121"/>
        <v>1</v>
      </c>
      <c r="N365">
        <f t="shared" si="123"/>
        <v>57.776250000000182</v>
      </c>
      <c r="O365">
        <f t="shared" si="122"/>
        <v>0.01</v>
      </c>
      <c r="P365" s="53">
        <f t="shared" si="127"/>
        <v>7.7046315535717058E-3</v>
      </c>
      <c r="Q365">
        <f t="shared" si="125"/>
        <v>0.28401898793959862</v>
      </c>
      <c r="R365">
        <f t="shared" si="124"/>
        <v>128</v>
      </c>
      <c r="S365">
        <f t="shared" si="126"/>
        <v>0.98619283885717834</v>
      </c>
      <c r="W365" s="9"/>
    </row>
    <row r="366" spans="6:23" x14ac:dyDescent="0.3">
      <c r="F366" s="6"/>
      <c r="H366">
        <v>128</v>
      </c>
      <c r="I366" t="s">
        <v>14</v>
      </c>
      <c r="J366">
        <v>0.5</v>
      </c>
      <c r="K366">
        <v>0.5</v>
      </c>
      <c r="L366">
        <f t="shared" ref="L366:L429" si="128">(J366+K366)*0.465</f>
        <v>0.46500000000000002</v>
      </c>
      <c r="M366">
        <f t="shared" ref="M366:M429" si="129">J366+K366</f>
        <v>1</v>
      </c>
      <c r="N366">
        <f t="shared" si="123"/>
        <v>58.241250000000186</v>
      </c>
      <c r="O366">
        <f t="shared" ref="O366:O429" si="130">M366/100</f>
        <v>0.01</v>
      </c>
      <c r="P366" s="53">
        <f t="shared" si="127"/>
        <v>8.1206816574646012E-3</v>
      </c>
      <c r="Q366">
        <f t="shared" si="125"/>
        <v>0.28117879806020263</v>
      </c>
      <c r="R366">
        <f t="shared" si="124"/>
        <v>129</v>
      </c>
      <c r="S366">
        <f t="shared" si="126"/>
        <v>1.0475679338129336</v>
      </c>
      <c r="W366" s="9"/>
    </row>
    <row r="367" spans="6:23" x14ac:dyDescent="0.3">
      <c r="F367" s="6"/>
      <c r="H367">
        <v>129</v>
      </c>
      <c r="I367" t="s">
        <v>14</v>
      </c>
      <c r="J367">
        <v>0.5</v>
      </c>
      <c r="K367">
        <v>0.5</v>
      </c>
      <c r="L367">
        <f t="shared" si="128"/>
        <v>0.46500000000000002</v>
      </c>
      <c r="M367">
        <f t="shared" si="129"/>
        <v>1</v>
      </c>
      <c r="N367">
        <f t="shared" ref="N367:N430" si="131">N366+L366</f>
        <v>58.706250000000189</v>
      </c>
      <c r="O367">
        <f t="shared" si="130"/>
        <v>0.01</v>
      </c>
      <c r="P367" s="53">
        <f t="shared" si="127"/>
        <v>8.5252826788687619E-3</v>
      </c>
      <c r="Q367">
        <f t="shared" si="125"/>
        <v>0.27836701007960057</v>
      </c>
      <c r="R367">
        <f t="shared" ref="R367:R430" si="132">H367+1</f>
        <v>130</v>
      </c>
      <c r="S367">
        <f t="shared" si="126"/>
        <v>1.108286748252939</v>
      </c>
      <c r="W367" s="9"/>
    </row>
    <row r="368" spans="6:23" x14ac:dyDescent="0.3">
      <c r="F368" s="6"/>
      <c r="H368">
        <v>130</v>
      </c>
      <c r="I368" t="s">
        <v>14</v>
      </c>
      <c r="J368">
        <v>0.5</v>
      </c>
      <c r="K368">
        <v>0.5</v>
      </c>
      <c r="L368">
        <f t="shared" si="128"/>
        <v>0.46500000000000002</v>
      </c>
      <c r="M368">
        <f t="shared" si="129"/>
        <v>1</v>
      </c>
      <c r="N368">
        <f t="shared" si="131"/>
        <v>59.171250000000192</v>
      </c>
      <c r="O368">
        <f t="shared" si="130"/>
        <v>0.01</v>
      </c>
      <c r="P368" s="53">
        <f t="shared" si="127"/>
        <v>8.917919308912281E-3</v>
      </c>
      <c r="Q368">
        <f t="shared" ref="Q368:Q431" si="133">Q367*(1-O368)</f>
        <v>0.27558333997880458</v>
      </c>
      <c r="R368">
        <f t="shared" si="132"/>
        <v>131</v>
      </c>
      <c r="S368">
        <f t="shared" ref="S368:S431" si="134">R368*P368</f>
        <v>1.1682474294675087</v>
      </c>
      <c r="W368" s="9"/>
    </row>
    <row r="369" spans="6:23" x14ac:dyDescent="0.3">
      <c r="F369" s="6"/>
      <c r="H369">
        <v>131</v>
      </c>
      <c r="I369" t="s">
        <v>14</v>
      </c>
      <c r="J369">
        <v>0.5</v>
      </c>
      <c r="K369">
        <v>0.5</v>
      </c>
      <c r="L369">
        <f t="shared" si="128"/>
        <v>0.46500000000000002</v>
      </c>
      <c r="M369">
        <f t="shared" si="129"/>
        <v>1</v>
      </c>
      <c r="N369">
        <f t="shared" si="131"/>
        <v>59.636250000000196</v>
      </c>
      <c r="O369">
        <f t="shared" si="130"/>
        <v>0.01</v>
      </c>
      <c r="P369" s="53">
        <f t="shared" si="127"/>
        <v>0.9298104289976421</v>
      </c>
      <c r="Q369">
        <f t="shared" si="133"/>
        <v>0.27282750657901655</v>
      </c>
      <c r="R369">
        <f t="shared" si="132"/>
        <v>132</v>
      </c>
      <c r="S369">
        <f t="shared" si="134"/>
        <v>122.73497662768875</v>
      </c>
      <c r="W369" s="9"/>
    </row>
    <row r="370" spans="6:23" x14ac:dyDescent="0.3">
      <c r="F370" s="6"/>
      <c r="H370">
        <v>132</v>
      </c>
      <c r="I370" t="s">
        <v>14</v>
      </c>
      <c r="J370">
        <v>0.5</v>
      </c>
      <c r="K370">
        <v>0.5</v>
      </c>
      <c r="L370">
        <f t="shared" si="128"/>
        <v>0.46500000000000002</v>
      </c>
      <c r="M370">
        <f t="shared" si="129"/>
        <v>1</v>
      </c>
      <c r="N370">
        <f t="shared" si="131"/>
        <v>60.101250000000199</v>
      </c>
      <c r="O370">
        <f t="shared" si="130"/>
        <v>0.01</v>
      </c>
      <c r="P370" s="53">
        <f t="shared" si="127"/>
        <v>5.0000000000000044E-3</v>
      </c>
      <c r="Q370">
        <f t="shared" si="133"/>
        <v>0.2700992315132264</v>
      </c>
      <c r="R370">
        <f t="shared" si="132"/>
        <v>133</v>
      </c>
      <c r="S370">
        <f t="shared" si="134"/>
        <v>0.66500000000000059</v>
      </c>
      <c r="W370" s="9"/>
    </row>
    <row r="371" spans="6:23" x14ac:dyDescent="0.3">
      <c r="F371" s="6"/>
      <c r="H371">
        <v>133</v>
      </c>
      <c r="I371" t="s">
        <v>14</v>
      </c>
      <c r="J371">
        <v>0.5</v>
      </c>
      <c r="K371">
        <v>0.5</v>
      </c>
      <c r="L371">
        <f t="shared" si="128"/>
        <v>0.46500000000000002</v>
      </c>
      <c r="M371">
        <f t="shared" si="129"/>
        <v>1</v>
      </c>
      <c r="N371">
        <f t="shared" si="131"/>
        <v>60.566250000000203</v>
      </c>
      <c r="O371">
        <f t="shared" si="130"/>
        <v>0.01</v>
      </c>
      <c r="P371" s="53">
        <f t="shared" si="127"/>
        <v>5.4724999999999913E-3</v>
      </c>
      <c r="Q371">
        <f t="shared" si="133"/>
        <v>0.26739823919809413</v>
      </c>
      <c r="R371">
        <f t="shared" si="132"/>
        <v>134</v>
      </c>
      <c r="S371">
        <f t="shared" si="134"/>
        <v>0.73331499999999883</v>
      </c>
      <c r="W371" s="9"/>
    </row>
    <row r="372" spans="6:23" x14ac:dyDescent="0.3">
      <c r="F372" s="6"/>
      <c r="H372">
        <v>134</v>
      </c>
      <c r="I372" t="s">
        <v>14</v>
      </c>
      <c r="J372">
        <v>0.5</v>
      </c>
      <c r="K372">
        <v>0.5</v>
      </c>
      <c r="L372">
        <f t="shared" si="128"/>
        <v>0.46500000000000002</v>
      </c>
      <c r="M372">
        <f t="shared" si="129"/>
        <v>1</v>
      </c>
      <c r="N372">
        <f t="shared" si="131"/>
        <v>61.031250000000206</v>
      </c>
      <c r="O372">
        <f t="shared" si="130"/>
        <v>0.01</v>
      </c>
      <c r="P372" s="53">
        <f t="shared" si="127"/>
        <v>5.9371650000000775E-3</v>
      </c>
      <c r="Q372">
        <f t="shared" si="133"/>
        <v>0.26472425680611317</v>
      </c>
      <c r="R372">
        <f t="shared" si="132"/>
        <v>135</v>
      </c>
      <c r="S372">
        <f t="shared" si="134"/>
        <v>0.80151727500001047</v>
      </c>
      <c r="W372" s="9"/>
    </row>
    <row r="373" spans="6:23" x14ac:dyDescent="0.3">
      <c r="F373" s="6"/>
      <c r="H373">
        <v>135</v>
      </c>
      <c r="I373" t="s">
        <v>14</v>
      </c>
      <c r="J373">
        <v>0.5</v>
      </c>
      <c r="K373">
        <v>0.5</v>
      </c>
      <c r="L373">
        <f t="shared" si="128"/>
        <v>0.46500000000000002</v>
      </c>
      <c r="M373">
        <f t="shared" si="129"/>
        <v>1</v>
      </c>
      <c r="N373">
        <f t="shared" si="131"/>
        <v>61.496250000000209</v>
      </c>
      <c r="O373">
        <f t="shared" si="130"/>
        <v>0.01</v>
      </c>
      <c r="P373" s="53">
        <f t="shared" si="127"/>
        <v>6.3933371774999026E-3</v>
      </c>
      <c r="Q373">
        <f t="shared" si="133"/>
        <v>0.26207701423805202</v>
      </c>
      <c r="R373">
        <f t="shared" si="132"/>
        <v>136</v>
      </c>
      <c r="S373">
        <f t="shared" si="134"/>
        <v>0.86949385613998675</v>
      </c>
      <c r="W373" s="9"/>
    </row>
    <row r="374" spans="6:23" x14ac:dyDescent="0.3">
      <c r="F374" s="6"/>
      <c r="H374">
        <v>136</v>
      </c>
      <c r="I374" t="s">
        <v>14</v>
      </c>
      <c r="J374">
        <v>0.5</v>
      </c>
      <c r="K374">
        <v>0.5</v>
      </c>
      <c r="L374">
        <f t="shared" si="128"/>
        <v>0.46500000000000002</v>
      </c>
      <c r="M374">
        <f t="shared" si="129"/>
        <v>1</v>
      </c>
      <c r="N374">
        <f t="shared" si="131"/>
        <v>61.961250000000213</v>
      </c>
      <c r="O374">
        <f t="shared" si="130"/>
        <v>0.01</v>
      </c>
      <c r="P374" s="53">
        <f t="shared" si="127"/>
        <v>6.8403789847575336E-3</v>
      </c>
      <c r="Q374">
        <f t="shared" si="133"/>
        <v>0.25945624409567147</v>
      </c>
      <c r="R374">
        <f t="shared" si="132"/>
        <v>137</v>
      </c>
      <c r="S374">
        <f t="shared" si="134"/>
        <v>0.9371319209117821</v>
      </c>
      <c r="W374" s="9"/>
    </row>
    <row r="375" spans="6:23" x14ac:dyDescent="0.3">
      <c r="F375" s="6"/>
      <c r="H375">
        <v>137</v>
      </c>
      <c r="I375" t="s">
        <v>14</v>
      </c>
      <c r="J375">
        <v>0.5</v>
      </c>
      <c r="K375">
        <v>0.5</v>
      </c>
      <c r="L375">
        <f t="shared" si="128"/>
        <v>0.46500000000000002</v>
      </c>
      <c r="M375">
        <f t="shared" si="129"/>
        <v>1</v>
      </c>
      <c r="N375">
        <f t="shared" si="131"/>
        <v>62.426250000000216</v>
      </c>
      <c r="O375">
        <f t="shared" si="130"/>
        <v>0.01</v>
      </c>
      <c r="P375" s="53">
        <f t="shared" si="127"/>
        <v>7.2776746412830384E-3</v>
      </c>
      <c r="Q375">
        <f t="shared" si="133"/>
        <v>0.25686168165471474</v>
      </c>
      <c r="R375">
        <f t="shared" si="132"/>
        <v>138</v>
      </c>
      <c r="S375">
        <f t="shared" si="134"/>
        <v>1.0043191004970593</v>
      </c>
      <c r="W375" s="9"/>
    </row>
    <row r="376" spans="6:23" x14ac:dyDescent="0.3">
      <c r="F376" s="6"/>
      <c r="H376">
        <v>138</v>
      </c>
      <c r="I376" t="s">
        <v>14</v>
      </c>
      <c r="J376">
        <v>0.5</v>
      </c>
      <c r="K376">
        <v>0.5</v>
      </c>
      <c r="L376">
        <f t="shared" si="128"/>
        <v>0.46500000000000002</v>
      </c>
      <c r="M376">
        <f t="shared" si="129"/>
        <v>1</v>
      </c>
      <c r="N376">
        <f t="shared" si="131"/>
        <v>62.89125000000022</v>
      </c>
      <c r="O376">
        <f t="shared" si="130"/>
        <v>0.01</v>
      </c>
      <c r="P376" s="53">
        <f t="shared" si="127"/>
        <v>7.7046315535717058E-3</v>
      </c>
      <c r="Q376">
        <f t="shared" si="133"/>
        <v>0.2542930648381676</v>
      </c>
      <c r="R376">
        <f t="shared" si="132"/>
        <v>139</v>
      </c>
      <c r="S376">
        <f t="shared" si="134"/>
        <v>1.0709437859464672</v>
      </c>
      <c r="W376" s="9"/>
    </row>
    <row r="377" spans="6:23" x14ac:dyDescent="0.3">
      <c r="F377" s="6"/>
      <c r="H377">
        <v>139</v>
      </c>
      <c r="I377" t="s">
        <v>14</v>
      </c>
      <c r="J377">
        <v>0.5</v>
      </c>
      <c r="K377">
        <v>0.5</v>
      </c>
      <c r="L377">
        <f t="shared" si="128"/>
        <v>0.46500000000000002</v>
      </c>
      <c r="M377">
        <f t="shared" si="129"/>
        <v>1</v>
      </c>
      <c r="N377">
        <f t="shared" si="131"/>
        <v>63.356250000000223</v>
      </c>
      <c r="O377">
        <f t="shared" si="130"/>
        <v>0.01</v>
      </c>
      <c r="P377" s="53">
        <f t="shared" ref="P377:P440" si="135">1-SUM(P367:P376)</f>
        <v>8.1206816574646012E-3</v>
      </c>
      <c r="Q377">
        <f t="shared" si="133"/>
        <v>0.25175013418978592</v>
      </c>
      <c r="R377">
        <f t="shared" si="132"/>
        <v>140</v>
      </c>
      <c r="S377">
        <f t="shared" si="134"/>
        <v>1.1368954320450442</v>
      </c>
      <c r="W377" s="9"/>
    </row>
    <row r="378" spans="6:23" x14ac:dyDescent="0.3">
      <c r="F378" s="6"/>
      <c r="H378">
        <v>140</v>
      </c>
      <c r="I378" t="s">
        <v>14</v>
      </c>
      <c r="J378">
        <v>0.5</v>
      </c>
      <c r="K378">
        <v>0.5</v>
      </c>
      <c r="L378">
        <f t="shared" si="128"/>
        <v>0.46500000000000002</v>
      </c>
      <c r="M378">
        <f t="shared" si="129"/>
        <v>1</v>
      </c>
      <c r="N378">
        <f t="shared" si="131"/>
        <v>63.821250000000227</v>
      </c>
      <c r="O378">
        <f t="shared" si="130"/>
        <v>0.01</v>
      </c>
      <c r="P378" s="53">
        <f t="shared" si="135"/>
        <v>8.5252826788687619E-3</v>
      </c>
      <c r="Q378">
        <f t="shared" si="133"/>
        <v>0.24923263284788807</v>
      </c>
      <c r="R378">
        <f t="shared" si="132"/>
        <v>141</v>
      </c>
      <c r="S378">
        <f t="shared" si="134"/>
        <v>1.2020648577204955</v>
      </c>
      <c r="W378" s="9"/>
    </row>
    <row r="379" spans="6:23" x14ac:dyDescent="0.3">
      <c r="F379" s="6"/>
      <c r="H379">
        <v>141</v>
      </c>
      <c r="I379" t="s">
        <v>14</v>
      </c>
      <c r="J379">
        <v>0.5</v>
      </c>
      <c r="K379">
        <v>0.5</v>
      </c>
      <c r="L379">
        <f t="shared" si="128"/>
        <v>0.46500000000000002</v>
      </c>
      <c r="M379">
        <f t="shared" si="129"/>
        <v>1</v>
      </c>
      <c r="N379">
        <f t="shared" si="131"/>
        <v>64.286250000000223</v>
      </c>
      <c r="O379">
        <f t="shared" si="130"/>
        <v>0.01</v>
      </c>
      <c r="P379" s="53">
        <f t="shared" si="135"/>
        <v>8.917919308912281E-3</v>
      </c>
      <c r="Q379">
        <f t="shared" si="133"/>
        <v>0.2467403065194092</v>
      </c>
      <c r="R379">
        <f t="shared" si="132"/>
        <v>142</v>
      </c>
      <c r="S379">
        <f t="shared" si="134"/>
        <v>1.2663445418655439</v>
      </c>
      <c r="W379" s="9"/>
    </row>
    <row r="380" spans="6:23" x14ac:dyDescent="0.3">
      <c r="F380" s="6"/>
      <c r="H380">
        <v>142</v>
      </c>
      <c r="I380" t="s">
        <v>14</v>
      </c>
      <c r="J380">
        <v>0.5</v>
      </c>
      <c r="K380">
        <v>0.5</v>
      </c>
      <c r="L380">
        <f t="shared" si="128"/>
        <v>0.46500000000000002</v>
      </c>
      <c r="M380">
        <f t="shared" si="129"/>
        <v>1</v>
      </c>
      <c r="N380">
        <f t="shared" si="131"/>
        <v>64.751250000000226</v>
      </c>
      <c r="O380">
        <f t="shared" si="130"/>
        <v>0.01</v>
      </c>
      <c r="P380" s="53">
        <f t="shared" si="135"/>
        <v>0.9298104289976421</v>
      </c>
      <c r="Q380">
        <f t="shared" si="133"/>
        <v>0.2442729034542151</v>
      </c>
      <c r="R380">
        <f t="shared" si="132"/>
        <v>143</v>
      </c>
      <c r="S380">
        <f t="shared" si="134"/>
        <v>132.96289134666281</v>
      </c>
      <c r="W380" s="9"/>
    </row>
    <row r="381" spans="6:23" x14ac:dyDescent="0.3">
      <c r="F381" s="6"/>
      <c r="H381">
        <v>143</v>
      </c>
      <c r="I381" t="s">
        <v>14</v>
      </c>
      <c r="J381">
        <v>0.5</v>
      </c>
      <c r="K381">
        <v>0.5</v>
      </c>
      <c r="L381">
        <f t="shared" si="128"/>
        <v>0.46500000000000002</v>
      </c>
      <c r="M381">
        <f t="shared" si="129"/>
        <v>1</v>
      </c>
      <c r="N381">
        <f t="shared" si="131"/>
        <v>65.21625000000023</v>
      </c>
      <c r="O381">
        <f t="shared" si="130"/>
        <v>0.01</v>
      </c>
      <c r="P381" s="53">
        <f t="shared" si="135"/>
        <v>5.0000000000000044E-3</v>
      </c>
      <c r="Q381">
        <f t="shared" si="133"/>
        <v>0.24183017441967294</v>
      </c>
      <c r="R381">
        <f t="shared" si="132"/>
        <v>144</v>
      </c>
      <c r="S381">
        <f t="shared" si="134"/>
        <v>0.72000000000000064</v>
      </c>
      <c r="W381" s="9"/>
    </row>
    <row r="382" spans="6:23" x14ac:dyDescent="0.3">
      <c r="F382" s="6"/>
      <c r="H382">
        <v>144</v>
      </c>
      <c r="I382" t="s">
        <v>14</v>
      </c>
      <c r="J382">
        <v>0.5</v>
      </c>
      <c r="K382">
        <v>0.5</v>
      </c>
      <c r="L382">
        <f t="shared" si="128"/>
        <v>0.46500000000000002</v>
      </c>
      <c r="M382">
        <f t="shared" si="129"/>
        <v>1</v>
      </c>
      <c r="N382">
        <f t="shared" si="131"/>
        <v>65.681250000000233</v>
      </c>
      <c r="O382">
        <f t="shared" si="130"/>
        <v>0.01</v>
      </c>
      <c r="P382" s="53">
        <f t="shared" si="135"/>
        <v>5.4724999999999913E-3</v>
      </c>
      <c r="Q382">
        <f t="shared" si="133"/>
        <v>0.2394118726754762</v>
      </c>
      <c r="R382">
        <f t="shared" si="132"/>
        <v>145</v>
      </c>
      <c r="S382">
        <f t="shared" si="134"/>
        <v>0.79351249999999873</v>
      </c>
      <c r="W382" s="9"/>
    </row>
    <row r="383" spans="6:23" x14ac:dyDescent="0.3">
      <c r="F383" s="6"/>
      <c r="H383">
        <v>145</v>
      </c>
      <c r="I383" t="s">
        <v>14</v>
      </c>
      <c r="J383">
        <v>0.5</v>
      </c>
      <c r="K383">
        <v>0.5</v>
      </c>
      <c r="L383">
        <f t="shared" si="128"/>
        <v>0.46500000000000002</v>
      </c>
      <c r="M383">
        <f t="shared" si="129"/>
        <v>1</v>
      </c>
      <c r="N383">
        <f t="shared" si="131"/>
        <v>66.146250000000236</v>
      </c>
      <c r="O383">
        <f t="shared" si="130"/>
        <v>0.01</v>
      </c>
      <c r="P383" s="53">
        <f t="shared" si="135"/>
        <v>5.9371650000000775E-3</v>
      </c>
      <c r="Q383">
        <f t="shared" si="133"/>
        <v>0.23701775394872143</v>
      </c>
      <c r="R383">
        <f t="shared" si="132"/>
        <v>146</v>
      </c>
      <c r="S383">
        <f t="shared" si="134"/>
        <v>0.86682609000001132</v>
      </c>
      <c r="W383" s="9"/>
    </row>
    <row r="384" spans="6:23" x14ac:dyDescent="0.3">
      <c r="F384" s="6"/>
      <c r="H384">
        <v>146</v>
      </c>
      <c r="I384" t="s">
        <v>14</v>
      </c>
      <c r="J384">
        <v>0.5</v>
      </c>
      <c r="K384">
        <v>0.5</v>
      </c>
      <c r="L384">
        <f t="shared" si="128"/>
        <v>0.46500000000000002</v>
      </c>
      <c r="M384">
        <f t="shared" si="129"/>
        <v>1</v>
      </c>
      <c r="N384">
        <f t="shared" si="131"/>
        <v>66.61125000000024</v>
      </c>
      <c r="O384">
        <f t="shared" si="130"/>
        <v>0.01</v>
      </c>
      <c r="P384" s="53">
        <f t="shared" si="135"/>
        <v>6.3933371774999026E-3</v>
      </c>
      <c r="Q384">
        <f t="shared" si="133"/>
        <v>0.23464757640923423</v>
      </c>
      <c r="R384">
        <f t="shared" si="132"/>
        <v>147</v>
      </c>
      <c r="S384">
        <f t="shared" si="134"/>
        <v>0.93982056509248568</v>
      </c>
      <c r="W384" s="9"/>
    </row>
    <row r="385" spans="6:23" x14ac:dyDescent="0.3">
      <c r="F385" s="6"/>
      <c r="H385">
        <v>147</v>
      </c>
      <c r="I385" t="s">
        <v>14</v>
      </c>
      <c r="J385">
        <v>0.5</v>
      </c>
      <c r="K385">
        <v>0.5</v>
      </c>
      <c r="L385">
        <f t="shared" si="128"/>
        <v>0.46500000000000002</v>
      </c>
      <c r="M385">
        <f t="shared" si="129"/>
        <v>1</v>
      </c>
      <c r="N385">
        <f t="shared" si="131"/>
        <v>67.076250000000243</v>
      </c>
      <c r="O385">
        <f t="shared" si="130"/>
        <v>0.01</v>
      </c>
      <c r="P385" s="53">
        <f t="shared" si="135"/>
        <v>6.8403789847575336E-3</v>
      </c>
      <c r="Q385">
        <f t="shared" si="133"/>
        <v>0.23230110064514189</v>
      </c>
      <c r="R385">
        <f t="shared" si="132"/>
        <v>148</v>
      </c>
      <c r="S385">
        <f t="shared" si="134"/>
        <v>1.012376089744115</v>
      </c>
      <c r="W385" s="9"/>
    </row>
    <row r="386" spans="6:23" x14ac:dyDescent="0.3">
      <c r="F386" s="6"/>
      <c r="H386">
        <v>148</v>
      </c>
      <c r="I386" t="s">
        <v>14</v>
      </c>
      <c r="J386">
        <v>0.5</v>
      </c>
      <c r="K386">
        <v>0.5</v>
      </c>
      <c r="L386">
        <f t="shared" si="128"/>
        <v>0.46500000000000002</v>
      </c>
      <c r="M386">
        <f t="shared" si="129"/>
        <v>1</v>
      </c>
      <c r="N386">
        <f t="shared" si="131"/>
        <v>67.541250000000247</v>
      </c>
      <c r="O386">
        <f t="shared" si="130"/>
        <v>0.01</v>
      </c>
      <c r="P386" s="53">
        <f t="shared" si="135"/>
        <v>7.2776746412830384E-3</v>
      </c>
      <c r="Q386">
        <f t="shared" si="133"/>
        <v>0.22997808963869049</v>
      </c>
      <c r="R386">
        <f t="shared" si="132"/>
        <v>149</v>
      </c>
      <c r="S386">
        <f t="shared" si="134"/>
        <v>1.0843735215511727</v>
      </c>
      <c r="W386" s="9"/>
    </row>
    <row r="387" spans="6:23" x14ac:dyDescent="0.3">
      <c r="F387" s="6"/>
      <c r="H387">
        <v>149</v>
      </c>
      <c r="I387" t="s">
        <v>14</v>
      </c>
      <c r="J387">
        <v>0.5</v>
      </c>
      <c r="K387">
        <v>0.5</v>
      </c>
      <c r="L387">
        <f t="shared" si="128"/>
        <v>0.46500000000000002</v>
      </c>
      <c r="M387">
        <f t="shared" si="129"/>
        <v>1</v>
      </c>
      <c r="N387">
        <f t="shared" si="131"/>
        <v>68.00625000000025</v>
      </c>
      <c r="O387">
        <f t="shared" si="130"/>
        <v>0.01</v>
      </c>
      <c r="P387" s="53">
        <f t="shared" si="135"/>
        <v>7.7046315535717058E-3</v>
      </c>
      <c r="Q387">
        <f t="shared" si="133"/>
        <v>0.22767830874230358</v>
      </c>
      <c r="R387">
        <f t="shared" si="132"/>
        <v>150</v>
      </c>
      <c r="S387">
        <f t="shared" si="134"/>
        <v>1.1556947330357559</v>
      </c>
      <c r="W387" s="9"/>
    </row>
    <row r="388" spans="6:23" x14ac:dyDescent="0.3">
      <c r="F388" s="6"/>
      <c r="H388">
        <v>150</v>
      </c>
      <c r="I388" t="s">
        <v>14</v>
      </c>
      <c r="J388">
        <v>0.5</v>
      </c>
      <c r="K388">
        <v>0.5</v>
      </c>
      <c r="L388">
        <f t="shared" si="128"/>
        <v>0.46500000000000002</v>
      </c>
      <c r="M388">
        <f t="shared" si="129"/>
        <v>1</v>
      </c>
      <c r="N388">
        <f t="shared" si="131"/>
        <v>68.471250000000254</v>
      </c>
      <c r="O388">
        <f t="shared" si="130"/>
        <v>0.01</v>
      </c>
      <c r="P388" s="53">
        <f t="shared" si="135"/>
        <v>8.1206816574646012E-3</v>
      </c>
      <c r="Q388">
        <f t="shared" si="133"/>
        <v>0.22540152565488053</v>
      </c>
      <c r="R388">
        <f t="shared" si="132"/>
        <v>151</v>
      </c>
      <c r="S388">
        <f t="shared" si="134"/>
        <v>1.2262229302771548</v>
      </c>
      <c r="W388" s="9"/>
    </row>
    <row r="389" spans="6:23" x14ac:dyDescent="0.3">
      <c r="F389" s="6"/>
      <c r="H389">
        <v>151</v>
      </c>
      <c r="I389" t="s">
        <v>14</v>
      </c>
      <c r="J389">
        <v>0.5</v>
      </c>
      <c r="K389">
        <v>0.5</v>
      </c>
      <c r="L389">
        <f t="shared" si="128"/>
        <v>0.46500000000000002</v>
      </c>
      <c r="M389">
        <f t="shared" si="129"/>
        <v>1</v>
      </c>
      <c r="N389">
        <f t="shared" si="131"/>
        <v>68.936250000000257</v>
      </c>
      <c r="O389">
        <f t="shared" si="130"/>
        <v>0.01</v>
      </c>
      <c r="P389" s="53">
        <f t="shared" si="135"/>
        <v>8.5252826788687619E-3</v>
      </c>
      <c r="Q389">
        <f t="shared" si="133"/>
        <v>0.22314751039833172</v>
      </c>
      <c r="R389">
        <f t="shared" si="132"/>
        <v>152</v>
      </c>
      <c r="S389">
        <f t="shared" si="134"/>
        <v>1.2958429671880518</v>
      </c>
      <c r="W389" s="9"/>
    </row>
    <row r="390" spans="6:23" x14ac:dyDescent="0.3">
      <c r="F390" s="6"/>
      <c r="H390">
        <v>152</v>
      </c>
      <c r="I390" t="s">
        <v>14</v>
      </c>
      <c r="J390">
        <v>0.5</v>
      </c>
      <c r="K390">
        <v>0.5</v>
      </c>
      <c r="L390">
        <f t="shared" si="128"/>
        <v>0.46500000000000002</v>
      </c>
      <c r="M390">
        <f t="shared" si="129"/>
        <v>1</v>
      </c>
      <c r="N390">
        <f t="shared" si="131"/>
        <v>69.40125000000026</v>
      </c>
      <c r="O390">
        <f t="shared" si="130"/>
        <v>0.01</v>
      </c>
      <c r="P390" s="53">
        <f t="shared" si="135"/>
        <v>8.917919308912281E-3</v>
      </c>
      <c r="Q390">
        <f t="shared" si="133"/>
        <v>0.22091603529434839</v>
      </c>
      <c r="R390">
        <f t="shared" si="132"/>
        <v>153</v>
      </c>
      <c r="S390">
        <f t="shared" si="134"/>
        <v>1.3644416542635791</v>
      </c>
      <c r="W390" s="9"/>
    </row>
    <row r="391" spans="6:23" x14ac:dyDescent="0.3">
      <c r="F391" s="6"/>
      <c r="H391">
        <v>153</v>
      </c>
      <c r="I391" t="s">
        <v>14</v>
      </c>
      <c r="J391">
        <v>0.5</v>
      </c>
      <c r="K391">
        <v>0.5</v>
      </c>
      <c r="L391">
        <f t="shared" si="128"/>
        <v>0.46500000000000002</v>
      </c>
      <c r="M391">
        <f t="shared" si="129"/>
        <v>1</v>
      </c>
      <c r="N391">
        <f t="shared" si="131"/>
        <v>69.866250000000264</v>
      </c>
      <c r="O391">
        <f t="shared" si="130"/>
        <v>0.01</v>
      </c>
      <c r="P391" s="53">
        <f t="shared" si="135"/>
        <v>0.9298104289976421</v>
      </c>
      <c r="Q391">
        <f t="shared" si="133"/>
        <v>0.21870687494140489</v>
      </c>
      <c r="R391">
        <f t="shared" si="132"/>
        <v>154</v>
      </c>
      <c r="S391">
        <f t="shared" si="134"/>
        <v>143.19080606563688</v>
      </c>
      <c r="W391" s="9"/>
    </row>
    <row r="392" spans="6:23" x14ac:dyDescent="0.3">
      <c r="F392" s="6"/>
      <c r="H392">
        <v>154</v>
      </c>
      <c r="I392" t="s">
        <v>14</v>
      </c>
      <c r="J392">
        <v>0.5</v>
      </c>
      <c r="K392">
        <v>0.5</v>
      </c>
      <c r="L392">
        <f t="shared" si="128"/>
        <v>0.46500000000000002</v>
      </c>
      <c r="M392">
        <f t="shared" si="129"/>
        <v>1</v>
      </c>
      <c r="N392">
        <f t="shared" si="131"/>
        <v>70.331250000000267</v>
      </c>
      <c r="O392">
        <f t="shared" si="130"/>
        <v>0.01</v>
      </c>
      <c r="P392" s="53">
        <f t="shared" si="135"/>
        <v>5.0000000000000044E-3</v>
      </c>
      <c r="Q392">
        <f t="shared" si="133"/>
        <v>0.21651980619199085</v>
      </c>
      <c r="R392">
        <f t="shared" si="132"/>
        <v>155</v>
      </c>
      <c r="S392">
        <f t="shared" si="134"/>
        <v>0.77500000000000069</v>
      </c>
      <c r="W392" s="9"/>
    </row>
    <row r="393" spans="6:23" x14ac:dyDescent="0.3">
      <c r="F393" s="6"/>
      <c r="H393">
        <v>155</v>
      </c>
      <c r="I393" t="s">
        <v>14</v>
      </c>
      <c r="J393">
        <v>0.5</v>
      </c>
      <c r="K393">
        <v>0.5</v>
      </c>
      <c r="L393">
        <f t="shared" si="128"/>
        <v>0.46500000000000002</v>
      </c>
      <c r="M393">
        <f t="shared" si="129"/>
        <v>1</v>
      </c>
      <c r="N393">
        <f t="shared" si="131"/>
        <v>70.796250000000271</v>
      </c>
      <c r="O393">
        <f t="shared" si="130"/>
        <v>0.01</v>
      </c>
      <c r="P393" s="53">
        <f t="shared" si="135"/>
        <v>5.4724999999999913E-3</v>
      </c>
      <c r="Q393">
        <f t="shared" si="133"/>
        <v>0.21435460813007093</v>
      </c>
      <c r="R393">
        <f t="shared" si="132"/>
        <v>156</v>
      </c>
      <c r="S393">
        <f t="shared" si="134"/>
        <v>0.85370999999999864</v>
      </c>
      <c r="W393" s="9"/>
    </row>
    <row r="394" spans="6:23" x14ac:dyDescent="0.3">
      <c r="F394" s="6"/>
      <c r="H394">
        <v>156</v>
      </c>
      <c r="I394" t="s">
        <v>14</v>
      </c>
      <c r="J394">
        <v>0.5</v>
      </c>
      <c r="K394">
        <v>0.5</v>
      </c>
      <c r="L394">
        <f t="shared" si="128"/>
        <v>0.46500000000000002</v>
      </c>
      <c r="M394">
        <f t="shared" si="129"/>
        <v>1</v>
      </c>
      <c r="N394">
        <f t="shared" si="131"/>
        <v>71.261250000000274</v>
      </c>
      <c r="O394">
        <f t="shared" si="130"/>
        <v>0.01</v>
      </c>
      <c r="P394" s="53">
        <f t="shared" si="135"/>
        <v>5.9371650000000775E-3</v>
      </c>
      <c r="Q394">
        <f t="shared" si="133"/>
        <v>0.21221106204877022</v>
      </c>
      <c r="R394">
        <f t="shared" si="132"/>
        <v>157</v>
      </c>
      <c r="S394">
        <f t="shared" si="134"/>
        <v>0.93213490500001217</v>
      </c>
      <c r="W394" s="9"/>
    </row>
    <row r="395" spans="6:23" x14ac:dyDescent="0.3">
      <c r="F395" s="6"/>
      <c r="H395">
        <v>157</v>
      </c>
      <c r="I395" t="s">
        <v>14</v>
      </c>
      <c r="J395">
        <v>0.5</v>
      </c>
      <c r="K395">
        <v>0.5</v>
      </c>
      <c r="L395">
        <f t="shared" si="128"/>
        <v>0.46500000000000002</v>
      </c>
      <c r="M395">
        <f t="shared" si="129"/>
        <v>1</v>
      </c>
      <c r="N395">
        <f t="shared" si="131"/>
        <v>71.726250000000277</v>
      </c>
      <c r="O395">
        <f t="shared" si="130"/>
        <v>0.01</v>
      </c>
      <c r="P395" s="53">
        <f t="shared" si="135"/>
        <v>6.3933371774999026E-3</v>
      </c>
      <c r="Q395">
        <f t="shared" si="133"/>
        <v>0.21008895142828252</v>
      </c>
      <c r="R395">
        <f t="shared" si="132"/>
        <v>158</v>
      </c>
      <c r="S395">
        <f t="shared" si="134"/>
        <v>1.0101472740449846</v>
      </c>
      <c r="W395" s="9"/>
    </row>
    <row r="396" spans="6:23" x14ac:dyDescent="0.3">
      <c r="F396" s="6"/>
      <c r="H396">
        <v>158</v>
      </c>
      <c r="I396" t="s">
        <v>14</v>
      </c>
      <c r="J396">
        <v>0.5</v>
      </c>
      <c r="K396">
        <v>0.5</v>
      </c>
      <c r="L396">
        <f t="shared" si="128"/>
        <v>0.46500000000000002</v>
      </c>
      <c r="M396">
        <f t="shared" si="129"/>
        <v>1</v>
      </c>
      <c r="N396">
        <f t="shared" si="131"/>
        <v>72.191250000000281</v>
      </c>
      <c r="O396">
        <f t="shared" si="130"/>
        <v>0.01</v>
      </c>
      <c r="P396" s="53">
        <f t="shared" si="135"/>
        <v>6.8403789847575336E-3</v>
      </c>
      <c r="Q396">
        <f t="shared" si="133"/>
        <v>0.20798806191399968</v>
      </c>
      <c r="R396">
        <f t="shared" si="132"/>
        <v>159</v>
      </c>
      <c r="S396">
        <f t="shared" si="134"/>
        <v>1.0876202585764478</v>
      </c>
      <c r="W396" s="9"/>
    </row>
    <row r="397" spans="6:23" x14ac:dyDescent="0.3">
      <c r="F397" s="6"/>
      <c r="H397">
        <v>159</v>
      </c>
      <c r="I397" t="s">
        <v>14</v>
      </c>
      <c r="J397">
        <v>0.5</v>
      </c>
      <c r="K397">
        <v>0.5</v>
      </c>
      <c r="L397">
        <f t="shared" si="128"/>
        <v>0.46500000000000002</v>
      </c>
      <c r="M397">
        <f t="shared" si="129"/>
        <v>1</v>
      </c>
      <c r="N397">
        <f t="shared" si="131"/>
        <v>72.656250000000284</v>
      </c>
      <c r="O397">
        <f t="shared" si="130"/>
        <v>0.01</v>
      </c>
      <c r="P397" s="53">
        <f t="shared" si="135"/>
        <v>7.2776746412830384E-3</v>
      </c>
      <c r="Q397">
        <f t="shared" si="133"/>
        <v>0.20590818129485969</v>
      </c>
      <c r="R397">
        <f t="shared" si="132"/>
        <v>160</v>
      </c>
      <c r="S397">
        <f t="shared" si="134"/>
        <v>1.1644279426052861</v>
      </c>
      <c r="W397" s="9"/>
    </row>
    <row r="398" spans="6:23" x14ac:dyDescent="0.3">
      <c r="F398" s="6"/>
      <c r="H398">
        <v>160</v>
      </c>
      <c r="I398" t="s">
        <v>14</v>
      </c>
      <c r="J398">
        <v>0.5</v>
      </c>
      <c r="K398">
        <v>0.5</v>
      </c>
      <c r="L398">
        <f t="shared" si="128"/>
        <v>0.46500000000000002</v>
      </c>
      <c r="M398">
        <f t="shared" si="129"/>
        <v>1</v>
      </c>
      <c r="N398">
        <f t="shared" si="131"/>
        <v>73.121250000000288</v>
      </c>
      <c r="O398">
        <f t="shared" si="130"/>
        <v>0.01</v>
      </c>
      <c r="P398" s="53">
        <f t="shared" si="135"/>
        <v>7.7046315535717058E-3</v>
      </c>
      <c r="Q398">
        <f t="shared" si="133"/>
        <v>0.2038490994819111</v>
      </c>
      <c r="R398">
        <f t="shared" si="132"/>
        <v>161</v>
      </c>
      <c r="S398">
        <f t="shared" si="134"/>
        <v>1.2404456801250445</v>
      </c>
      <c r="W398" s="9"/>
    </row>
    <row r="399" spans="6:23" x14ac:dyDescent="0.3">
      <c r="F399" s="6"/>
      <c r="H399">
        <v>161</v>
      </c>
      <c r="I399" t="s">
        <v>14</v>
      </c>
      <c r="J399">
        <v>0.5</v>
      </c>
      <c r="K399">
        <v>0.5</v>
      </c>
      <c r="L399">
        <f t="shared" si="128"/>
        <v>0.46500000000000002</v>
      </c>
      <c r="M399">
        <f t="shared" si="129"/>
        <v>1</v>
      </c>
      <c r="N399">
        <f t="shared" si="131"/>
        <v>73.586250000000291</v>
      </c>
      <c r="O399">
        <f t="shared" si="130"/>
        <v>0.01</v>
      </c>
      <c r="P399" s="53">
        <f t="shared" si="135"/>
        <v>8.1206816574646012E-3</v>
      </c>
      <c r="Q399">
        <f t="shared" si="133"/>
        <v>0.20181060848709198</v>
      </c>
      <c r="R399">
        <f t="shared" si="132"/>
        <v>162</v>
      </c>
      <c r="S399">
        <f t="shared" si="134"/>
        <v>1.3155504285092654</v>
      </c>
      <c r="W399" s="9"/>
    </row>
    <row r="400" spans="6:23" x14ac:dyDescent="0.3">
      <c r="F400" s="6"/>
      <c r="H400">
        <v>162</v>
      </c>
      <c r="I400" t="s">
        <v>14</v>
      </c>
      <c r="J400">
        <v>0.5</v>
      </c>
      <c r="K400">
        <v>0.5</v>
      </c>
      <c r="L400">
        <f t="shared" si="128"/>
        <v>0.46500000000000002</v>
      </c>
      <c r="M400">
        <f t="shared" si="129"/>
        <v>1</v>
      </c>
      <c r="N400">
        <f t="shared" si="131"/>
        <v>74.051250000000294</v>
      </c>
      <c r="O400">
        <f t="shared" si="130"/>
        <v>0.01</v>
      </c>
      <c r="P400" s="53">
        <f t="shared" si="135"/>
        <v>8.5252826788687619E-3</v>
      </c>
      <c r="Q400">
        <f t="shared" si="133"/>
        <v>0.19979250240222104</v>
      </c>
      <c r="R400">
        <f t="shared" si="132"/>
        <v>163</v>
      </c>
      <c r="S400">
        <f t="shared" si="134"/>
        <v>1.3896210766556081</v>
      </c>
      <c r="W400" s="9"/>
    </row>
    <row r="401" spans="6:23" x14ac:dyDescent="0.3">
      <c r="F401" s="6"/>
      <c r="H401">
        <v>163</v>
      </c>
      <c r="I401" t="s">
        <v>14</v>
      </c>
      <c r="J401">
        <v>0.5</v>
      </c>
      <c r="K401">
        <v>0.5</v>
      </c>
      <c r="L401">
        <f t="shared" si="128"/>
        <v>0.46500000000000002</v>
      </c>
      <c r="M401">
        <f t="shared" si="129"/>
        <v>1</v>
      </c>
      <c r="N401">
        <f t="shared" si="131"/>
        <v>74.516250000000298</v>
      </c>
      <c r="O401">
        <f t="shared" si="130"/>
        <v>0.01</v>
      </c>
      <c r="P401" s="53">
        <f t="shared" si="135"/>
        <v>8.917919308912281E-3</v>
      </c>
      <c r="Q401">
        <f t="shared" si="133"/>
        <v>0.19779457737819883</v>
      </c>
      <c r="R401">
        <f t="shared" si="132"/>
        <v>164</v>
      </c>
      <c r="S401">
        <f t="shared" si="134"/>
        <v>1.4625387666616141</v>
      </c>
      <c r="W401" s="9"/>
    </row>
    <row r="402" spans="6:23" x14ac:dyDescent="0.3">
      <c r="F402" s="6"/>
      <c r="H402">
        <v>164</v>
      </c>
      <c r="I402" t="s">
        <v>14</v>
      </c>
      <c r="J402">
        <v>0.5</v>
      </c>
      <c r="K402">
        <v>0.5</v>
      </c>
      <c r="L402">
        <f t="shared" si="128"/>
        <v>0.46500000000000002</v>
      </c>
      <c r="M402">
        <f t="shared" si="129"/>
        <v>1</v>
      </c>
      <c r="N402">
        <f t="shared" si="131"/>
        <v>74.981250000000301</v>
      </c>
      <c r="O402">
        <f t="shared" si="130"/>
        <v>0.01</v>
      </c>
      <c r="P402" s="53">
        <f t="shared" si="135"/>
        <v>0.9298104289976421</v>
      </c>
      <c r="Q402">
        <f t="shared" si="133"/>
        <v>0.19581663160441684</v>
      </c>
      <c r="R402">
        <f t="shared" si="132"/>
        <v>165</v>
      </c>
      <c r="S402">
        <f t="shared" si="134"/>
        <v>153.41872078461094</v>
      </c>
      <c r="W402" s="9"/>
    </row>
    <row r="403" spans="6:23" x14ac:dyDescent="0.3">
      <c r="F403" s="6"/>
      <c r="H403">
        <v>165</v>
      </c>
      <c r="I403" t="s">
        <v>14</v>
      </c>
      <c r="J403">
        <v>0.5</v>
      </c>
      <c r="K403">
        <v>0.5</v>
      </c>
      <c r="L403">
        <f t="shared" si="128"/>
        <v>0.46500000000000002</v>
      </c>
      <c r="M403">
        <f t="shared" si="129"/>
        <v>1</v>
      </c>
      <c r="N403">
        <f t="shared" si="131"/>
        <v>75.446250000000305</v>
      </c>
      <c r="O403">
        <f t="shared" si="130"/>
        <v>0.01</v>
      </c>
      <c r="P403" s="53">
        <f t="shared" si="135"/>
        <v>5.0000000000000044E-3</v>
      </c>
      <c r="Q403">
        <f t="shared" si="133"/>
        <v>0.19385846528837267</v>
      </c>
      <c r="R403">
        <f t="shared" si="132"/>
        <v>166</v>
      </c>
      <c r="S403">
        <f t="shared" si="134"/>
        <v>0.83000000000000074</v>
      </c>
      <c r="W403" s="9"/>
    </row>
    <row r="404" spans="6:23" x14ac:dyDescent="0.3">
      <c r="F404" s="6"/>
      <c r="H404">
        <v>166</v>
      </c>
      <c r="I404" t="s">
        <v>14</v>
      </c>
      <c r="J404">
        <v>0.5</v>
      </c>
      <c r="K404">
        <v>0.5</v>
      </c>
      <c r="L404">
        <f t="shared" si="128"/>
        <v>0.46500000000000002</v>
      </c>
      <c r="M404">
        <f t="shared" si="129"/>
        <v>1</v>
      </c>
      <c r="N404">
        <f t="shared" si="131"/>
        <v>75.911250000000308</v>
      </c>
      <c r="O404">
        <f t="shared" si="130"/>
        <v>0.01</v>
      </c>
      <c r="P404" s="53">
        <f t="shared" si="135"/>
        <v>5.4724999999999913E-3</v>
      </c>
      <c r="Q404">
        <f t="shared" si="133"/>
        <v>0.19191988063548893</v>
      </c>
      <c r="R404">
        <f t="shared" si="132"/>
        <v>167</v>
      </c>
      <c r="S404">
        <f t="shared" si="134"/>
        <v>0.91390749999999854</v>
      </c>
      <c r="W404" s="9"/>
    </row>
    <row r="405" spans="6:23" x14ac:dyDescent="0.3">
      <c r="F405" s="6"/>
      <c r="H405">
        <v>167</v>
      </c>
      <c r="I405" t="s">
        <v>14</v>
      </c>
      <c r="J405">
        <v>0.5</v>
      </c>
      <c r="K405">
        <v>0.5</v>
      </c>
      <c r="L405">
        <f t="shared" si="128"/>
        <v>0.46500000000000002</v>
      </c>
      <c r="M405">
        <f t="shared" si="129"/>
        <v>1</v>
      </c>
      <c r="N405">
        <f t="shared" si="131"/>
        <v>76.376250000000312</v>
      </c>
      <c r="O405">
        <f t="shared" si="130"/>
        <v>0.01</v>
      </c>
      <c r="P405" s="53">
        <f t="shared" si="135"/>
        <v>5.9371650000000775E-3</v>
      </c>
      <c r="Q405">
        <f t="shared" si="133"/>
        <v>0.19000068182913404</v>
      </c>
      <c r="R405">
        <f t="shared" si="132"/>
        <v>168</v>
      </c>
      <c r="S405">
        <f t="shared" si="134"/>
        <v>0.99744372000001302</v>
      </c>
      <c r="W405" s="9"/>
    </row>
    <row r="406" spans="6:23" x14ac:dyDescent="0.3">
      <c r="F406" s="6"/>
      <c r="H406">
        <v>168</v>
      </c>
      <c r="I406" t="s">
        <v>14</v>
      </c>
      <c r="J406">
        <v>0.5</v>
      </c>
      <c r="K406">
        <v>0.5</v>
      </c>
      <c r="L406">
        <f t="shared" si="128"/>
        <v>0.46500000000000002</v>
      </c>
      <c r="M406">
        <f t="shared" si="129"/>
        <v>1</v>
      </c>
      <c r="N406">
        <f t="shared" si="131"/>
        <v>76.841250000000315</v>
      </c>
      <c r="O406">
        <f t="shared" si="130"/>
        <v>0.01</v>
      </c>
      <c r="P406" s="53">
        <f t="shared" si="135"/>
        <v>6.3933371774999026E-3</v>
      </c>
      <c r="Q406">
        <f t="shared" si="133"/>
        <v>0.18810067501084271</v>
      </c>
      <c r="R406">
        <f t="shared" si="132"/>
        <v>169</v>
      </c>
      <c r="S406">
        <f t="shared" si="134"/>
        <v>1.0804739829974834</v>
      </c>
      <c r="W406" s="9"/>
    </row>
    <row r="407" spans="6:23" x14ac:dyDescent="0.3">
      <c r="F407" s="6"/>
      <c r="H407">
        <v>169</v>
      </c>
      <c r="I407" t="s">
        <v>14</v>
      </c>
      <c r="J407">
        <v>0.5</v>
      </c>
      <c r="K407">
        <v>0.5</v>
      </c>
      <c r="L407">
        <f t="shared" si="128"/>
        <v>0.46500000000000002</v>
      </c>
      <c r="M407">
        <f t="shared" si="129"/>
        <v>1</v>
      </c>
      <c r="N407">
        <f t="shared" si="131"/>
        <v>77.306250000000318</v>
      </c>
      <c r="O407">
        <f t="shared" si="130"/>
        <v>0.01</v>
      </c>
      <c r="P407" s="53">
        <f t="shared" si="135"/>
        <v>6.8403789847575336E-3</v>
      </c>
      <c r="Q407">
        <f t="shared" si="133"/>
        <v>0.18621966826073427</v>
      </c>
      <c r="R407">
        <f t="shared" si="132"/>
        <v>170</v>
      </c>
      <c r="S407">
        <f t="shared" si="134"/>
        <v>1.1628644274087807</v>
      </c>
      <c r="W407" s="9"/>
    </row>
    <row r="408" spans="6:23" x14ac:dyDescent="0.3">
      <c r="F408" s="6"/>
      <c r="H408">
        <v>170</v>
      </c>
      <c r="I408" t="s">
        <v>14</v>
      </c>
      <c r="J408">
        <v>0.5</v>
      </c>
      <c r="K408">
        <v>0.5</v>
      </c>
      <c r="L408">
        <f t="shared" si="128"/>
        <v>0.46500000000000002</v>
      </c>
      <c r="M408">
        <f t="shared" si="129"/>
        <v>1</v>
      </c>
      <c r="N408">
        <f t="shared" si="131"/>
        <v>77.771250000000322</v>
      </c>
      <c r="O408">
        <f t="shared" si="130"/>
        <v>0.01</v>
      </c>
      <c r="P408" s="53">
        <f t="shared" si="135"/>
        <v>7.2776746412830384E-3</v>
      </c>
      <c r="Q408">
        <f t="shared" si="133"/>
        <v>0.18435747157812693</v>
      </c>
      <c r="R408">
        <f t="shared" si="132"/>
        <v>171</v>
      </c>
      <c r="S408">
        <f t="shared" si="134"/>
        <v>1.2444823636593996</v>
      </c>
      <c r="W408" s="9"/>
    </row>
    <row r="409" spans="6:23" x14ac:dyDescent="0.3">
      <c r="F409" s="6"/>
      <c r="H409">
        <v>171</v>
      </c>
      <c r="I409" t="s">
        <v>14</v>
      </c>
      <c r="J409">
        <v>0.5</v>
      </c>
      <c r="K409">
        <v>0.5</v>
      </c>
      <c r="L409">
        <f t="shared" si="128"/>
        <v>0.46500000000000002</v>
      </c>
      <c r="M409">
        <f t="shared" si="129"/>
        <v>1</v>
      </c>
      <c r="N409">
        <f t="shared" si="131"/>
        <v>78.236250000000325</v>
      </c>
      <c r="O409">
        <f t="shared" si="130"/>
        <v>0.01</v>
      </c>
      <c r="P409" s="53">
        <f t="shared" si="135"/>
        <v>7.7046315535717058E-3</v>
      </c>
      <c r="Q409">
        <f t="shared" si="133"/>
        <v>0.18251389686234565</v>
      </c>
      <c r="R409">
        <f t="shared" si="132"/>
        <v>172</v>
      </c>
      <c r="S409">
        <f t="shared" si="134"/>
        <v>1.3251966272143334</v>
      </c>
      <c r="W409" s="9"/>
    </row>
    <row r="410" spans="6:23" x14ac:dyDescent="0.3">
      <c r="F410" s="6"/>
      <c r="H410">
        <v>172</v>
      </c>
      <c r="I410" t="s">
        <v>14</v>
      </c>
      <c r="J410">
        <v>0.5</v>
      </c>
      <c r="K410">
        <v>0.5</v>
      </c>
      <c r="L410">
        <f t="shared" si="128"/>
        <v>0.46500000000000002</v>
      </c>
      <c r="M410">
        <f t="shared" si="129"/>
        <v>1</v>
      </c>
      <c r="N410">
        <f t="shared" si="131"/>
        <v>78.701250000000329</v>
      </c>
      <c r="O410">
        <f t="shared" si="130"/>
        <v>0.01</v>
      </c>
      <c r="P410" s="53">
        <f t="shared" si="135"/>
        <v>8.1206816574646012E-3</v>
      </c>
      <c r="Q410">
        <f t="shared" si="133"/>
        <v>0.18068875789372218</v>
      </c>
      <c r="R410">
        <f t="shared" si="132"/>
        <v>173</v>
      </c>
      <c r="S410">
        <f t="shared" si="134"/>
        <v>1.404877926741376</v>
      </c>
      <c r="W410" s="9"/>
    </row>
    <row r="411" spans="6:23" x14ac:dyDescent="0.3">
      <c r="F411" s="6"/>
      <c r="H411">
        <v>173</v>
      </c>
      <c r="I411" t="s">
        <v>14</v>
      </c>
      <c r="J411">
        <v>0.5</v>
      </c>
      <c r="K411">
        <v>0.5</v>
      </c>
      <c r="L411">
        <f t="shared" si="128"/>
        <v>0.46500000000000002</v>
      </c>
      <c r="M411">
        <f t="shared" si="129"/>
        <v>1</v>
      </c>
      <c r="N411">
        <f t="shared" si="131"/>
        <v>79.166250000000332</v>
      </c>
      <c r="O411">
        <f t="shared" si="130"/>
        <v>0.01</v>
      </c>
      <c r="P411" s="53">
        <f t="shared" si="135"/>
        <v>8.5252826788687619E-3</v>
      </c>
      <c r="Q411">
        <f t="shared" si="133"/>
        <v>0.17888187031478497</v>
      </c>
      <c r="R411">
        <f t="shared" si="132"/>
        <v>174</v>
      </c>
      <c r="S411">
        <f t="shared" si="134"/>
        <v>1.4833991861231646</v>
      </c>
      <c r="W411" s="9"/>
    </row>
    <row r="412" spans="6:23" x14ac:dyDescent="0.3">
      <c r="F412" s="6"/>
      <c r="H412">
        <v>174</v>
      </c>
      <c r="I412" t="s">
        <v>14</v>
      </c>
      <c r="J412">
        <v>0.5</v>
      </c>
      <c r="K412">
        <v>0.5</v>
      </c>
      <c r="L412">
        <f t="shared" si="128"/>
        <v>0.46500000000000002</v>
      </c>
      <c r="M412">
        <f t="shared" si="129"/>
        <v>1</v>
      </c>
      <c r="N412">
        <f t="shared" si="131"/>
        <v>79.631250000000335</v>
      </c>
      <c r="O412">
        <f t="shared" si="130"/>
        <v>0.01</v>
      </c>
      <c r="P412" s="53">
        <f t="shared" si="135"/>
        <v>8.917919308912281E-3</v>
      </c>
      <c r="Q412">
        <f t="shared" si="133"/>
        <v>0.17709305161163713</v>
      </c>
      <c r="R412">
        <f t="shared" si="132"/>
        <v>175</v>
      </c>
      <c r="S412">
        <f t="shared" si="134"/>
        <v>1.5606358790596491</v>
      </c>
      <c r="W412" s="9"/>
    </row>
    <row r="413" spans="6:23" x14ac:dyDescent="0.3">
      <c r="F413" s="6"/>
      <c r="H413">
        <v>175</v>
      </c>
      <c r="I413" t="s">
        <v>14</v>
      </c>
      <c r="J413">
        <v>0.5</v>
      </c>
      <c r="K413">
        <v>0.5</v>
      </c>
      <c r="L413">
        <f t="shared" si="128"/>
        <v>0.46500000000000002</v>
      </c>
      <c r="M413">
        <f t="shared" si="129"/>
        <v>1</v>
      </c>
      <c r="N413">
        <f t="shared" si="131"/>
        <v>80.096250000000339</v>
      </c>
      <c r="O413">
        <f t="shared" si="130"/>
        <v>0.01</v>
      </c>
      <c r="P413" s="53">
        <f t="shared" si="135"/>
        <v>0.9298104289976421</v>
      </c>
      <c r="Q413">
        <f t="shared" si="133"/>
        <v>0.17532212109552076</v>
      </c>
      <c r="R413">
        <f t="shared" si="132"/>
        <v>176</v>
      </c>
      <c r="S413">
        <f t="shared" si="134"/>
        <v>163.646635503585</v>
      </c>
      <c r="W413" s="9"/>
    </row>
    <row r="414" spans="6:23" x14ac:dyDescent="0.3">
      <c r="F414" s="6"/>
      <c r="H414">
        <v>176</v>
      </c>
      <c r="I414" t="s">
        <v>14</v>
      </c>
      <c r="J414">
        <v>0.5</v>
      </c>
      <c r="K414">
        <v>0.5</v>
      </c>
      <c r="L414">
        <f t="shared" si="128"/>
        <v>0.46500000000000002</v>
      </c>
      <c r="M414">
        <f t="shared" si="129"/>
        <v>1</v>
      </c>
      <c r="N414">
        <f t="shared" si="131"/>
        <v>80.561250000000342</v>
      </c>
      <c r="O414">
        <f t="shared" si="130"/>
        <v>0.01</v>
      </c>
      <c r="P414" s="53">
        <f t="shared" si="135"/>
        <v>5.0000000000000044E-3</v>
      </c>
      <c r="Q414">
        <f t="shared" si="133"/>
        <v>0.17356889988456556</v>
      </c>
      <c r="R414">
        <f t="shared" si="132"/>
        <v>177</v>
      </c>
      <c r="S414">
        <f t="shared" si="134"/>
        <v>0.88500000000000079</v>
      </c>
      <c r="W414" s="9"/>
    </row>
    <row r="415" spans="6:23" x14ac:dyDescent="0.3">
      <c r="F415" s="6"/>
      <c r="H415">
        <v>177</v>
      </c>
      <c r="I415" t="s">
        <v>14</v>
      </c>
      <c r="J415">
        <v>0.5</v>
      </c>
      <c r="K415">
        <v>0.5</v>
      </c>
      <c r="L415">
        <f t="shared" si="128"/>
        <v>0.46500000000000002</v>
      </c>
      <c r="M415">
        <f t="shared" si="129"/>
        <v>1</v>
      </c>
      <c r="N415">
        <f t="shared" si="131"/>
        <v>81.026250000000346</v>
      </c>
      <c r="O415">
        <f t="shared" si="130"/>
        <v>0.01</v>
      </c>
      <c r="P415" s="53">
        <f t="shared" si="135"/>
        <v>5.4724999999999913E-3</v>
      </c>
      <c r="Q415">
        <f t="shared" si="133"/>
        <v>0.1718332108857199</v>
      </c>
      <c r="R415">
        <f t="shared" si="132"/>
        <v>178</v>
      </c>
      <c r="S415">
        <f t="shared" si="134"/>
        <v>0.97410499999999844</v>
      </c>
      <c r="W415" s="9"/>
    </row>
    <row r="416" spans="6:23" x14ac:dyDescent="0.3">
      <c r="F416" s="6"/>
      <c r="H416">
        <v>178</v>
      </c>
      <c r="I416" t="s">
        <v>14</v>
      </c>
      <c r="J416">
        <v>0.5</v>
      </c>
      <c r="K416">
        <v>0.5</v>
      </c>
      <c r="L416">
        <f t="shared" si="128"/>
        <v>0.46500000000000002</v>
      </c>
      <c r="M416">
        <f t="shared" si="129"/>
        <v>1</v>
      </c>
      <c r="N416">
        <f t="shared" si="131"/>
        <v>81.491250000000349</v>
      </c>
      <c r="O416">
        <f t="shared" si="130"/>
        <v>0.01</v>
      </c>
      <c r="P416" s="53">
        <f t="shared" si="135"/>
        <v>5.9371650000000775E-3</v>
      </c>
      <c r="Q416">
        <f t="shared" si="133"/>
        <v>0.17011487877686271</v>
      </c>
      <c r="R416">
        <f t="shared" si="132"/>
        <v>179</v>
      </c>
      <c r="S416">
        <f t="shared" si="134"/>
        <v>1.0627525350000138</v>
      </c>
      <c r="W416" s="9"/>
    </row>
    <row r="417" spans="6:23" x14ac:dyDescent="0.3">
      <c r="F417" s="6"/>
      <c r="H417">
        <v>179</v>
      </c>
      <c r="I417" t="s">
        <v>14</v>
      </c>
      <c r="J417">
        <v>0.5</v>
      </c>
      <c r="K417">
        <v>0.5</v>
      </c>
      <c r="L417">
        <f t="shared" si="128"/>
        <v>0.46500000000000002</v>
      </c>
      <c r="M417">
        <f t="shared" si="129"/>
        <v>1</v>
      </c>
      <c r="N417">
        <f t="shared" si="131"/>
        <v>81.956250000000352</v>
      </c>
      <c r="O417">
        <f t="shared" si="130"/>
        <v>0.01</v>
      </c>
      <c r="P417" s="53">
        <f t="shared" si="135"/>
        <v>6.3933371774999026E-3</v>
      </c>
      <c r="Q417">
        <f t="shared" si="133"/>
        <v>0.16841372998909407</v>
      </c>
      <c r="R417">
        <f t="shared" si="132"/>
        <v>180</v>
      </c>
      <c r="S417">
        <f t="shared" si="134"/>
        <v>1.1508006919499825</v>
      </c>
      <c r="W417" s="9"/>
    </row>
    <row r="418" spans="6:23" x14ac:dyDescent="0.3">
      <c r="F418" s="6"/>
      <c r="H418">
        <v>180</v>
      </c>
      <c r="I418" t="s">
        <v>14</v>
      </c>
      <c r="J418">
        <v>0.5</v>
      </c>
      <c r="K418">
        <v>0.5</v>
      </c>
      <c r="L418">
        <f t="shared" si="128"/>
        <v>0.46500000000000002</v>
      </c>
      <c r="M418">
        <f t="shared" si="129"/>
        <v>1</v>
      </c>
      <c r="N418">
        <f t="shared" si="131"/>
        <v>82.421250000000356</v>
      </c>
      <c r="O418">
        <f t="shared" si="130"/>
        <v>0.01</v>
      </c>
      <c r="P418" s="53">
        <f t="shared" si="135"/>
        <v>6.8403789847575336E-3</v>
      </c>
      <c r="Q418">
        <f t="shared" si="133"/>
        <v>0.16672959268920312</v>
      </c>
      <c r="R418">
        <f t="shared" si="132"/>
        <v>181</v>
      </c>
      <c r="S418">
        <f t="shared" si="134"/>
        <v>1.2381085962411136</v>
      </c>
      <c r="W418" s="9"/>
    </row>
    <row r="419" spans="6:23" x14ac:dyDescent="0.3">
      <c r="F419" s="6"/>
      <c r="H419">
        <v>181</v>
      </c>
      <c r="I419" t="s">
        <v>14</v>
      </c>
      <c r="J419">
        <v>0.5</v>
      </c>
      <c r="K419">
        <v>0.5</v>
      </c>
      <c r="L419">
        <f t="shared" si="128"/>
        <v>0.46500000000000002</v>
      </c>
      <c r="M419">
        <f t="shared" si="129"/>
        <v>1</v>
      </c>
      <c r="N419">
        <f t="shared" si="131"/>
        <v>82.886250000000359</v>
      </c>
      <c r="O419">
        <f t="shared" si="130"/>
        <v>0.01</v>
      </c>
      <c r="P419" s="53">
        <f t="shared" si="135"/>
        <v>7.2776746412830384E-3</v>
      </c>
      <c r="Q419">
        <f t="shared" si="133"/>
        <v>0.1650622967623111</v>
      </c>
      <c r="R419">
        <f t="shared" si="132"/>
        <v>182</v>
      </c>
      <c r="S419">
        <f t="shared" si="134"/>
        <v>1.324536784713513</v>
      </c>
      <c r="W419" s="9"/>
    </row>
    <row r="420" spans="6:23" x14ac:dyDescent="0.3">
      <c r="F420" s="6"/>
      <c r="H420">
        <v>182</v>
      </c>
      <c r="I420" t="s">
        <v>14</v>
      </c>
      <c r="J420">
        <v>0.5</v>
      </c>
      <c r="K420">
        <v>0.5</v>
      </c>
      <c r="L420">
        <f t="shared" si="128"/>
        <v>0.46500000000000002</v>
      </c>
      <c r="M420">
        <f t="shared" si="129"/>
        <v>1</v>
      </c>
      <c r="N420">
        <f t="shared" si="131"/>
        <v>83.351250000000363</v>
      </c>
      <c r="O420">
        <f t="shared" si="130"/>
        <v>0.01</v>
      </c>
      <c r="P420" s="53">
        <f t="shared" si="135"/>
        <v>7.7046315535717058E-3</v>
      </c>
      <c r="Q420">
        <f t="shared" si="133"/>
        <v>0.16341167379468799</v>
      </c>
      <c r="R420">
        <f t="shared" si="132"/>
        <v>183</v>
      </c>
      <c r="S420">
        <f t="shared" si="134"/>
        <v>1.4099475743036223</v>
      </c>
      <c r="W420" s="9"/>
    </row>
    <row r="421" spans="6:23" x14ac:dyDescent="0.3">
      <c r="F421" s="6"/>
      <c r="H421">
        <v>183</v>
      </c>
      <c r="I421" t="s">
        <v>14</v>
      </c>
      <c r="J421">
        <v>0.5</v>
      </c>
      <c r="K421">
        <v>0.5</v>
      </c>
      <c r="L421">
        <f t="shared" si="128"/>
        <v>0.46500000000000002</v>
      </c>
      <c r="M421">
        <f t="shared" si="129"/>
        <v>1</v>
      </c>
      <c r="N421">
        <f t="shared" si="131"/>
        <v>83.816250000000366</v>
      </c>
      <c r="O421">
        <f t="shared" si="130"/>
        <v>0.01</v>
      </c>
      <c r="P421" s="53">
        <f t="shared" si="135"/>
        <v>8.1206816574646012E-3</v>
      </c>
      <c r="Q421">
        <f t="shared" si="133"/>
        <v>0.1617775570567411</v>
      </c>
      <c r="R421">
        <f t="shared" si="132"/>
        <v>184</v>
      </c>
      <c r="S421">
        <f t="shared" si="134"/>
        <v>1.4942054249734866</v>
      </c>
      <c r="W421" s="9"/>
    </row>
    <row r="422" spans="6:23" x14ac:dyDescent="0.3">
      <c r="F422" s="6"/>
      <c r="H422">
        <v>184</v>
      </c>
      <c r="I422" t="s">
        <v>14</v>
      </c>
      <c r="J422">
        <v>0.5</v>
      </c>
      <c r="K422">
        <v>0.5</v>
      </c>
      <c r="L422">
        <f t="shared" si="128"/>
        <v>0.46500000000000002</v>
      </c>
      <c r="M422">
        <f t="shared" si="129"/>
        <v>1</v>
      </c>
      <c r="N422">
        <f t="shared" si="131"/>
        <v>84.281250000000369</v>
      </c>
      <c r="O422">
        <f t="shared" si="130"/>
        <v>0.01</v>
      </c>
      <c r="P422" s="53">
        <f t="shared" si="135"/>
        <v>8.5252826788687619E-3</v>
      </c>
      <c r="Q422">
        <f t="shared" si="133"/>
        <v>0.16015978148617369</v>
      </c>
      <c r="R422">
        <f t="shared" si="132"/>
        <v>185</v>
      </c>
      <c r="S422">
        <f t="shared" si="134"/>
        <v>1.5771772955907211</v>
      </c>
      <c r="W422" s="9"/>
    </row>
    <row r="423" spans="6:23" x14ac:dyDescent="0.3">
      <c r="F423" s="6"/>
      <c r="H423">
        <v>185</v>
      </c>
      <c r="I423" t="s">
        <v>14</v>
      </c>
      <c r="J423">
        <v>0.5</v>
      </c>
      <c r="K423">
        <v>0.5</v>
      </c>
      <c r="L423">
        <f t="shared" si="128"/>
        <v>0.46500000000000002</v>
      </c>
      <c r="M423">
        <f t="shared" si="129"/>
        <v>1</v>
      </c>
      <c r="N423">
        <f t="shared" si="131"/>
        <v>84.746250000000373</v>
      </c>
      <c r="O423">
        <f t="shared" si="130"/>
        <v>0.01</v>
      </c>
      <c r="P423" s="53">
        <f t="shared" si="135"/>
        <v>8.917919308912281E-3</v>
      </c>
      <c r="Q423">
        <f t="shared" si="133"/>
        <v>0.15855818367131194</v>
      </c>
      <c r="R423">
        <f t="shared" si="132"/>
        <v>186</v>
      </c>
      <c r="S423">
        <f t="shared" si="134"/>
        <v>1.6587329914576843</v>
      </c>
      <c r="W423" s="9"/>
    </row>
    <row r="424" spans="6:23" x14ac:dyDescent="0.3">
      <c r="F424" s="6"/>
      <c r="H424">
        <v>186</v>
      </c>
      <c r="I424" t="s">
        <v>14</v>
      </c>
      <c r="J424">
        <v>0.5</v>
      </c>
      <c r="K424">
        <v>0.5</v>
      </c>
      <c r="L424">
        <f t="shared" si="128"/>
        <v>0.46500000000000002</v>
      </c>
      <c r="M424">
        <f t="shared" si="129"/>
        <v>1</v>
      </c>
      <c r="N424">
        <f t="shared" si="131"/>
        <v>85.211250000000376</v>
      </c>
      <c r="O424">
        <f t="shared" si="130"/>
        <v>0.01</v>
      </c>
      <c r="P424" s="53">
        <f t="shared" si="135"/>
        <v>0.9298104289976421</v>
      </c>
      <c r="Q424">
        <f t="shared" si="133"/>
        <v>0.15697260183459882</v>
      </c>
      <c r="R424">
        <f t="shared" si="132"/>
        <v>187</v>
      </c>
      <c r="S424">
        <f t="shared" si="134"/>
        <v>173.87455022255907</v>
      </c>
      <c r="W424" s="9"/>
    </row>
    <row r="425" spans="6:23" x14ac:dyDescent="0.3">
      <c r="F425" s="6"/>
      <c r="H425">
        <v>187</v>
      </c>
      <c r="I425" t="s">
        <v>14</v>
      </c>
      <c r="J425">
        <v>0.5</v>
      </c>
      <c r="K425">
        <v>0.5</v>
      </c>
      <c r="L425">
        <f t="shared" si="128"/>
        <v>0.46500000000000002</v>
      </c>
      <c r="M425">
        <f t="shared" si="129"/>
        <v>1</v>
      </c>
      <c r="N425">
        <f t="shared" si="131"/>
        <v>85.67625000000038</v>
      </c>
      <c r="O425">
        <f t="shared" si="130"/>
        <v>0.01</v>
      </c>
      <c r="P425" s="53">
        <f t="shared" si="135"/>
        <v>5.0000000000000044E-3</v>
      </c>
      <c r="Q425">
        <f t="shared" si="133"/>
        <v>0.15540287581625284</v>
      </c>
      <c r="R425">
        <f t="shared" si="132"/>
        <v>188</v>
      </c>
      <c r="S425">
        <f t="shared" si="134"/>
        <v>0.94000000000000083</v>
      </c>
      <c r="W425" s="9"/>
    </row>
    <row r="426" spans="6:23" x14ac:dyDescent="0.3">
      <c r="F426" s="6"/>
      <c r="H426">
        <v>188</v>
      </c>
      <c r="I426" t="s">
        <v>14</v>
      </c>
      <c r="J426">
        <v>0.5</v>
      </c>
      <c r="K426">
        <v>0.5</v>
      </c>
      <c r="L426">
        <f t="shared" si="128"/>
        <v>0.46500000000000002</v>
      </c>
      <c r="M426">
        <f t="shared" si="129"/>
        <v>1</v>
      </c>
      <c r="N426">
        <f t="shared" si="131"/>
        <v>86.141250000000383</v>
      </c>
      <c r="O426">
        <f t="shared" si="130"/>
        <v>0.01</v>
      </c>
      <c r="P426" s="53">
        <f t="shared" si="135"/>
        <v>5.4724999999999913E-3</v>
      </c>
      <c r="Q426">
        <f t="shared" si="133"/>
        <v>0.15384884705809032</v>
      </c>
      <c r="R426">
        <f t="shared" si="132"/>
        <v>189</v>
      </c>
      <c r="S426">
        <f t="shared" si="134"/>
        <v>1.0343024999999983</v>
      </c>
      <c r="W426" s="9"/>
    </row>
    <row r="427" spans="6:23" x14ac:dyDescent="0.3">
      <c r="F427" s="6"/>
      <c r="H427">
        <v>189</v>
      </c>
      <c r="I427" t="s">
        <v>14</v>
      </c>
      <c r="J427">
        <v>0.5</v>
      </c>
      <c r="K427">
        <v>0.5</v>
      </c>
      <c r="L427">
        <f t="shared" si="128"/>
        <v>0.46500000000000002</v>
      </c>
      <c r="M427">
        <f t="shared" si="129"/>
        <v>1</v>
      </c>
      <c r="N427">
        <f t="shared" si="131"/>
        <v>86.606250000000387</v>
      </c>
      <c r="O427">
        <f t="shared" si="130"/>
        <v>0.01</v>
      </c>
      <c r="P427" s="53">
        <f t="shared" si="135"/>
        <v>5.9371650000000775E-3</v>
      </c>
      <c r="Q427">
        <f t="shared" si="133"/>
        <v>0.15231035858750941</v>
      </c>
      <c r="R427">
        <f t="shared" si="132"/>
        <v>190</v>
      </c>
      <c r="S427">
        <f t="shared" si="134"/>
        <v>1.1280613500000147</v>
      </c>
      <c r="W427" s="9"/>
    </row>
    <row r="428" spans="6:23" x14ac:dyDescent="0.3">
      <c r="F428" s="6"/>
      <c r="H428">
        <v>190</v>
      </c>
      <c r="I428" t="s">
        <v>14</v>
      </c>
      <c r="J428">
        <v>0.5</v>
      </c>
      <c r="K428">
        <v>0.5</v>
      </c>
      <c r="L428">
        <f t="shared" si="128"/>
        <v>0.46500000000000002</v>
      </c>
      <c r="M428">
        <f t="shared" si="129"/>
        <v>1</v>
      </c>
      <c r="N428">
        <f t="shared" si="131"/>
        <v>87.07125000000039</v>
      </c>
      <c r="O428">
        <f t="shared" si="130"/>
        <v>0.01</v>
      </c>
      <c r="P428" s="53">
        <f t="shared" si="135"/>
        <v>6.3933371774999026E-3</v>
      </c>
      <c r="Q428">
        <f t="shared" si="133"/>
        <v>0.15078725500163431</v>
      </c>
      <c r="R428">
        <f t="shared" si="132"/>
        <v>191</v>
      </c>
      <c r="S428">
        <f t="shared" si="134"/>
        <v>1.2211274009024815</v>
      </c>
      <c r="W428" s="9"/>
    </row>
    <row r="429" spans="6:23" x14ac:dyDescent="0.3">
      <c r="F429" s="6"/>
      <c r="H429">
        <v>191</v>
      </c>
      <c r="I429" t="s">
        <v>14</v>
      </c>
      <c r="J429">
        <v>0.5</v>
      </c>
      <c r="K429">
        <v>0.5</v>
      </c>
      <c r="L429">
        <f t="shared" si="128"/>
        <v>0.46500000000000002</v>
      </c>
      <c r="M429">
        <f t="shared" si="129"/>
        <v>1</v>
      </c>
      <c r="N429">
        <f t="shared" si="131"/>
        <v>87.536250000000393</v>
      </c>
      <c r="O429">
        <f t="shared" si="130"/>
        <v>0.01</v>
      </c>
      <c r="P429" s="53">
        <f t="shared" si="135"/>
        <v>6.8403789847575336E-3</v>
      </c>
      <c r="Q429">
        <f t="shared" si="133"/>
        <v>0.14927938245161798</v>
      </c>
      <c r="R429">
        <f t="shared" si="132"/>
        <v>192</v>
      </c>
      <c r="S429">
        <f t="shared" si="134"/>
        <v>1.3133527650734464</v>
      </c>
      <c r="W429" s="9"/>
    </row>
    <row r="430" spans="6:23" x14ac:dyDescent="0.3">
      <c r="F430" s="6"/>
      <c r="H430">
        <v>192</v>
      </c>
      <c r="I430" t="s">
        <v>14</v>
      </c>
      <c r="J430">
        <v>0.5</v>
      </c>
      <c r="K430">
        <v>0.5</v>
      </c>
      <c r="L430">
        <f t="shared" ref="L430:L456" si="136">(J430+K430)*0.465</f>
        <v>0.46500000000000002</v>
      </c>
      <c r="M430">
        <f t="shared" ref="M430:M472" si="137">J430+K430</f>
        <v>1</v>
      </c>
      <c r="N430">
        <f t="shared" si="131"/>
        <v>88.001250000000397</v>
      </c>
      <c r="O430">
        <f t="shared" ref="O430:O472" si="138">M430/100</f>
        <v>0.01</v>
      </c>
      <c r="P430" s="53">
        <f t="shared" si="135"/>
        <v>7.2776746412830384E-3</v>
      </c>
      <c r="Q430">
        <f t="shared" si="133"/>
        <v>0.14778658862710181</v>
      </c>
      <c r="R430">
        <f t="shared" si="132"/>
        <v>193</v>
      </c>
      <c r="S430">
        <f t="shared" si="134"/>
        <v>1.4045912057676264</v>
      </c>
      <c r="W430" s="9"/>
    </row>
    <row r="431" spans="6:23" x14ac:dyDescent="0.3">
      <c r="F431" s="6"/>
      <c r="H431">
        <v>193</v>
      </c>
      <c r="I431" t="s">
        <v>14</v>
      </c>
      <c r="J431">
        <v>0.5</v>
      </c>
      <c r="K431">
        <v>0.5</v>
      </c>
      <c r="L431">
        <f t="shared" si="136"/>
        <v>0.46500000000000002</v>
      </c>
      <c r="M431">
        <f t="shared" si="137"/>
        <v>1</v>
      </c>
      <c r="N431">
        <f t="shared" ref="N431:N473" si="139">N430+L430</f>
        <v>88.4662500000004</v>
      </c>
      <c r="O431">
        <f t="shared" si="138"/>
        <v>0.01</v>
      </c>
      <c r="P431" s="53">
        <f t="shared" si="135"/>
        <v>7.7046315535717058E-3</v>
      </c>
      <c r="Q431">
        <f t="shared" si="133"/>
        <v>0.14630872274083079</v>
      </c>
      <c r="R431">
        <f t="shared" ref="R431:R473" si="140">H431+1</f>
        <v>194</v>
      </c>
      <c r="S431">
        <f t="shared" si="134"/>
        <v>1.4946985213929109</v>
      </c>
      <c r="W431" s="9"/>
    </row>
    <row r="432" spans="6:23" x14ac:dyDescent="0.3">
      <c r="F432" s="6"/>
      <c r="H432">
        <v>194</v>
      </c>
      <c r="I432" t="s">
        <v>14</v>
      </c>
      <c r="J432">
        <v>0.5</v>
      </c>
      <c r="K432">
        <v>0.5</v>
      </c>
      <c r="L432">
        <f t="shared" si="136"/>
        <v>0.46500000000000002</v>
      </c>
      <c r="M432">
        <f t="shared" si="137"/>
        <v>1</v>
      </c>
      <c r="N432">
        <f t="shared" si="139"/>
        <v>88.931250000000404</v>
      </c>
      <c r="O432">
        <f t="shared" si="138"/>
        <v>0.01</v>
      </c>
      <c r="P432" s="53">
        <f t="shared" si="135"/>
        <v>8.1206816574646012E-3</v>
      </c>
      <c r="Q432">
        <f t="shared" ref="Q432:Q456" si="141">Q431*(1-O432)</f>
        <v>0.14484563551342247</v>
      </c>
      <c r="R432">
        <f t="shared" si="140"/>
        <v>195</v>
      </c>
      <c r="S432">
        <f t="shared" ref="S432:S474" si="142">R432*P432</f>
        <v>1.5835329232055972</v>
      </c>
      <c r="W432" s="9"/>
    </row>
    <row r="433" spans="6:23" x14ac:dyDescent="0.3">
      <c r="F433" s="6"/>
      <c r="H433">
        <v>195</v>
      </c>
      <c r="I433" t="s">
        <v>14</v>
      </c>
      <c r="J433">
        <v>0.5</v>
      </c>
      <c r="K433">
        <v>0.5</v>
      </c>
      <c r="L433">
        <f t="shared" si="136"/>
        <v>0.46500000000000002</v>
      </c>
      <c r="M433">
        <f t="shared" si="137"/>
        <v>1</v>
      </c>
      <c r="N433">
        <f t="shared" si="139"/>
        <v>89.396250000000407</v>
      </c>
      <c r="O433">
        <f t="shared" si="138"/>
        <v>0.01</v>
      </c>
      <c r="P433" s="53">
        <f t="shared" si="135"/>
        <v>8.5252826788687619E-3</v>
      </c>
      <c r="Q433">
        <f t="shared" si="141"/>
        <v>0.14339717915828826</v>
      </c>
      <c r="R433">
        <f t="shared" si="140"/>
        <v>196</v>
      </c>
      <c r="S433">
        <f t="shared" si="142"/>
        <v>1.6709554050582773</v>
      </c>
      <c r="W433" s="9"/>
    </row>
    <row r="434" spans="6:23" x14ac:dyDescent="0.3">
      <c r="F434" s="6"/>
      <c r="H434">
        <v>196</v>
      </c>
      <c r="I434" t="s">
        <v>14</v>
      </c>
      <c r="J434">
        <v>0.5</v>
      </c>
      <c r="K434">
        <v>0.5</v>
      </c>
      <c r="L434">
        <f t="shared" si="136"/>
        <v>0.46500000000000002</v>
      </c>
      <c r="M434">
        <f t="shared" si="137"/>
        <v>1</v>
      </c>
      <c r="N434">
        <f t="shared" si="139"/>
        <v>89.86125000000041</v>
      </c>
      <c r="O434">
        <f t="shared" si="138"/>
        <v>0.01</v>
      </c>
      <c r="P434" s="53">
        <f t="shared" si="135"/>
        <v>8.917919308912281E-3</v>
      </c>
      <c r="Q434">
        <f t="shared" si="141"/>
        <v>0.14196320736670537</v>
      </c>
      <c r="R434">
        <f t="shared" si="140"/>
        <v>197</v>
      </c>
      <c r="S434">
        <f t="shared" si="142"/>
        <v>1.7568301038557195</v>
      </c>
      <c r="W434" s="9"/>
    </row>
    <row r="435" spans="6:23" x14ac:dyDescent="0.3">
      <c r="F435" s="6"/>
      <c r="H435">
        <v>197</v>
      </c>
      <c r="I435" t="s">
        <v>14</v>
      </c>
      <c r="J435">
        <v>0.5</v>
      </c>
      <c r="K435">
        <v>0.5</v>
      </c>
      <c r="L435">
        <f t="shared" si="136"/>
        <v>0.46500000000000002</v>
      </c>
      <c r="M435">
        <f t="shared" si="137"/>
        <v>1</v>
      </c>
      <c r="N435">
        <f t="shared" si="139"/>
        <v>90.326250000000414</v>
      </c>
      <c r="O435">
        <f t="shared" si="138"/>
        <v>0.01</v>
      </c>
      <c r="P435" s="53">
        <f t="shared" si="135"/>
        <v>0.9298104289976421</v>
      </c>
      <c r="Q435">
        <f t="shared" si="141"/>
        <v>0.14054357529303832</v>
      </c>
      <c r="R435">
        <f t="shared" si="140"/>
        <v>198</v>
      </c>
      <c r="S435">
        <f t="shared" si="142"/>
        <v>184.10246494153313</v>
      </c>
      <c r="W435" s="9"/>
    </row>
    <row r="436" spans="6:23" x14ac:dyDescent="0.3">
      <c r="F436" s="6"/>
      <c r="H436">
        <v>198</v>
      </c>
      <c r="I436" t="s">
        <v>14</v>
      </c>
      <c r="J436">
        <v>0.5</v>
      </c>
      <c r="K436">
        <v>0.5</v>
      </c>
      <c r="L436">
        <f t="shared" si="136"/>
        <v>0.46500000000000002</v>
      </c>
      <c r="M436">
        <f t="shared" si="137"/>
        <v>1</v>
      </c>
      <c r="N436">
        <f t="shared" si="139"/>
        <v>90.791250000000417</v>
      </c>
      <c r="O436">
        <f t="shared" si="138"/>
        <v>0.01</v>
      </c>
      <c r="P436" s="53">
        <f t="shared" si="135"/>
        <v>5.0000000000000044E-3</v>
      </c>
      <c r="Q436">
        <f t="shared" si="141"/>
        <v>0.13913813954010792</v>
      </c>
      <c r="R436">
        <f t="shared" si="140"/>
        <v>199</v>
      </c>
      <c r="S436">
        <f t="shared" si="142"/>
        <v>0.99500000000000088</v>
      </c>
      <c r="W436" s="9"/>
    </row>
    <row r="437" spans="6:23" x14ac:dyDescent="0.3">
      <c r="F437" s="6"/>
      <c r="H437">
        <v>199</v>
      </c>
      <c r="I437" t="s">
        <v>14</v>
      </c>
      <c r="J437">
        <v>0.5</v>
      </c>
      <c r="K437">
        <v>0.5</v>
      </c>
      <c r="L437">
        <f t="shared" si="136"/>
        <v>0.46500000000000002</v>
      </c>
      <c r="M437">
        <f t="shared" si="137"/>
        <v>1</v>
      </c>
      <c r="N437">
        <f t="shared" si="139"/>
        <v>91.256250000000421</v>
      </c>
      <c r="O437">
        <f t="shared" si="138"/>
        <v>0.01</v>
      </c>
      <c r="P437" s="53">
        <f t="shared" si="135"/>
        <v>5.4724999999999913E-3</v>
      </c>
      <c r="Q437">
        <f t="shared" si="141"/>
        <v>0.13774675814470685</v>
      </c>
      <c r="R437">
        <f t="shared" si="140"/>
        <v>200</v>
      </c>
      <c r="S437">
        <f t="shared" si="142"/>
        <v>1.0944999999999983</v>
      </c>
      <c r="W437" s="9"/>
    </row>
    <row r="438" spans="6:23" x14ac:dyDescent="0.3">
      <c r="F438" s="6"/>
      <c r="H438">
        <v>200</v>
      </c>
      <c r="I438" t="s">
        <v>14</v>
      </c>
      <c r="J438">
        <v>0.5</v>
      </c>
      <c r="K438">
        <v>0.5</v>
      </c>
      <c r="L438">
        <f t="shared" si="136"/>
        <v>0.46500000000000002</v>
      </c>
      <c r="M438">
        <f t="shared" si="137"/>
        <v>1</v>
      </c>
      <c r="N438">
        <f t="shared" si="139"/>
        <v>91.721250000000424</v>
      </c>
      <c r="O438">
        <f t="shared" si="138"/>
        <v>0.01</v>
      </c>
      <c r="P438" s="53">
        <f t="shared" si="135"/>
        <v>5.9371650000000775E-3</v>
      </c>
      <c r="Q438">
        <f t="shared" si="141"/>
        <v>0.13636929056325978</v>
      </c>
      <c r="R438">
        <f t="shared" si="140"/>
        <v>201</v>
      </c>
      <c r="S438">
        <f t="shared" si="142"/>
        <v>1.1933701650000157</v>
      </c>
      <c r="W438" s="9"/>
    </row>
    <row r="439" spans="6:23" x14ac:dyDescent="0.3">
      <c r="F439" s="6"/>
      <c r="H439">
        <v>201</v>
      </c>
      <c r="I439" t="s">
        <v>14</v>
      </c>
      <c r="J439">
        <v>0.5</v>
      </c>
      <c r="K439">
        <v>0.5</v>
      </c>
      <c r="L439">
        <f t="shared" si="136"/>
        <v>0.46500000000000002</v>
      </c>
      <c r="M439">
        <f t="shared" si="137"/>
        <v>1</v>
      </c>
      <c r="N439">
        <f t="shared" si="139"/>
        <v>92.186250000000427</v>
      </c>
      <c r="O439">
        <f t="shared" si="138"/>
        <v>0.01</v>
      </c>
      <c r="P439" s="53">
        <f t="shared" si="135"/>
        <v>6.3933371774999026E-3</v>
      </c>
      <c r="Q439">
        <f t="shared" si="141"/>
        <v>0.13500559765762718</v>
      </c>
      <c r="R439">
        <f t="shared" si="140"/>
        <v>202</v>
      </c>
      <c r="S439">
        <f t="shared" si="142"/>
        <v>1.2914541098549803</v>
      </c>
      <c r="W439" s="9"/>
    </row>
    <row r="440" spans="6:23" x14ac:dyDescent="0.3">
      <c r="F440" s="6"/>
      <c r="H440">
        <v>202</v>
      </c>
      <c r="I440" t="s">
        <v>14</v>
      </c>
      <c r="J440">
        <v>0.5</v>
      </c>
      <c r="K440">
        <v>0.5</v>
      </c>
      <c r="L440">
        <f t="shared" si="136"/>
        <v>0.46500000000000002</v>
      </c>
      <c r="M440">
        <f t="shared" si="137"/>
        <v>1</v>
      </c>
      <c r="N440">
        <f t="shared" si="139"/>
        <v>92.651250000000431</v>
      </c>
      <c r="O440">
        <f t="shared" si="138"/>
        <v>0.01</v>
      </c>
      <c r="P440" s="53">
        <f t="shared" si="135"/>
        <v>6.8403789847575336E-3</v>
      </c>
      <c r="Q440">
        <f t="shared" si="141"/>
        <v>0.1336555416810509</v>
      </c>
      <c r="R440">
        <f t="shared" si="140"/>
        <v>203</v>
      </c>
      <c r="S440">
        <f t="shared" si="142"/>
        <v>1.3885969339057793</v>
      </c>
      <c r="W440" s="9"/>
    </row>
    <row r="441" spans="6:23" x14ac:dyDescent="0.3">
      <c r="F441" s="6"/>
      <c r="H441">
        <v>203</v>
      </c>
      <c r="I441" t="s">
        <v>14</v>
      </c>
      <c r="J441">
        <v>0.5</v>
      </c>
      <c r="K441">
        <v>0.5</v>
      </c>
      <c r="L441">
        <f t="shared" si="136"/>
        <v>0.46500000000000002</v>
      </c>
      <c r="M441">
        <f t="shared" si="137"/>
        <v>1</v>
      </c>
      <c r="N441">
        <f t="shared" si="139"/>
        <v>93.116250000000434</v>
      </c>
      <c r="O441">
        <f t="shared" si="138"/>
        <v>0.01</v>
      </c>
      <c r="P441" s="53">
        <f t="shared" ref="P441:P456" si="143">1-SUM(P431:P440)</f>
        <v>7.2776746412830384E-3</v>
      </c>
      <c r="Q441">
        <f t="shared" si="141"/>
        <v>0.13231898626424038</v>
      </c>
      <c r="R441">
        <f t="shared" si="140"/>
        <v>204</v>
      </c>
      <c r="S441">
        <f t="shared" si="142"/>
        <v>1.4846456268217398</v>
      </c>
      <c r="W441" s="9"/>
    </row>
    <row r="442" spans="6:23" x14ac:dyDescent="0.3">
      <c r="F442" s="6"/>
      <c r="H442">
        <v>204</v>
      </c>
      <c r="I442" t="s">
        <v>14</v>
      </c>
      <c r="J442">
        <v>0.5</v>
      </c>
      <c r="K442">
        <v>0.5</v>
      </c>
      <c r="L442">
        <f t="shared" si="136"/>
        <v>0.46500000000000002</v>
      </c>
      <c r="M442">
        <f t="shared" si="137"/>
        <v>1</v>
      </c>
      <c r="N442">
        <f t="shared" si="139"/>
        <v>93.581250000000438</v>
      </c>
      <c r="O442">
        <f t="shared" si="138"/>
        <v>0.01</v>
      </c>
      <c r="P442" s="53">
        <f t="shared" si="143"/>
        <v>7.7046315535717058E-3</v>
      </c>
      <c r="Q442">
        <f t="shared" si="141"/>
        <v>0.13099579640159797</v>
      </c>
      <c r="R442">
        <f t="shared" si="140"/>
        <v>205</v>
      </c>
      <c r="S442">
        <f t="shared" si="142"/>
        <v>1.5794494684821996</v>
      </c>
      <c r="W442" s="9"/>
    </row>
    <row r="443" spans="6:23" x14ac:dyDescent="0.3">
      <c r="F443" s="6"/>
      <c r="H443">
        <v>205</v>
      </c>
      <c r="I443" t="s">
        <v>14</v>
      </c>
      <c r="J443">
        <v>0.5</v>
      </c>
      <c r="K443">
        <v>0.5</v>
      </c>
      <c r="L443">
        <f t="shared" si="136"/>
        <v>0.46500000000000002</v>
      </c>
      <c r="M443">
        <f t="shared" si="137"/>
        <v>1</v>
      </c>
      <c r="N443">
        <f t="shared" si="139"/>
        <v>94.046250000000441</v>
      </c>
      <c r="O443">
        <f t="shared" si="138"/>
        <v>0.01</v>
      </c>
      <c r="P443" s="53">
        <f t="shared" si="143"/>
        <v>8.1206816574646012E-3</v>
      </c>
      <c r="Q443">
        <f t="shared" si="141"/>
        <v>0.129685838437582</v>
      </c>
      <c r="R443">
        <f t="shared" si="140"/>
        <v>206</v>
      </c>
      <c r="S443">
        <f t="shared" si="142"/>
        <v>1.6728604214377079</v>
      </c>
      <c r="W443" s="9"/>
    </row>
    <row r="444" spans="6:23" x14ac:dyDescent="0.3">
      <c r="F444" s="6"/>
      <c r="H444">
        <v>206</v>
      </c>
      <c r="I444" t="s">
        <v>14</v>
      </c>
      <c r="J444">
        <v>0.5</v>
      </c>
      <c r="K444">
        <v>0.5</v>
      </c>
      <c r="L444">
        <f t="shared" si="136"/>
        <v>0.46500000000000002</v>
      </c>
      <c r="M444">
        <f t="shared" si="137"/>
        <v>1</v>
      </c>
      <c r="N444">
        <f t="shared" si="139"/>
        <v>94.511250000000445</v>
      </c>
      <c r="O444">
        <f t="shared" si="138"/>
        <v>0.01</v>
      </c>
      <c r="P444" s="53">
        <f t="shared" si="143"/>
        <v>8.5252826788687619E-3</v>
      </c>
      <c r="Q444">
        <f t="shared" si="141"/>
        <v>0.12838898005320618</v>
      </c>
      <c r="R444">
        <f t="shared" si="140"/>
        <v>207</v>
      </c>
      <c r="S444">
        <f t="shared" si="142"/>
        <v>1.7647335145258336</v>
      </c>
      <c r="W444" s="9"/>
    </row>
    <row r="445" spans="6:23" x14ac:dyDescent="0.3">
      <c r="F445" s="6"/>
      <c r="H445">
        <v>207</v>
      </c>
      <c r="I445" t="s">
        <v>14</v>
      </c>
      <c r="J445">
        <v>0.5</v>
      </c>
      <c r="K445">
        <v>0.5</v>
      </c>
      <c r="L445">
        <f t="shared" si="136"/>
        <v>0.46500000000000002</v>
      </c>
      <c r="M445">
        <f t="shared" si="137"/>
        <v>1</v>
      </c>
      <c r="N445">
        <f t="shared" si="139"/>
        <v>94.976250000000448</v>
      </c>
      <c r="O445">
        <f t="shared" si="138"/>
        <v>0.01</v>
      </c>
      <c r="P445" s="53">
        <f t="shared" si="143"/>
        <v>8.917919308912281E-3</v>
      </c>
      <c r="Q445">
        <f t="shared" si="141"/>
        <v>0.12710509025267411</v>
      </c>
      <c r="R445">
        <f t="shared" si="140"/>
        <v>208</v>
      </c>
      <c r="S445">
        <f t="shared" si="142"/>
        <v>1.8549272162537545</v>
      </c>
      <c r="W445" s="9"/>
    </row>
    <row r="446" spans="6:23" x14ac:dyDescent="0.3">
      <c r="F446" s="6"/>
      <c r="H446">
        <v>208</v>
      </c>
      <c r="I446" t="s">
        <v>14</v>
      </c>
      <c r="J446">
        <v>0.5</v>
      </c>
      <c r="K446">
        <v>0.5</v>
      </c>
      <c r="L446">
        <f t="shared" si="136"/>
        <v>0.46500000000000002</v>
      </c>
      <c r="M446">
        <f t="shared" si="137"/>
        <v>1</v>
      </c>
      <c r="N446">
        <f t="shared" si="139"/>
        <v>95.441250000000451</v>
      </c>
      <c r="O446">
        <f t="shared" si="138"/>
        <v>0.01</v>
      </c>
      <c r="P446" s="53">
        <f t="shared" si="143"/>
        <v>0.9298104289976421</v>
      </c>
      <c r="Q446">
        <f t="shared" si="141"/>
        <v>0.12583403935014736</v>
      </c>
      <c r="R446">
        <f t="shared" si="140"/>
        <v>209</v>
      </c>
      <c r="S446">
        <f t="shared" si="142"/>
        <v>194.33037966050719</v>
      </c>
      <c r="W446" s="9"/>
    </row>
    <row r="447" spans="6:23" x14ac:dyDescent="0.3">
      <c r="F447" s="6"/>
      <c r="H447">
        <v>209</v>
      </c>
      <c r="I447" t="s">
        <v>14</v>
      </c>
      <c r="J447">
        <v>0.5</v>
      </c>
      <c r="K447">
        <v>0.5</v>
      </c>
      <c r="L447">
        <f t="shared" si="136"/>
        <v>0.46500000000000002</v>
      </c>
      <c r="M447">
        <f t="shared" si="137"/>
        <v>1</v>
      </c>
      <c r="N447">
        <f t="shared" si="139"/>
        <v>95.906250000000455</v>
      </c>
      <c r="O447">
        <f t="shared" si="138"/>
        <v>0.01</v>
      </c>
      <c r="P447" s="53">
        <f t="shared" si="143"/>
        <v>5.0000000000000044E-3</v>
      </c>
      <c r="Q447">
        <f t="shared" si="141"/>
        <v>0.12457569895664589</v>
      </c>
      <c r="R447">
        <f t="shared" si="140"/>
        <v>210</v>
      </c>
      <c r="S447">
        <f t="shared" si="142"/>
        <v>1.0500000000000009</v>
      </c>
      <c r="W447" s="9"/>
    </row>
    <row r="448" spans="6:23" x14ac:dyDescent="0.3">
      <c r="F448" s="6"/>
      <c r="H448">
        <v>210</v>
      </c>
      <c r="I448" t="s">
        <v>14</v>
      </c>
      <c r="J448">
        <v>0.5</v>
      </c>
      <c r="K448">
        <v>0.5</v>
      </c>
      <c r="L448">
        <f t="shared" si="136"/>
        <v>0.46500000000000002</v>
      </c>
      <c r="M448">
        <f t="shared" si="137"/>
        <v>1</v>
      </c>
      <c r="N448">
        <f t="shared" si="139"/>
        <v>96.371250000000458</v>
      </c>
      <c r="O448">
        <f t="shared" si="138"/>
        <v>0.01</v>
      </c>
      <c r="P448" s="53">
        <f t="shared" si="143"/>
        <v>5.4724999999999913E-3</v>
      </c>
      <c r="Q448">
        <f t="shared" si="141"/>
        <v>0.12332994196707943</v>
      </c>
      <c r="R448">
        <f t="shared" si="140"/>
        <v>211</v>
      </c>
      <c r="S448">
        <f t="shared" si="142"/>
        <v>1.1546974999999982</v>
      </c>
      <c r="W448" s="9"/>
    </row>
    <row r="449" spans="6:23" x14ac:dyDescent="0.3">
      <c r="F449" s="6"/>
      <c r="H449">
        <v>211</v>
      </c>
      <c r="I449" t="s">
        <v>14</v>
      </c>
      <c r="J449">
        <v>0.5</v>
      </c>
      <c r="K449">
        <v>0.5</v>
      </c>
      <c r="L449">
        <f t="shared" si="136"/>
        <v>0.46500000000000002</v>
      </c>
      <c r="M449">
        <f t="shared" si="137"/>
        <v>1</v>
      </c>
      <c r="N449">
        <f t="shared" si="139"/>
        <v>96.836250000000462</v>
      </c>
      <c r="O449">
        <f t="shared" si="138"/>
        <v>0.01</v>
      </c>
      <c r="P449" s="53">
        <f t="shared" si="143"/>
        <v>5.9371650000000775E-3</v>
      </c>
      <c r="Q449">
        <f t="shared" si="141"/>
        <v>0.12209664254740864</v>
      </c>
      <c r="R449">
        <f t="shared" si="140"/>
        <v>212</v>
      </c>
      <c r="S449">
        <f t="shared" si="142"/>
        <v>1.2586789800000164</v>
      </c>
      <c r="W449" s="9"/>
    </row>
    <row r="450" spans="6:23" x14ac:dyDescent="0.3">
      <c r="F450" s="6"/>
      <c r="H450">
        <v>212</v>
      </c>
      <c r="I450" t="s">
        <v>14</v>
      </c>
      <c r="J450">
        <v>0.5</v>
      </c>
      <c r="K450">
        <v>0.5</v>
      </c>
      <c r="L450">
        <f t="shared" si="136"/>
        <v>0.46500000000000002</v>
      </c>
      <c r="M450">
        <f t="shared" si="137"/>
        <v>1</v>
      </c>
      <c r="N450">
        <f t="shared" si="139"/>
        <v>97.301250000000465</v>
      </c>
      <c r="O450">
        <f t="shared" si="138"/>
        <v>0.01</v>
      </c>
      <c r="P450" s="53">
        <f t="shared" si="143"/>
        <v>6.3933371774999026E-3</v>
      </c>
      <c r="Q450">
        <f t="shared" si="141"/>
        <v>0.12087567612193455</v>
      </c>
      <c r="R450">
        <f t="shared" si="140"/>
        <v>213</v>
      </c>
      <c r="S450">
        <f t="shared" si="142"/>
        <v>1.3617808188074791</v>
      </c>
      <c r="W450" s="9"/>
    </row>
    <row r="451" spans="6:23" x14ac:dyDescent="0.3">
      <c r="F451" s="6"/>
      <c r="H451">
        <v>213</v>
      </c>
      <c r="I451" t="s">
        <v>14</v>
      </c>
      <c r="J451">
        <v>0.5</v>
      </c>
      <c r="K451">
        <v>0.5</v>
      </c>
      <c r="L451">
        <f t="shared" si="136"/>
        <v>0.46500000000000002</v>
      </c>
      <c r="M451">
        <f t="shared" si="137"/>
        <v>1</v>
      </c>
      <c r="N451">
        <f t="shared" si="139"/>
        <v>97.766250000000468</v>
      </c>
      <c r="O451">
        <f t="shared" si="138"/>
        <v>0.01</v>
      </c>
      <c r="P451" s="53">
        <f t="shared" si="143"/>
        <v>6.8403789847575336E-3</v>
      </c>
      <c r="Q451">
        <f t="shared" si="141"/>
        <v>0.1196669193607152</v>
      </c>
      <c r="R451">
        <f t="shared" si="140"/>
        <v>214</v>
      </c>
      <c r="S451">
        <f t="shared" si="142"/>
        <v>1.4638411027381122</v>
      </c>
      <c r="W451" s="9"/>
    </row>
    <row r="452" spans="6:23" x14ac:dyDescent="0.3">
      <c r="F452" s="6"/>
      <c r="H452">
        <v>214</v>
      </c>
      <c r="I452" t="s">
        <v>14</v>
      </c>
      <c r="J452">
        <v>0.5</v>
      </c>
      <c r="K452">
        <v>0.5</v>
      </c>
      <c r="L452">
        <f t="shared" si="136"/>
        <v>0.46500000000000002</v>
      </c>
      <c r="M452">
        <f t="shared" si="137"/>
        <v>1</v>
      </c>
      <c r="N452">
        <f t="shared" si="139"/>
        <v>98.231250000000472</v>
      </c>
      <c r="O452">
        <f t="shared" si="138"/>
        <v>0.01</v>
      </c>
      <c r="P452" s="53">
        <f t="shared" si="143"/>
        <v>7.2776746412830384E-3</v>
      </c>
      <c r="Q452">
        <f t="shared" si="141"/>
        <v>0.11847025016710805</v>
      </c>
      <c r="R452">
        <f t="shared" si="140"/>
        <v>215</v>
      </c>
      <c r="S452">
        <f t="shared" si="142"/>
        <v>1.5647000478758533</v>
      </c>
      <c r="W452" s="9"/>
    </row>
    <row r="453" spans="6:23" x14ac:dyDescent="0.3">
      <c r="F453" s="6"/>
      <c r="H453">
        <v>215</v>
      </c>
      <c r="I453" t="s">
        <v>14</v>
      </c>
      <c r="J453">
        <v>0.5</v>
      </c>
      <c r="K453">
        <v>0.5</v>
      </c>
      <c r="L453">
        <f t="shared" si="136"/>
        <v>0.46500000000000002</v>
      </c>
      <c r="M453">
        <f t="shared" si="137"/>
        <v>1</v>
      </c>
      <c r="N453">
        <f t="shared" si="139"/>
        <v>98.696250000000475</v>
      </c>
      <c r="O453">
        <f t="shared" si="138"/>
        <v>0.01</v>
      </c>
      <c r="P453" s="53">
        <f t="shared" si="143"/>
        <v>7.7046315535717058E-3</v>
      </c>
      <c r="Q453">
        <f t="shared" si="141"/>
        <v>0.11728554766543697</v>
      </c>
      <c r="R453">
        <f t="shared" si="140"/>
        <v>216</v>
      </c>
      <c r="S453">
        <f t="shared" si="142"/>
        <v>1.6642004155714885</v>
      </c>
      <c r="W453" s="9"/>
    </row>
    <row r="454" spans="6:23" x14ac:dyDescent="0.3">
      <c r="F454" s="6"/>
      <c r="H454">
        <v>216</v>
      </c>
      <c r="I454" t="s">
        <v>14</v>
      </c>
      <c r="J454">
        <v>0.5</v>
      </c>
      <c r="K454">
        <v>0.5</v>
      </c>
      <c r="L454">
        <f t="shared" si="136"/>
        <v>0.46500000000000002</v>
      </c>
      <c r="M454">
        <f t="shared" si="137"/>
        <v>1</v>
      </c>
      <c r="N454">
        <f t="shared" si="139"/>
        <v>99.161250000000479</v>
      </c>
      <c r="O454">
        <f t="shared" si="138"/>
        <v>0.01</v>
      </c>
      <c r="P454" s="53">
        <f t="shared" si="143"/>
        <v>8.1206816574646012E-3</v>
      </c>
      <c r="Q454">
        <f t="shared" si="141"/>
        <v>0.1161126921887826</v>
      </c>
      <c r="R454">
        <f t="shared" si="140"/>
        <v>217</v>
      </c>
      <c r="S454">
        <f t="shared" si="142"/>
        <v>1.7621879196698185</v>
      </c>
      <c r="W454" s="9"/>
    </row>
    <row r="455" spans="6:23" x14ac:dyDescent="0.3">
      <c r="F455" s="6"/>
      <c r="H455">
        <v>217</v>
      </c>
      <c r="I455" t="s">
        <v>14</v>
      </c>
      <c r="J455">
        <v>0.5</v>
      </c>
      <c r="K455">
        <v>0.5</v>
      </c>
      <c r="L455">
        <f t="shared" si="136"/>
        <v>0.46500000000000002</v>
      </c>
      <c r="M455">
        <f t="shared" si="137"/>
        <v>1</v>
      </c>
      <c r="N455">
        <f t="shared" si="139"/>
        <v>99.626250000000482</v>
      </c>
      <c r="O455">
        <f t="shared" si="138"/>
        <v>0.01</v>
      </c>
      <c r="P455" s="53">
        <f t="shared" si="143"/>
        <v>8.5252826788687619E-3</v>
      </c>
      <c r="Q455">
        <f t="shared" si="141"/>
        <v>0.11495156526689478</v>
      </c>
      <c r="R455">
        <f t="shared" si="140"/>
        <v>218</v>
      </c>
      <c r="S455">
        <f t="shared" si="142"/>
        <v>1.8585116239933901</v>
      </c>
      <c r="W455" s="9"/>
    </row>
    <row r="456" spans="6:23" ht="17.25" thickBot="1" x14ac:dyDescent="0.35">
      <c r="F456" s="20"/>
      <c r="G456" s="21"/>
      <c r="H456" s="21">
        <v>218</v>
      </c>
      <c r="I456" s="21" t="s">
        <v>14</v>
      </c>
      <c r="J456" s="21">
        <v>0.5</v>
      </c>
      <c r="K456" s="21">
        <v>0.5</v>
      </c>
      <c r="L456" s="21">
        <f t="shared" si="136"/>
        <v>0.46500000000000002</v>
      </c>
      <c r="M456" s="21">
        <f t="shared" si="137"/>
        <v>1</v>
      </c>
      <c r="N456" s="21">
        <f t="shared" si="139"/>
        <v>100.09125000000049</v>
      </c>
      <c r="O456" s="21">
        <f t="shared" si="138"/>
        <v>0.01</v>
      </c>
      <c r="P456" s="28">
        <f t="shared" si="143"/>
        <v>8.917919308912281E-3</v>
      </c>
      <c r="Q456" s="21">
        <f t="shared" si="141"/>
        <v>0.11380204961422583</v>
      </c>
      <c r="R456" s="21">
        <f t="shared" si="140"/>
        <v>219</v>
      </c>
      <c r="S456" s="21">
        <f t="shared" si="142"/>
        <v>1.9530243286517894</v>
      </c>
      <c r="T456" s="21"/>
      <c r="U456" s="21"/>
      <c r="V456" s="21"/>
      <c r="W456" s="23"/>
    </row>
    <row r="457" spans="6:23" x14ac:dyDescent="0.3">
      <c r="P457" s="53"/>
    </row>
    <row r="458" spans="6:23" x14ac:dyDescent="0.3">
      <c r="P458" s="53"/>
    </row>
    <row r="459" spans="6:23" x14ac:dyDescent="0.3">
      <c r="P459" s="53"/>
    </row>
    <row r="460" spans="6:23" x14ac:dyDescent="0.3">
      <c r="P460" s="53"/>
    </row>
    <row r="461" spans="6:23" x14ac:dyDescent="0.3">
      <c r="P461" s="53"/>
    </row>
    <row r="462" spans="6:23" x14ac:dyDescent="0.3">
      <c r="P462" s="53"/>
    </row>
    <row r="463" spans="6:23" x14ac:dyDescent="0.3">
      <c r="P463" s="53"/>
    </row>
    <row r="464" spans="6:23" x14ac:dyDescent="0.3">
      <c r="P464" s="53"/>
    </row>
    <row r="465" spans="16:16" x14ac:dyDescent="0.3">
      <c r="P465" s="53"/>
    </row>
    <row r="466" spans="16:16" x14ac:dyDescent="0.3">
      <c r="P466" s="53"/>
    </row>
    <row r="467" spans="16:16" x14ac:dyDescent="0.3">
      <c r="P467" s="53"/>
    </row>
    <row r="468" spans="16:16" x14ac:dyDescent="0.3">
      <c r="P468" s="53"/>
    </row>
    <row r="469" spans="16:16" x14ac:dyDescent="0.3">
      <c r="P469" s="53"/>
    </row>
    <row r="470" spans="16:16" x14ac:dyDescent="0.3">
      <c r="P470" s="53"/>
    </row>
    <row r="471" spans="16:16" x14ac:dyDescent="0.3">
      <c r="P471" s="53"/>
    </row>
    <row r="472" spans="16:16" x14ac:dyDescent="0.3">
      <c r="P472" s="53"/>
    </row>
    <row r="473" spans="16:16" x14ac:dyDescent="0.3">
      <c r="P473" s="53"/>
    </row>
    <row r="474" spans="16:16" x14ac:dyDescent="0.3">
      <c r="P474" s="53"/>
    </row>
    <row r="475" spans="16:16" x14ac:dyDescent="0.3">
      <c r="P475" s="53"/>
    </row>
    <row r="476" spans="16:16" x14ac:dyDescent="0.3">
      <c r="P476" s="53"/>
    </row>
    <row r="477" spans="16:16" x14ac:dyDescent="0.3">
      <c r="P477" s="53"/>
    </row>
    <row r="478" spans="16:16" x14ac:dyDescent="0.3">
      <c r="P478" s="53"/>
    </row>
    <row r="479" spans="16:16" x14ac:dyDescent="0.3">
      <c r="P479" s="53"/>
    </row>
    <row r="480" spans="16:16" x14ac:dyDescent="0.3">
      <c r="P480" s="53"/>
    </row>
    <row r="481" spans="16:16" x14ac:dyDescent="0.3">
      <c r="P481" s="53"/>
    </row>
    <row r="482" spans="16:16" x14ac:dyDescent="0.3">
      <c r="P482" s="53"/>
    </row>
    <row r="483" spans="16:16" x14ac:dyDescent="0.3">
      <c r="P483" s="53"/>
    </row>
    <row r="484" spans="16:16" x14ac:dyDescent="0.3">
      <c r="P484" s="53"/>
    </row>
    <row r="485" spans="16:16" x14ac:dyDescent="0.3">
      <c r="P485" s="53"/>
    </row>
    <row r="486" spans="16:16" x14ac:dyDescent="0.3">
      <c r="P486" s="53"/>
    </row>
    <row r="487" spans="16:16" x14ac:dyDescent="0.3">
      <c r="P487" s="53"/>
    </row>
    <row r="488" spans="16:16" x14ac:dyDescent="0.3">
      <c r="P488" s="53"/>
    </row>
    <row r="489" spans="16:16" x14ac:dyDescent="0.3">
      <c r="P489" s="53"/>
    </row>
    <row r="490" spans="16:16" x14ac:dyDescent="0.3">
      <c r="P490" s="53"/>
    </row>
    <row r="491" spans="16:16" x14ac:dyDescent="0.3">
      <c r="P491" s="53"/>
    </row>
    <row r="492" spans="16:16" x14ac:dyDescent="0.3">
      <c r="P492" s="53"/>
    </row>
    <row r="493" spans="16:16" x14ac:dyDescent="0.3">
      <c r="P493" s="53"/>
    </row>
    <row r="494" spans="16:16" x14ac:dyDescent="0.3">
      <c r="P494" s="53"/>
    </row>
    <row r="495" spans="16:16" x14ac:dyDescent="0.3">
      <c r="P495" s="53"/>
    </row>
    <row r="496" spans="16:16" x14ac:dyDescent="0.3">
      <c r="P496" s="53"/>
    </row>
    <row r="497" spans="16:16" x14ac:dyDescent="0.3">
      <c r="P497" s="53"/>
    </row>
    <row r="498" spans="16:16" x14ac:dyDescent="0.3">
      <c r="P498" s="53"/>
    </row>
    <row r="499" spans="16:16" x14ac:dyDescent="0.3">
      <c r="P499" s="53"/>
    </row>
    <row r="500" spans="16:16" x14ac:dyDescent="0.3">
      <c r="P500" s="53"/>
    </row>
    <row r="501" spans="16:16" x14ac:dyDescent="0.3">
      <c r="P501" s="53"/>
    </row>
    <row r="502" spans="16:16" x14ac:dyDescent="0.3">
      <c r="P502" s="53"/>
    </row>
    <row r="503" spans="16:16" x14ac:dyDescent="0.3">
      <c r="P503" s="53"/>
    </row>
    <row r="504" spans="16:16" x14ac:dyDescent="0.3">
      <c r="P504" s="53"/>
    </row>
    <row r="505" spans="16:16" x14ac:dyDescent="0.3">
      <c r="P505" s="53"/>
    </row>
    <row r="506" spans="16:16" x14ac:dyDescent="0.3">
      <c r="P506" s="53"/>
    </row>
    <row r="507" spans="16:16" x14ac:dyDescent="0.3">
      <c r="P507" s="53"/>
    </row>
    <row r="508" spans="16:16" x14ac:dyDescent="0.3">
      <c r="P508" s="53"/>
    </row>
    <row r="509" spans="16:16" x14ac:dyDescent="0.3">
      <c r="P509" s="53"/>
    </row>
    <row r="510" spans="16:16" x14ac:dyDescent="0.3">
      <c r="P510" s="53"/>
    </row>
    <row r="511" spans="16:16" x14ac:dyDescent="0.3">
      <c r="P511" s="53"/>
    </row>
    <row r="512" spans="16:16" x14ac:dyDescent="0.3">
      <c r="P512" s="53"/>
    </row>
    <row r="513" spans="16:16" x14ac:dyDescent="0.3">
      <c r="P513" s="53"/>
    </row>
    <row r="514" spans="16:16" x14ac:dyDescent="0.3">
      <c r="P514" s="53"/>
    </row>
    <row r="515" spans="16:16" x14ac:dyDescent="0.3">
      <c r="P515" s="53"/>
    </row>
    <row r="516" spans="16:16" x14ac:dyDescent="0.3">
      <c r="P516" s="53"/>
    </row>
    <row r="517" spans="16:16" x14ac:dyDescent="0.3">
      <c r="P517" s="53"/>
    </row>
    <row r="518" spans="16:16" x14ac:dyDescent="0.3">
      <c r="P518" s="53"/>
    </row>
    <row r="519" spans="16:16" x14ac:dyDescent="0.3">
      <c r="P519" s="53"/>
    </row>
    <row r="520" spans="16:16" x14ac:dyDescent="0.3">
      <c r="P520" s="53"/>
    </row>
    <row r="521" spans="16:16" x14ac:dyDescent="0.3">
      <c r="P521" s="53"/>
    </row>
    <row r="522" spans="16:16" x14ac:dyDescent="0.3">
      <c r="P522" s="53"/>
    </row>
    <row r="523" spans="16:16" x14ac:dyDescent="0.3">
      <c r="P523" s="53"/>
    </row>
    <row r="524" spans="16:16" x14ac:dyDescent="0.3">
      <c r="P524" s="53"/>
    </row>
    <row r="525" spans="16:16" x14ac:dyDescent="0.3">
      <c r="P525" s="53"/>
    </row>
    <row r="526" spans="16:16" x14ac:dyDescent="0.3">
      <c r="P526" s="53"/>
    </row>
    <row r="527" spans="16:16" x14ac:dyDescent="0.3">
      <c r="P527" s="53"/>
    </row>
    <row r="528" spans="16:16" x14ac:dyDescent="0.3">
      <c r="P528" s="53"/>
    </row>
    <row r="529" spans="16:16" x14ac:dyDescent="0.3">
      <c r="P529" s="53"/>
    </row>
    <row r="530" spans="16:16" x14ac:dyDescent="0.3">
      <c r="P530" s="53"/>
    </row>
    <row r="531" spans="16:16" x14ac:dyDescent="0.3">
      <c r="P531" s="53"/>
    </row>
    <row r="532" spans="16:16" x14ac:dyDescent="0.3">
      <c r="P532" s="53"/>
    </row>
    <row r="533" spans="16:16" x14ac:dyDescent="0.3">
      <c r="P533" s="53"/>
    </row>
    <row r="534" spans="16:16" x14ac:dyDescent="0.3">
      <c r="P534" s="53"/>
    </row>
    <row r="535" spans="16:16" x14ac:dyDescent="0.3">
      <c r="P535" s="53"/>
    </row>
    <row r="536" spans="16:16" x14ac:dyDescent="0.3">
      <c r="P536" s="53"/>
    </row>
    <row r="537" spans="16:16" x14ac:dyDescent="0.3">
      <c r="P537" s="53"/>
    </row>
    <row r="538" spans="16:16" x14ac:dyDescent="0.3">
      <c r="P538" s="53"/>
    </row>
    <row r="539" spans="16:16" x14ac:dyDescent="0.3">
      <c r="P539" s="53"/>
    </row>
    <row r="540" spans="16:16" x14ac:dyDescent="0.3">
      <c r="P540" s="53"/>
    </row>
    <row r="541" spans="16:16" x14ac:dyDescent="0.3">
      <c r="P541" s="53"/>
    </row>
    <row r="542" spans="16:16" x14ac:dyDescent="0.3">
      <c r="P542" s="53"/>
    </row>
    <row r="543" spans="16:16" x14ac:dyDescent="0.3">
      <c r="P543" s="53"/>
    </row>
    <row r="544" spans="16:16" x14ac:dyDescent="0.3">
      <c r="P544" s="53"/>
    </row>
    <row r="545" spans="16:16" x14ac:dyDescent="0.3">
      <c r="P545" s="53"/>
    </row>
    <row r="546" spans="16:16" x14ac:dyDescent="0.3">
      <c r="P546" s="53"/>
    </row>
    <row r="547" spans="16:16" x14ac:dyDescent="0.3">
      <c r="P547" s="53"/>
    </row>
    <row r="548" spans="16:16" x14ac:dyDescent="0.3">
      <c r="P548" s="53"/>
    </row>
  </sheetData>
  <mergeCells count="14">
    <mergeCell ref="C27:C28"/>
    <mergeCell ref="D27:D28"/>
    <mergeCell ref="C21:C22"/>
    <mergeCell ref="D21:D22"/>
    <mergeCell ref="C23:C24"/>
    <mergeCell ref="D23:D24"/>
    <mergeCell ref="C25:C26"/>
    <mergeCell ref="D25:D26"/>
    <mergeCell ref="C12:C14"/>
    <mergeCell ref="D12:D14"/>
    <mergeCell ref="C15:C17"/>
    <mergeCell ref="D15:D17"/>
    <mergeCell ref="C18:C20"/>
    <mergeCell ref="D18:D20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71748-0466-4BE9-9B0D-EE29FC254006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숫자놀이</vt:lpstr>
      <vt:lpstr>구간별 강화 트라이 횟수</vt:lpstr>
      <vt:lpstr>프렐요들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ChangEung Kim</dc:creator>
  <cp:lastModifiedBy>ChangEung Kim</cp:lastModifiedBy>
  <dcterms:created xsi:type="dcterms:W3CDTF">2021-04-10T09:09:26Z</dcterms:created>
  <dcterms:modified xsi:type="dcterms:W3CDTF">2021-04-10T09:12:06Z</dcterms:modified>
</cp:coreProperties>
</file>