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api\Desktop\"/>
    </mc:Choice>
  </mc:AlternateContent>
  <xr:revisionPtr revIDLastSave="0" documentId="13_ncr:1_{ADDC8510-EDC3-4312-8089-3D62F110505C}" xr6:coauthVersionLast="46" xr6:coauthVersionMax="46" xr10:uidLastSave="{00000000-0000-0000-0000-000000000000}"/>
  <bookViews>
    <workbookView xWindow="-120" yWindow="-120" windowWidth="29040" windowHeight="15840" activeTab="1" xr2:uid="{D555D53C-C5AD-499C-9E66-251CBF702A06}"/>
  </bookViews>
  <sheets>
    <sheet name="코인샵목록" sheetId="1" r:id="rId1"/>
    <sheet name="위시 코인" sheetId="3" r:id="rId2"/>
    <sheet name="코인 기록지" sheetId="4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  <c r="L31" i="3" l="1"/>
  <c r="F31" i="3" l="1"/>
  <c r="G31" i="3"/>
  <c r="H31" i="3"/>
  <c r="I31" i="3"/>
  <c r="J31" i="3"/>
  <c r="K31" i="3"/>
  <c r="E31" i="3"/>
  <c r="F13" i="1"/>
  <c r="F11" i="1"/>
  <c r="F12" i="1"/>
  <c r="R47" i="4"/>
  <c r="R45" i="4"/>
  <c r="R46" i="4"/>
  <c r="G12" i="1" l="1"/>
  <c r="R39" i="4"/>
  <c r="F5" i="1" s="1"/>
  <c r="R40" i="4"/>
  <c r="F6" i="1" s="1"/>
  <c r="R41" i="4"/>
  <c r="F7" i="1" s="1"/>
  <c r="R42" i="4"/>
  <c r="F8" i="1" s="1"/>
  <c r="R43" i="4"/>
  <c r="F9" i="1" s="1"/>
  <c r="R44" i="4"/>
  <c r="F10" i="1" s="1"/>
  <c r="R38" i="4"/>
  <c r="F4" i="1" s="1"/>
  <c r="J5" i="1"/>
  <c r="J6" i="1" s="1"/>
  <c r="K52" i="1"/>
  <c r="F32" i="3"/>
  <c r="G32" i="3"/>
  <c r="H32" i="3"/>
  <c r="I32" i="3"/>
  <c r="J32" i="3"/>
  <c r="K32" i="3"/>
  <c r="G10" i="1"/>
  <c r="G9" i="1"/>
  <c r="G8" i="1"/>
  <c r="G7" i="1"/>
  <c r="X14" i="1"/>
  <c r="X15" i="1"/>
  <c r="K58" i="1"/>
  <c r="K57" i="1"/>
  <c r="K56" i="1"/>
  <c r="K55" i="1"/>
  <c r="K54" i="1"/>
  <c r="K53" i="1"/>
  <c r="K51" i="1"/>
  <c r="K50" i="1"/>
  <c r="K49" i="1"/>
  <c r="X21" i="1"/>
  <c r="X22" i="1"/>
  <c r="X23" i="1"/>
  <c r="X24" i="1"/>
  <c r="X20" i="1"/>
  <c r="X19" i="1"/>
  <c r="X18" i="1"/>
  <c r="X17" i="1"/>
  <c r="X16" i="1"/>
  <c r="X13" i="1"/>
  <c r="X12" i="1"/>
  <c r="X11" i="1"/>
  <c r="X10" i="1"/>
  <c r="X9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K40" i="1"/>
  <c r="K39" i="1"/>
  <c r="K38" i="1"/>
  <c r="K37" i="1"/>
  <c r="K36" i="1"/>
  <c r="K28" i="1"/>
  <c r="K27" i="1"/>
  <c r="K33" i="1"/>
  <c r="K32" i="1"/>
  <c r="K31" i="1"/>
  <c r="K30" i="1"/>
  <c r="K29" i="1"/>
  <c r="K35" i="1"/>
  <c r="G13" i="1" s="1"/>
  <c r="K34" i="1"/>
  <c r="K26" i="1"/>
  <c r="K25" i="1"/>
  <c r="K24" i="1"/>
  <c r="K23" i="1"/>
  <c r="K22" i="1"/>
  <c r="K21" i="1"/>
  <c r="K20" i="1"/>
  <c r="K19" i="1"/>
  <c r="K18" i="1"/>
  <c r="G11" i="1" s="1"/>
  <c r="E4" i="1" l="1"/>
  <c r="G4" i="1" s="1"/>
  <c r="E5" i="1"/>
  <c r="G5" i="1" s="1"/>
  <c r="E6" i="1"/>
  <c r="G6" i="1" s="1"/>
  <c r="E32" i="3"/>
  <c r="J8" i="1"/>
  <c r="J9" i="1"/>
  <c r="J10" i="1" s="1"/>
</calcChain>
</file>

<file path=xl/sharedStrings.xml><?xml version="1.0" encoding="utf-8"?>
<sst xmlns="http://schemas.openxmlformats.org/spreadsheetml/2006/main" count="256" uniqueCount="190">
  <si>
    <t>캐릭터</t>
    <phoneticPr fontId="2" type="noConversion"/>
  </si>
  <si>
    <t>코인 개수</t>
    <phoneticPr fontId="2" type="noConversion"/>
  </si>
  <si>
    <t>구매 품목</t>
    <phoneticPr fontId="2" type="noConversion"/>
  </si>
  <si>
    <t>캐릭터 슬롯 증가 쿠폰</t>
    <phoneticPr fontId="2" type="noConversion"/>
  </si>
  <si>
    <t>창고 슬롯 8칸 확장권</t>
    <phoneticPr fontId="2" type="noConversion"/>
  </si>
  <si>
    <t>물량</t>
    <phoneticPr fontId="2" type="noConversion"/>
  </si>
  <si>
    <t>총 코인수</t>
    <phoneticPr fontId="2" type="noConversion"/>
  </si>
  <si>
    <t>몬스터 라이프 젬 7개 교환티켓</t>
    <phoneticPr fontId="2" type="noConversion"/>
  </si>
  <si>
    <t>의문의 모몽</t>
    <phoneticPr fontId="2" type="noConversion"/>
  </si>
  <si>
    <t>에픽 잠재능력 부여 주문서 100%</t>
    <phoneticPr fontId="2" type="noConversion"/>
  </si>
  <si>
    <t>스페셜 에디셔널 잠재능력 주문서 100%</t>
    <phoneticPr fontId="2" type="noConversion"/>
  </si>
  <si>
    <t>황금 망치 100%</t>
    <phoneticPr fontId="2" type="noConversion"/>
  </si>
  <si>
    <t>이노센트 주문서 100%</t>
    <phoneticPr fontId="2" type="noConversion"/>
  </si>
  <si>
    <t>금빛 각인의 인장</t>
    <phoneticPr fontId="2" type="noConversion"/>
  </si>
  <si>
    <t>스페셜 에디셔널 각인의 인장</t>
    <phoneticPr fontId="2" type="noConversion"/>
  </si>
  <si>
    <t>익스트림 성장의 비약</t>
    <phoneticPr fontId="2" type="noConversion"/>
  </si>
  <si>
    <t>펫장비 공격력 스크롤 100%</t>
    <phoneticPr fontId="2" type="noConversion"/>
  </si>
  <si>
    <t>펫장비 마력 스크롤 100%</t>
    <phoneticPr fontId="2" type="noConversion"/>
  </si>
  <si>
    <t>카르마 강력한 환생의 불꽃</t>
    <phoneticPr fontId="2" type="noConversion"/>
  </si>
  <si>
    <t>카르마 영원한 환생의 불꽃</t>
    <phoneticPr fontId="2" type="noConversion"/>
  </si>
  <si>
    <t>카르마 검은 환생의 불꽃</t>
    <phoneticPr fontId="2" type="noConversion"/>
  </si>
  <si>
    <t>순백의 주문서 100%</t>
    <phoneticPr fontId="2" type="noConversion"/>
  </si>
  <si>
    <t>코어 젬스톤</t>
    <phoneticPr fontId="2" type="noConversion"/>
  </si>
  <si>
    <t>경험의 코어 젬스톤</t>
    <phoneticPr fontId="2" type="noConversion"/>
  </si>
  <si>
    <t>수상한 에디셔널 큐브</t>
    <phoneticPr fontId="2" type="noConversion"/>
  </si>
  <si>
    <t>카르마 명장의 큐브</t>
    <phoneticPr fontId="2" type="noConversion"/>
  </si>
  <si>
    <t>카르마 장인의 큐브</t>
    <phoneticPr fontId="2" type="noConversion"/>
  </si>
  <si>
    <t>카르마 유니크 잠재능력 부여 주문서 100%</t>
    <phoneticPr fontId="2" type="noConversion"/>
  </si>
  <si>
    <t>블루밍 쉐어 코인샵</t>
    <phoneticPr fontId="2" type="noConversion"/>
  </si>
  <si>
    <t>이벤트링 전용 명장의 큐브</t>
    <phoneticPr fontId="2" type="noConversion"/>
  </si>
  <si>
    <t>카오스링 교환권</t>
    <phoneticPr fontId="2" type="noConversion"/>
  </si>
  <si>
    <t>SS급 마스터 쥬얼링 교환권</t>
    <phoneticPr fontId="2" type="noConversion"/>
  </si>
  <si>
    <t>결속의 반지 교환권</t>
    <phoneticPr fontId="2" type="noConversion"/>
  </si>
  <si>
    <t>코스모스 링 "완성" 교환권</t>
    <phoneticPr fontId="2" type="noConversion"/>
  </si>
  <si>
    <t>벤젼스 링 "완성" 교환권</t>
    <phoneticPr fontId="2" type="noConversion"/>
  </si>
  <si>
    <t>코스믹 아톰</t>
    <phoneticPr fontId="2" type="noConversion"/>
  </si>
  <si>
    <t>벤젼스 스톤</t>
    <phoneticPr fontId="2" type="noConversion"/>
  </si>
  <si>
    <t>어드밴쳐 딥다크 크리티컬 링 교환권</t>
    <phoneticPr fontId="2" type="noConversion"/>
  </si>
  <si>
    <t>블루밍 
쉐어
코인샵</t>
    <phoneticPr fontId="2" type="noConversion"/>
  </si>
  <si>
    <t>경험치 2배 쿠폰 (15분)</t>
    <phoneticPr fontId="2" type="noConversion"/>
  </si>
  <si>
    <t>파워 엘릭서 100개 교환권</t>
    <phoneticPr fontId="2" type="noConversion"/>
  </si>
  <si>
    <t>텔레포트 월드 맵 (1일) 교환권</t>
    <phoneticPr fontId="2" type="noConversion"/>
  </si>
  <si>
    <t>펜던트 슬롯 이용권 (7일)</t>
    <phoneticPr fontId="2" type="noConversion"/>
  </si>
  <si>
    <t>성향 성장의 비약</t>
    <phoneticPr fontId="2" type="noConversion"/>
  </si>
  <si>
    <t>선택 슬롯 8칸 확장권</t>
    <phoneticPr fontId="2" type="noConversion"/>
  </si>
  <si>
    <t>AP 초기화 주문서</t>
    <phoneticPr fontId="2" type="noConversion"/>
  </si>
  <si>
    <t>SP 초기화 주문서</t>
    <phoneticPr fontId="2" type="noConversion"/>
  </si>
  <si>
    <t>마스터리 북 20</t>
    <phoneticPr fontId="2" type="noConversion"/>
  </si>
  <si>
    <t>마스터리 북 30</t>
    <phoneticPr fontId="2" type="noConversion"/>
  </si>
  <si>
    <t>자유전직 코인</t>
    <phoneticPr fontId="2" type="noConversion"/>
  </si>
  <si>
    <t>무한의 피로회복제</t>
    <phoneticPr fontId="2" type="noConversion"/>
  </si>
  <si>
    <t>아케인심볼 : 소멸의 여로</t>
    <phoneticPr fontId="2" type="noConversion"/>
  </si>
  <si>
    <t>아케인심볼 : 레헬른</t>
    <phoneticPr fontId="2" type="noConversion"/>
  </si>
  <si>
    <t>아케인심볼 : 츄츄 아일랜드</t>
    <phoneticPr fontId="2" type="noConversion"/>
  </si>
  <si>
    <t>아케인심볼 : 아르카나</t>
    <phoneticPr fontId="2" type="noConversion"/>
  </si>
  <si>
    <t>아케인심볼 : 에스페라</t>
    <phoneticPr fontId="2" type="noConversion"/>
  </si>
  <si>
    <t>아케인심볼 : 모라스</t>
    <phoneticPr fontId="2" type="noConversion"/>
  </si>
  <si>
    <t>선택 어센틱심볼 1개 교환권</t>
    <phoneticPr fontId="2" type="noConversion"/>
  </si>
  <si>
    <t>스페셜 명예의 훈장</t>
    <phoneticPr fontId="2" type="noConversion"/>
  </si>
  <si>
    <t>카오스 서큘레이터</t>
    <phoneticPr fontId="2" type="noConversion"/>
  </si>
  <si>
    <t>블랙 서큘레이터</t>
    <phoneticPr fontId="2" type="noConversion"/>
  </si>
  <si>
    <t>레전드리 서큘레이터</t>
    <phoneticPr fontId="2" type="noConversion"/>
  </si>
  <si>
    <t>플라워 피크닉 의자</t>
    <phoneticPr fontId="2" type="noConversion"/>
  </si>
  <si>
    <t>플라워 가드닝 의자 : 화단</t>
    <phoneticPr fontId="2" type="noConversion"/>
  </si>
  <si>
    <t>플라워 가드닝 의자 : 새싹</t>
    <phoneticPr fontId="2" type="noConversion"/>
  </si>
  <si>
    <t>메이플 노블 의상 선택권</t>
    <phoneticPr fontId="2" type="noConversion"/>
  </si>
  <si>
    <t>메이플 갤럭시 의상 선택권</t>
    <phoneticPr fontId="2" type="noConversion"/>
  </si>
  <si>
    <t>메이플 뉴트로 의상 선택권</t>
    <phoneticPr fontId="2" type="noConversion"/>
  </si>
  <si>
    <t>메이플 뉴트로 히어로 의상 선택권</t>
    <phoneticPr fontId="2" type="noConversion"/>
  </si>
  <si>
    <t>메이플 바캉스 의상 선택권</t>
    <phoneticPr fontId="2" type="noConversion"/>
  </si>
  <si>
    <t>블루밍 데미지스킨 (유닛)</t>
    <phoneticPr fontId="2" type="noConversion"/>
  </si>
  <si>
    <t>블루밍 포레스트 의상 세트 상자</t>
    <phoneticPr fontId="2" type="noConversion"/>
  </si>
  <si>
    <t>들꽃정령로이드 교환권</t>
    <phoneticPr fontId="2" type="noConversion"/>
  </si>
  <si>
    <t>봄하늘벚꽃 의자</t>
    <phoneticPr fontId="2" type="noConversion"/>
  </si>
  <si>
    <t>비 오는 날 돌의 정령 의자</t>
    <phoneticPr fontId="2" type="noConversion"/>
  </si>
  <si>
    <t>들꽃정령 라이딩 (영구) 교환권</t>
    <phoneticPr fontId="2" type="noConversion"/>
  </si>
  <si>
    <t>핑크래빗 라이딩 (영구) 교환권</t>
    <phoneticPr fontId="2" type="noConversion"/>
  </si>
  <si>
    <t>데미지 스킨 상자</t>
    <phoneticPr fontId="2" type="noConversion"/>
  </si>
  <si>
    <t>돌의정령 데미지스킨</t>
    <phoneticPr fontId="2" type="noConversion"/>
  </si>
  <si>
    <t>데미지 스킨 저장 슬롯 1칸 확장권</t>
    <phoneticPr fontId="2" type="noConversion"/>
  </si>
  <si>
    <t>의자 40칸 가방</t>
    <phoneticPr fontId="2" type="noConversion"/>
  </si>
  <si>
    <t>예정 물량</t>
    <phoneticPr fontId="2" type="noConversion"/>
  </si>
  <si>
    <t>카르마 놀라운 긍정의 혼돈 주문서 60%</t>
    <phoneticPr fontId="2" type="noConversion"/>
  </si>
  <si>
    <t>에디셔널 큐브 교환권</t>
    <phoneticPr fontId="2" type="noConversion"/>
  </si>
  <si>
    <t>카르마 영원의 환생의 불꽃</t>
    <phoneticPr fontId="2" type="noConversion"/>
  </si>
  <si>
    <t>카르마 프리미엄 펫장비 공격력 스크롤 100%</t>
    <phoneticPr fontId="2" type="noConversion"/>
  </si>
  <si>
    <t>카르마 프리미엄 펫장비 마력 스크롤 100%</t>
    <phoneticPr fontId="2" type="noConversion"/>
  </si>
  <si>
    <t>카르마 프리미엄 악세서리 공격력 스크롤 100%</t>
    <phoneticPr fontId="2" type="noConversion"/>
  </si>
  <si>
    <t>카르마 프리미엄 악세서리 마력 스크롤 100%</t>
    <phoneticPr fontId="2" type="noConversion"/>
  </si>
  <si>
    <t>위시
코인샵 (보스)</t>
    <phoneticPr fontId="2" type="noConversion"/>
  </si>
  <si>
    <t>블루밍
메소샵</t>
    <phoneticPr fontId="2" type="noConversion"/>
  </si>
  <si>
    <t>가격</t>
    <phoneticPr fontId="2" type="noConversion"/>
  </si>
  <si>
    <t>10만</t>
    <phoneticPr fontId="2" type="noConversion"/>
  </si>
  <si>
    <t>1억</t>
    <phoneticPr fontId="2" type="noConversion"/>
  </si>
  <si>
    <t>특수 상점</t>
    <phoneticPr fontId="2" type="noConversion"/>
  </si>
  <si>
    <t>블루밍 퍼스널 코인샵</t>
    <phoneticPr fontId="2" type="noConversion"/>
  </si>
  <si>
    <t>블루밍
퍼스널
코인샵
(치장)</t>
    <phoneticPr fontId="2" type="noConversion"/>
  </si>
  <si>
    <t>블루밍 
퍼스널
코인샵
(성장)</t>
    <phoneticPr fontId="2" type="noConversion"/>
  </si>
  <si>
    <t>블루밍 
퍼스널
코인샵
(반지)</t>
    <phoneticPr fontId="2" type="noConversion"/>
  </si>
  <si>
    <t>캐릭터명</t>
    <phoneticPr fontId="2" type="noConversion"/>
  </si>
  <si>
    <t>캐릭터명2</t>
  </si>
  <si>
    <t>캐릭터명2</t>
    <phoneticPr fontId="2" type="noConversion"/>
  </si>
  <si>
    <t>캐릭터명3</t>
  </si>
  <si>
    <t>캐릭터명4</t>
  </si>
  <si>
    <t>캐릭터명5</t>
  </si>
  <si>
    <t>캐릭터명6</t>
  </si>
  <si>
    <t>캐릭터명7</t>
  </si>
  <si>
    <t>필요코인</t>
    <phoneticPr fontId="2" type="noConversion"/>
  </si>
  <si>
    <t>모은코인</t>
    <phoneticPr fontId="2" type="noConversion"/>
  </si>
  <si>
    <t>남은코인</t>
    <phoneticPr fontId="2" type="noConversion"/>
  </si>
  <si>
    <t>구매여부</t>
    <phoneticPr fontId="2" type="noConversion"/>
  </si>
  <si>
    <t>순번</t>
    <phoneticPr fontId="2" type="noConversion"/>
  </si>
  <si>
    <t>물품 수량이 월드 내 공유</t>
    <phoneticPr fontId="2" type="noConversion"/>
  </si>
  <si>
    <t>카오스 핑크빈</t>
    <phoneticPr fontId="2" type="noConversion"/>
  </si>
  <si>
    <t>이지 시그너스</t>
    <phoneticPr fontId="2" type="noConversion"/>
  </si>
  <si>
    <t>하드 힐라</t>
    <phoneticPr fontId="2" type="noConversion"/>
  </si>
  <si>
    <t>노멀 시그너스</t>
    <phoneticPr fontId="2" type="noConversion"/>
  </si>
  <si>
    <t>카오스 자쿰</t>
    <phoneticPr fontId="2" type="noConversion"/>
  </si>
  <si>
    <t>카오스 피에르</t>
    <phoneticPr fontId="2" type="noConversion"/>
  </si>
  <si>
    <t>카오스 반반</t>
    <phoneticPr fontId="2" type="noConversion"/>
  </si>
  <si>
    <t>카오스 블러디퀸</t>
    <phoneticPr fontId="2" type="noConversion"/>
  </si>
  <si>
    <t>하드 매그너스</t>
    <phoneticPr fontId="2" type="noConversion"/>
  </si>
  <si>
    <t>카오스 벨룸</t>
    <phoneticPr fontId="2" type="noConversion"/>
  </si>
  <si>
    <t>카오스 파풀라투스</t>
    <phoneticPr fontId="2" type="noConversion"/>
  </si>
  <si>
    <t>노멀 스우</t>
    <phoneticPr fontId="2" type="noConversion"/>
  </si>
  <si>
    <t>노멀 데미안</t>
    <phoneticPr fontId="2" type="noConversion"/>
  </si>
  <si>
    <t>이지 루시드</t>
    <phoneticPr fontId="2" type="noConversion"/>
  </si>
  <si>
    <t>노멀 루시드</t>
    <phoneticPr fontId="2" type="noConversion"/>
  </si>
  <si>
    <t>노멀 윌</t>
    <phoneticPr fontId="2" type="noConversion"/>
  </si>
  <si>
    <t>노멀 더스크</t>
    <phoneticPr fontId="2" type="noConversion"/>
  </si>
  <si>
    <t>노멀 듄켈</t>
    <phoneticPr fontId="2" type="noConversion"/>
  </si>
  <si>
    <t>하드 데미안</t>
    <phoneticPr fontId="2" type="noConversion"/>
  </si>
  <si>
    <t>하드 스우</t>
    <phoneticPr fontId="2" type="noConversion"/>
  </si>
  <si>
    <t>하드 루시드</t>
    <phoneticPr fontId="2" type="noConversion"/>
  </si>
  <si>
    <t>하드 윌</t>
    <phoneticPr fontId="2" type="noConversion"/>
  </si>
  <si>
    <t>카오스 더스크</t>
    <phoneticPr fontId="2" type="noConversion"/>
  </si>
  <si>
    <t>하드 듄켈</t>
    <phoneticPr fontId="2" type="noConversion"/>
  </si>
  <si>
    <t>세렌</t>
    <phoneticPr fontId="2" type="noConversion"/>
  </si>
  <si>
    <t>1주차</t>
    <phoneticPr fontId="2" type="noConversion"/>
  </si>
  <si>
    <t>2주차</t>
  </si>
  <si>
    <t>3주차</t>
  </si>
  <si>
    <t>4주차</t>
  </si>
  <si>
    <t>5주차</t>
  </si>
  <si>
    <t>6주차</t>
  </si>
  <si>
    <t>7주차</t>
  </si>
  <si>
    <t>5개</t>
    <phoneticPr fontId="2" type="noConversion"/>
  </si>
  <si>
    <t>10개</t>
    <phoneticPr fontId="2" type="noConversion"/>
  </si>
  <si>
    <t>20개</t>
    <phoneticPr fontId="2" type="noConversion"/>
  </si>
  <si>
    <t>30개</t>
    <phoneticPr fontId="2" type="noConversion"/>
  </si>
  <si>
    <t>40개</t>
    <phoneticPr fontId="2" type="noConversion"/>
  </si>
  <si>
    <t>60개</t>
    <phoneticPr fontId="2" type="noConversion"/>
  </si>
  <si>
    <t>70개</t>
    <phoneticPr fontId="2" type="noConversion"/>
  </si>
  <si>
    <t>총 개수</t>
    <phoneticPr fontId="2" type="noConversion"/>
  </si>
  <si>
    <t>남은 개수</t>
    <phoneticPr fontId="2" type="noConversion"/>
  </si>
  <si>
    <t>진 힐라</t>
    <phoneticPr fontId="2" type="noConversion"/>
  </si>
  <si>
    <t>캐릭터명1</t>
    <phoneticPr fontId="2" type="noConversion"/>
  </si>
  <si>
    <t>필요 위시 코인</t>
    <phoneticPr fontId="2" type="noConversion"/>
  </si>
  <si>
    <t>모은 위시 코인</t>
    <phoneticPr fontId="2" type="noConversion"/>
  </si>
  <si>
    <t>위시 코인 (보스)</t>
    <phoneticPr fontId="2" type="noConversion"/>
  </si>
  <si>
    <t>자신의 유니온</t>
    <phoneticPr fontId="2" type="noConversion"/>
  </si>
  <si>
    <t>예상 추가 코인</t>
    <phoneticPr fontId="2" type="noConversion"/>
  </si>
  <si>
    <r>
      <t>※ 캐릭터별 최대) 하루 300개 * 64(56일</t>
    </r>
    <r>
      <rPr>
        <sz val="5"/>
        <color theme="1" tint="0.34998626667073579"/>
        <rFont val="나눔고딕"/>
        <family val="3"/>
        <charset val="129"/>
      </rPr>
      <t xml:space="preserve"> </t>
    </r>
    <r>
      <rPr>
        <sz val="10"/>
        <color theme="1" tint="0.34998626667073579"/>
        <rFont val="나눔고딕"/>
        <family val="3"/>
        <charset val="129"/>
      </rPr>
      <t>+</t>
    </r>
    <r>
      <rPr>
        <sz val="5"/>
        <color theme="1" tint="0.34998626667073579"/>
        <rFont val="나눔고딕"/>
        <family val="3"/>
        <charset val="129"/>
      </rPr>
      <t xml:space="preserve"> </t>
    </r>
    <r>
      <rPr>
        <sz val="10"/>
        <color theme="1" tint="0.34998626667073579"/>
        <rFont val="나눔고딕"/>
        <family val="3"/>
        <charset val="129"/>
      </rPr>
      <t xml:space="preserve">일욜 8번)일 = </t>
    </r>
    <r>
      <rPr>
        <b/>
        <sz val="10"/>
        <color theme="1" tint="0.34998626667073579"/>
        <rFont val="나눔고딕"/>
        <family val="3"/>
        <charset val="129"/>
      </rPr>
      <t>19,200개</t>
    </r>
    <r>
      <rPr>
        <sz val="10"/>
        <color theme="1" tint="0.34998626667073579"/>
        <rFont val="나눔고딕"/>
        <family val="3"/>
        <charset val="129"/>
      </rPr>
      <t/>
    </r>
    <phoneticPr fontId="2" type="noConversion"/>
  </si>
  <si>
    <t>합산</t>
    <phoneticPr fontId="2" type="noConversion"/>
  </si>
  <si>
    <t>모아야 할 위시 코인</t>
    <phoneticPr fontId="2" type="noConversion"/>
  </si>
  <si>
    <t>캐릭터명1</t>
    <phoneticPr fontId="2" type="noConversion"/>
  </si>
  <si>
    <t>추가 코인 (유니온 가드너)</t>
    <phoneticPr fontId="2" type="noConversion"/>
  </si>
  <si>
    <t>ⓒ 엘리시움 안할거면굶어 / 짱커뽁</t>
    <phoneticPr fontId="2" type="noConversion"/>
  </si>
  <si>
    <t>▲곱하기 56</t>
    <phoneticPr fontId="2" type="noConversion"/>
  </si>
  <si>
    <t>제작자</t>
    <phoneticPr fontId="2" type="noConversion"/>
  </si>
  <si>
    <t>복치</t>
    <phoneticPr fontId="2" type="noConversion"/>
  </si>
  <si>
    <t>해당 보스를 돈 캐릭터 이름을 적어주세요</t>
    <phoneticPr fontId="2" type="noConversion"/>
  </si>
  <si>
    <t>해당일에 모은 코인 개수를 적어주세요 (유니온 가드너 등 이벤트로 받은 코인 포함)</t>
    <phoneticPr fontId="2" type="noConversion"/>
  </si>
  <si>
    <t>1일 2개</t>
    <phoneticPr fontId="2" type="noConversion"/>
  </si>
  <si>
    <t>1일 1개</t>
    <phoneticPr fontId="2" type="noConversion"/>
  </si>
  <si>
    <t>주당 1개</t>
    <phoneticPr fontId="2" type="noConversion"/>
  </si>
  <si>
    <t>∞</t>
  </si>
  <si>
    <t>캐릭터명8</t>
  </si>
  <si>
    <t>캐릭터명9</t>
  </si>
  <si>
    <t>캐릭터명10</t>
  </si>
  <si>
    <t>캐릭터명1</t>
    <phoneticPr fontId="2" type="noConversion"/>
  </si>
  <si>
    <t>주당 10개</t>
    <phoneticPr fontId="2" type="noConversion"/>
  </si>
  <si>
    <t>이후 수정사항이나 패치가 있다면 재업로드 하겠습니다.</t>
    <phoneticPr fontId="2" type="noConversion"/>
  </si>
  <si>
    <t>캐릭터별로 물건 수량이 따로 (다중 캐릭터 구매시 (캐릭터명1, 캐릭터명2, ...으로 입력)</t>
    <phoneticPr fontId="2" type="noConversion"/>
  </si>
  <si>
    <t>(캐릭터명 입력시 "ALT + ENTER" 를 통해 줄바꿈이 가능합니다.)</t>
    <phoneticPr fontId="2" type="noConversion"/>
  </si>
  <si>
    <t>MEMO</t>
    <phoneticPr fontId="2" type="noConversion"/>
  </si>
  <si>
    <t>수정일</t>
    <phoneticPr fontId="2" type="noConversion"/>
  </si>
  <si>
    <t>210416 (2)</t>
    <phoneticPr fontId="2" type="noConversion"/>
  </si>
  <si>
    <t>캐릭터명1,
캐릭터명2,
캐릭터명3</t>
    <phoneticPr fontId="2" type="noConversion"/>
  </si>
  <si>
    <t>퍼스널 코인샵의 구매 예정 물량을 캐릭터별로 따로 적용하는 법을 생각하는 중입니다.
부족한 엑셀능력으로 만든 표이니만큼 너그럽게 이해해 주시면 감사하겠습니다.</t>
    <phoneticPr fontId="2" type="noConversion"/>
  </si>
  <si>
    <t>4/22~4/28 에는 위시 코인이 드랍되지 않습니다.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</si>
</sst>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&quot;/&quot;d;@"/>
  </numFmts>
  <fonts count="16">
    <font>
      <sz val="10"/>
      <color theme="1"/>
      <name val="나눔고딕"/>
      <family val="2"/>
      <charset val="129"/>
    </font>
    <font>
      <sz val="10"/>
      <color theme="1"/>
      <name val="나눔고딕"/>
      <family val="2"/>
      <charset val="129"/>
    </font>
    <font>
      <sz val="8"/>
      <name val="나눔고딕"/>
      <family val="2"/>
      <charset val="129"/>
    </font>
    <font>
      <sz val="10"/>
      <color theme="1" tint="0.34998626667073579"/>
      <name val="나눔고딕"/>
      <family val="3"/>
      <charset val="129"/>
    </font>
    <font>
      <b/>
      <sz val="10"/>
      <color theme="1" tint="0.34998626667073579"/>
      <name val="나눔고딕"/>
      <family val="3"/>
      <charset val="129"/>
    </font>
    <font>
      <sz val="11"/>
      <color theme="0"/>
      <name val="맑은 고딕"/>
      <family val="2"/>
      <charset val="129"/>
      <scheme val="minor"/>
    </font>
    <font>
      <sz val="10"/>
      <name val="나눔고딕"/>
      <charset val="129"/>
    </font>
    <font>
      <sz val="10"/>
      <name val="나눔고딕"/>
      <family val="3"/>
      <charset val="129"/>
    </font>
    <font>
      <b/>
      <sz val="10"/>
      <color theme="0"/>
      <name val="나눔고딕"/>
      <family val="3"/>
      <charset val="129"/>
    </font>
    <font>
      <sz val="10"/>
      <name val="나눔고딕"/>
      <family val="2"/>
      <charset val="129"/>
    </font>
    <font>
      <sz val="9"/>
      <color theme="1" tint="0.34998626667073579"/>
      <name val="나눔고딕"/>
      <family val="3"/>
      <charset val="129"/>
    </font>
    <font>
      <sz val="5"/>
      <color theme="1" tint="0.34998626667073579"/>
      <name val="나눔고딕"/>
      <family val="3"/>
      <charset val="129"/>
    </font>
    <font>
      <b/>
      <sz val="10"/>
      <color theme="1" tint="0.14999847407452621"/>
      <name val="나눔고딕"/>
      <family val="3"/>
      <charset val="129"/>
    </font>
    <font>
      <sz val="12"/>
      <color rgb="FF202124"/>
      <name val="Arial"/>
      <family val="2"/>
    </font>
    <font>
      <sz val="10"/>
      <color rgb="FFFF0000"/>
      <name val="나눔고딕"/>
      <family val="2"/>
      <charset val="129"/>
    </font>
    <font>
      <sz val="10"/>
      <color rgb="FFC00000"/>
      <name val="나눔고딕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E7FF"/>
        <bgColor indexed="64"/>
      </patternFill>
    </fill>
    <fill>
      <patternFill patternType="solid">
        <fgColor theme="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ECE3"/>
        <bgColor indexed="64"/>
      </patternFill>
    </fill>
    <fill>
      <patternFill patternType="solid">
        <fgColor rgb="FFD2E6C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AA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DE9E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6D5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8DFFD"/>
        <bgColor indexed="64"/>
      </patternFill>
    </fill>
    <fill>
      <patternFill patternType="solid">
        <fgColor rgb="FFF4ECD0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theme="0" tint="-0.499984740745262"/>
        <bgColor indexed="64"/>
      </patternFill>
    </fill>
  </fills>
  <borders count="177">
    <border>
      <left/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thin">
        <color theme="0" tint="-0.249977111117893"/>
      </right>
      <top/>
      <bottom style="double">
        <color theme="0" tint="-0.249977111117893"/>
      </bottom>
      <diagonal/>
    </border>
    <border>
      <left style="thin">
        <color theme="0" tint="-0.249977111117893"/>
      </left>
      <right/>
      <top/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double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 style="double">
        <color theme="0" tint="-0.249977111117893"/>
      </top>
      <bottom/>
      <diagonal/>
    </border>
    <border>
      <left/>
      <right/>
      <top/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thick">
        <color theme="0" tint="-0.249977111117893"/>
      </top>
      <bottom style="double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double">
        <color theme="0" tint="-0.249977111117893"/>
      </bottom>
      <diagonal/>
    </border>
    <border>
      <left/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thin">
        <color theme="0" tint="-0.249977111117893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 style="thin">
        <color theme="0" tint="-0.249977111117893"/>
      </bottom>
      <diagonal/>
    </border>
    <border>
      <left/>
      <right/>
      <top style="double">
        <color theme="0" tint="-0.249977111117893"/>
      </top>
      <bottom style="dotted">
        <color theme="0" tint="-0.249977111117893"/>
      </bottom>
      <diagonal/>
    </border>
    <border>
      <left/>
      <right style="dotted">
        <color theme="0" tint="-0.249977111117893"/>
      </right>
      <top style="double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uble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 style="double">
        <color theme="0" tint="-0.249977111117893"/>
      </top>
      <bottom style="dotted">
        <color theme="0" tint="-0.249977111117893"/>
      </bottom>
      <diagonal/>
    </border>
    <border>
      <left/>
      <right style="dotted">
        <color theme="0" tint="-0.249977111117893"/>
      </right>
      <top/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/>
      <bottom style="dotted">
        <color theme="0" tint="-0.249977111117893"/>
      </bottom>
      <diagonal/>
    </border>
    <border>
      <left style="dotted">
        <color theme="0" tint="-0.249977111117893"/>
      </left>
      <right/>
      <top/>
      <bottom style="dotted">
        <color theme="0" tint="-0.249977111117893"/>
      </bottom>
      <diagonal/>
    </border>
    <border>
      <left/>
      <right style="dotted">
        <color theme="0" tint="-0.249977111117893"/>
      </right>
      <top/>
      <bottom/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/>
      <right style="dotted">
        <color theme="0" tint="-0.249977111117893"/>
      </right>
      <top style="dotted">
        <color theme="0" tint="-0.249977111117893"/>
      </top>
      <bottom/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/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/>
      <right style="dotted">
        <color theme="0" tint="-0.249977111117893"/>
      </right>
      <top style="dotted">
        <color theme="0" tint="-0.249977111117893"/>
      </top>
      <bottom style="medium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medium">
        <color theme="0" tint="-0.249977111117893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 style="medium">
        <color theme="0" tint="-0.249977111117893"/>
      </bottom>
      <diagonal/>
    </border>
    <border>
      <left/>
      <right/>
      <top style="dotted">
        <color theme="0" tint="-0.249977111117893"/>
      </top>
      <bottom style="medium">
        <color theme="0" tint="-0.249977111117893"/>
      </bottom>
      <diagonal/>
    </border>
    <border>
      <left/>
      <right/>
      <top style="dotted">
        <color theme="0" tint="-0.249977111117893"/>
      </top>
      <bottom/>
      <diagonal/>
    </border>
    <border>
      <left style="dotted">
        <color theme="0" tint="-0.249977111117893"/>
      </left>
      <right style="dotted">
        <color theme="0" tint="-0.249977111117893"/>
      </right>
      <top/>
      <bottom style="medium">
        <color theme="0" tint="-0.249977111117893"/>
      </bottom>
      <diagonal/>
    </border>
    <border>
      <left style="dotted">
        <color theme="0" tint="-0.249977111117893"/>
      </left>
      <right/>
      <top/>
      <bottom style="medium">
        <color theme="0" tint="-0.249977111117893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77111117893"/>
      </right>
      <top style="thin">
        <color theme="0" tint="-0.249977111117893"/>
      </top>
      <bottom/>
      <diagonal/>
    </border>
    <border>
      <left style="dotted">
        <color theme="0" tint="-0.249977111117893"/>
      </left>
      <right style="dotted">
        <color theme="0" tint="-0.249977111117893"/>
      </right>
      <top style="thin">
        <color theme="0" tint="-0.249977111117893"/>
      </top>
      <bottom/>
      <diagonal/>
    </border>
    <border>
      <left style="dotted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thin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thin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 style="dotted">
        <color theme="0" tint="-0.249977111117893"/>
      </left>
      <right style="dotted">
        <color theme="0" tint="-0.249977111117893"/>
      </right>
      <top style="thin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 style="thin">
        <color theme="0" tint="-0.249977111117893"/>
      </top>
      <bottom style="dotted">
        <color theme="0" tint="-0.249977111117893"/>
      </bottom>
      <diagonal/>
    </border>
    <border>
      <left style="thin">
        <color theme="0" tint="-0.24994659260841701"/>
      </left>
      <right/>
      <top style="thick">
        <color theme="0" tint="-0.24994659260841701"/>
      </top>
      <bottom style="double">
        <color theme="0" tint="-0.24994659260841701"/>
      </bottom>
      <diagonal/>
    </border>
    <border>
      <left/>
      <right/>
      <top style="thick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ck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77111117893"/>
      </right>
      <top style="double">
        <color theme="0" tint="-0.24994659260841701"/>
      </top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77111117893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77111117893"/>
      </right>
      <top style="dotted">
        <color theme="0" tint="-0.24994659260841701"/>
      </top>
      <bottom/>
      <diagonal/>
    </border>
    <border>
      <left/>
      <right/>
      <top/>
      <bottom style="dotted">
        <color theme="0" tint="-0.249977111117893"/>
      </bottom>
      <diagonal/>
    </border>
    <border>
      <left/>
      <right style="dotted">
        <color theme="0" tint="-0.14996795556505021"/>
      </right>
      <top style="thin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thin">
        <color theme="0" tint="-0.14996795556505021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dotted">
        <color theme="0" tint="-0.14993743705557422"/>
      </bottom>
      <diagonal/>
    </border>
    <border>
      <left/>
      <right style="dotted">
        <color theme="0" tint="-0.249977111117893"/>
      </right>
      <top style="thin">
        <color theme="0" tint="-0.14996795556505021"/>
      </top>
      <bottom style="dotted">
        <color theme="0" tint="-0.14993743705557422"/>
      </bottom>
      <diagonal/>
    </border>
    <border>
      <left/>
      <right/>
      <top style="dotted">
        <color theme="0" tint="-0.14993743705557422"/>
      </top>
      <bottom/>
      <diagonal/>
    </border>
    <border>
      <left/>
      <right style="dotted">
        <color theme="0" tint="-0.249977111117893"/>
      </right>
      <top style="dotted">
        <color theme="0" tint="-0.14993743705557422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  <border>
      <left style="dotted">
        <color theme="0" tint="-0.249977111117893"/>
      </left>
      <right style="dotted">
        <color theme="0" tint="-0.249977111117893"/>
      </right>
      <top style="medium">
        <color theme="0" tint="-0.14996795556505021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 style="medium">
        <color theme="0" tint="-0.14996795556505021"/>
      </top>
      <bottom style="dotted">
        <color theme="0" tint="-0.249977111117893"/>
      </bottom>
      <diagonal/>
    </border>
    <border>
      <left/>
      <right/>
      <top/>
      <bottom style="medium">
        <color theme="0" tint="-0.14996795556505021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medium">
        <color theme="0" tint="-0.14996795556505021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dotted">
        <color theme="0" tint="-0.14993743705557422"/>
      </bottom>
      <diagonal/>
    </border>
    <border>
      <left/>
      <right style="dotted">
        <color theme="0" tint="-0.249977111117893"/>
      </right>
      <top style="medium">
        <color theme="0" tint="-0.14996795556505021"/>
      </top>
      <bottom style="dotted">
        <color theme="0" tint="-0.14993743705557422"/>
      </bottom>
      <diagonal/>
    </border>
    <border>
      <left/>
      <right/>
      <top style="dotted">
        <color theme="0" tint="-0.14993743705557422"/>
      </top>
      <bottom style="dotted">
        <color theme="0" tint="-0.14993743705557422"/>
      </bottom>
      <diagonal/>
    </border>
    <border>
      <left/>
      <right style="dotted">
        <color theme="0" tint="-0.249977111117893"/>
      </right>
      <top style="dotted">
        <color theme="0" tint="-0.14993743705557422"/>
      </top>
      <bottom style="dotted">
        <color theme="0" tint="-0.14993743705557422"/>
      </bottom>
      <diagonal/>
    </border>
    <border>
      <left/>
      <right/>
      <top style="dotted">
        <color theme="0" tint="-0.14993743705557422"/>
      </top>
      <bottom style="medium">
        <color theme="0" tint="-0.14996795556505021"/>
      </bottom>
      <diagonal/>
    </border>
    <border>
      <left/>
      <right style="dotted">
        <color theme="0" tint="-0.249977111117893"/>
      </right>
      <top style="dotted">
        <color theme="0" tint="-0.14993743705557422"/>
      </top>
      <bottom style="medium">
        <color theme="0" tint="-0.14996795556505021"/>
      </bottom>
      <diagonal/>
    </border>
    <border>
      <left/>
      <right/>
      <top style="thin">
        <color theme="0" tint="-0.249977111117893"/>
      </top>
      <bottom style="dotted">
        <color theme="0" tint="-0.14993743705557422"/>
      </bottom>
      <diagonal/>
    </border>
    <border>
      <left/>
      <right style="dotted">
        <color theme="0" tint="-0.249977111117893"/>
      </right>
      <top style="thin">
        <color theme="0" tint="-0.249977111117893"/>
      </top>
      <bottom style="dotted">
        <color theme="0" tint="-0.14993743705557422"/>
      </bottom>
      <diagonal/>
    </border>
    <border>
      <left/>
      <right/>
      <top/>
      <bottom style="dotted">
        <color theme="0" tint="-0.14993743705557422"/>
      </bottom>
      <diagonal/>
    </border>
    <border>
      <left/>
      <right style="dotted">
        <color theme="0" tint="-0.249977111117893"/>
      </right>
      <top/>
      <bottom style="dotted">
        <color theme="0" tint="-0.14993743705557422"/>
      </bottom>
      <diagonal/>
    </border>
    <border>
      <left/>
      <right style="dotted">
        <color theme="0" tint="-0.24994659260841701"/>
      </right>
      <top style="dotted">
        <color theme="0" tint="-0.14993743705557422"/>
      </top>
      <bottom style="dotted">
        <color theme="0" tint="-0.14993743705557422"/>
      </bottom>
      <diagonal/>
    </border>
    <border>
      <left/>
      <right style="dotted">
        <color theme="0" tint="-0.249977111117893"/>
      </right>
      <top style="dotted">
        <color theme="0" tint="-0.14993743705557422"/>
      </top>
      <bottom style="medium">
        <color theme="0" tint="-0.14990691854609822"/>
      </bottom>
      <diagonal/>
    </border>
    <border>
      <left/>
      <right/>
      <top style="dotted">
        <color theme="0" tint="-0.14993743705557422"/>
      </top>
      <bottom style="medium">
        <color theme="0" tint="-0.14990691854609822"/>
      </bottom>
      <diagonal/>
    </border>
    <border>
      <left/>
      <right/>
      <top/>
      <bottom style="medium">
        <color theme="0" tint="-0.14993743705557422"/>
      </bottom>
      <diagonal/>
    </border>
    <border>
      <left/>
      <right/>
      <top style="dotted">
        <color theme="0" tint="-0.14993743705557422"/>
      </top>
      <bottom style="medium">
        <color theme="0" tint="-0.14993743705557422"/>
      </bottom>
      <diagonal/>
    </border>
    <border>
      <left/>
      <right style="dotted">
        <color theme="0" tint="-0.249977111117893"/>
      </right>
      <top style="dotted">
        <color theme="0" tint="-0.14993743705557422"/>
      </top>
      <bottom style="medium">
        <color theme="0" tint="-0.14993743705557422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medium">
        <color theme="0" tint="-0.14993743705557422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 style="medium">
        <color theme="0" tint="-0.14993743705557422"/>
      </bottom>
      <diagonal/>
    </border>
    <border>
      <left/>
      <right style="dotted">
        <color theme="0" tint="-0.24994659260841701"/>
      </right>
      <top/>
      <bottom style="dotted">
        <color theme="0" tint="-0.14993743705557422"/>
      </bottom>
      <diagonal/>
    </border>
    <border>
      <left/>
      <right style="dotted">
        <color theme="0" tint="-0.24994659260841701"/>
      </right>
      <top style="dotted">
        <color theme="0" tint="-0.14993743705557422"/>
      </top>
      <bottom/>
      <diagonal/>
    </border>
    <border diagonalUp="1">
      <left style="dotted">
        <color theme="0" tint="-0.249977111117893"/>
      </left>
      <right style="dotted">
        <color theme="0" tint="-0.249977111117893"/>
      </right>
      <top style="double">
        <color theme="0" tint="-0.249977111117893"/>
      </top>
      <bottom style="dotted">
        <color theme="0" tint="-0.249977111117893"/>
      </bottom>
      <diagonal style="thin">
        <color theme="0" tint="-0.249977111117893"/>
      </diagonal>
    </border>
    <border diagonalUp="1"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 style="thin">
        <color theme="0" tint="-0.249977111117893"/>
      </diagonal>
    </border>
    <border diagonalUp="1"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thin">
        <color theme="0" tint="-0.249977111117893"/>
      </bottom>
      <diagonal style="thin">
        <color theme="0" tint="-0.249977111117893"/>
      </diagonal>
    </border>
    <border>
      <left/>
      <right style="thin">
        <color theme="0" tint="-0.249977111117893"/>
      </right>
      <top style="medium">
        <color theme="0" tint="-0.249977111117893"/>
      </top>
      <bottom/>
      <diagonal/>
    </border>
    <border>
      <left style="dotted">
        <color theme="0" tint="-0.249977111117893"/>
      </left>
      <right style="dotted">
        <color theme="0" tint="-0.249977111117893"/>
      </right>
      <top style="double">
        <color theme="0" tint="-0.249977111117893"/>
      </top>
      <bottom/>
      <diagonal/>
    </border>
    <border>
      <left style="dotted">
        <color theme="0" tint="-0.249977111117893"/>
      </left>
      <right/>
      <top style="double">
        <color theme="0" tint="-0.249977111117893"/>
      </top>
      <bottom/>
      <diagonal/>
    </border>
    <border>
      <left/>
      <right style="thin">
        <color theme="0" tint="-0.14993743705557422"/>
      </right>
      <top style="thick">
        <color theme="0" tint="-0.14993743705557422"/>
      </top>
      <bottom style="double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ck">
        <color theme="0" tint="-0.14993743705557422"/>
      </top>
      <bottom style="double">
        <color theme="0" tint="-0.14993743705557422"/>
      </bottom>
      <diagonal/>
    </border>
    <border>
      <left style="thin">
        <color theme="0" tint="-0.14993743705557422"/>
      </left>
      <right/>
      <top style="thick">
        <color theme="0" tint="-0.14993743705557422"/>
      </top>
      <bottom style="double">
        <color theme="0" tint="-0.14993743705557422"/>
      </bottom>
      <diagonal/>
    </border>
    <border>
      <left style="dotted">
        <color theme="0" tint="-0.14996795556505021"/>
      </left>
      <right/>
      <top style="double">
        <color theme="0" tint="-0.14993743705557422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double">
        <color theme="0" tint="-0.14993743705557422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medium">
        <color theme="0" tint="-0.1499374370555742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dotted">
        <color theme="0" tint="-0.24994659260841701"/>
      </right>
      <top/>
      <bottom style="thin">
        <color theme="0" tint="-0.24994659260841701"/>
      </bottom>
      <diagonal/>
    </border>
    <border>
      <left style="dotted">
        <color theme="0" tint="-0.24994659260841701"/>
      </left>
      <right/>
      <top/>
      <bottom style="thin">
        <color theme="0" tint="-0.24994659260841701"/>
      </bottom>
      <diagonal/>
    </border>
    <border>
      <left/>
      <right style="dotted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dotted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14993743705557422"/>
      </right>
      <top style="thick">
        <color theme="0" tint="-0.14993743705557422"/>
      </top>
      <bottom style="double">
        <color theme="0" tint="-0.14993743705557422"/>
      </bottom>
      <diagonal/>
    </border>
    <border>
      <left style="thin">
        <color theme="0" tint="-0.24994659260841701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thin">
        <color theme="0" tint="-0.2499465926084170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theme="0" tint="-0.24994659260841701"/>
      </left>
      <right style="dotted">
        <color theme="0" tint="-0.14996795556505021"/>
      </right>
      <top style="dotted">
        <color theme="0" tint="-0.14996795556505021"/>
      </top>
      <bottom style="thin">
        <color theme="0" tint="-0.2499465926084170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theme="0" tint="-0.24994659260841701"/>
      </bottom>
      <diagonal/>
    </border>
    <border>
      <left/>
      <right/>
      <top style="medium">
        <color theme="0" tint="-0.14993743705557422"/>
      </top>
      <bottom/>
      <diagonal/>
    </border>
    <border>
      <left style="dotted">
        <color theme="0" tint="-0.14996795556505021"/>
      </left>
      <right style="thin">
        <color theme="0" tint="-0.2499465926084170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theme="0" tint="-0.2499465926084170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theme="0" tint="-0.24994659260841701"/>
      </left>
      <right style="dotted">
        <color theme="0" tint="-0.14996795556505021"/>
      </right>
      <top style="dotted">
        <color theme="0" tint="-0.14996795556505021"/>
      </top>
      <bottom style="medium">
        <color theme="0" tint="-0.14993743705557422"/>
      </bottom>
      <diagonal/>
    </border>
    <border>
      <left style="dotted">
        <color theme="0" tint="-0.14996795556505021"/>
      </left>
      <right style="thin">
        <color theme="0" tint="-0.24994659260841701"/>
      </right>
      <top style="dotted">
        <color theme="0" tint="-0.14996795556505021"/>
      </top>
      <bottom style="medium">
        <color theme="0" tint="-0.14993743705557422"/>
      </bottom>
      <diagonal/>
    </border>
    <border>
      <left style="thin">
        <color theme="0" tint="-0.24994659260841701"/>
      </left>
      <right/>
      <top style="medium">
        <color theme="0" tint="-0.14993743705557422"/>
      </top>
      <bottom/>
      <diagonal/>
    </border>
    <border>
      <left/>
      <right style="thin">
        <color theme="0" tint="-0.24994659260841701"/>
      </right>
      <top style="medium">
        <color theme="0" tint="-0.14993743705557422"/>
      </top>
      <bottom/>
      <diagonal/>
    </border>
    <border>
      <left style="dotted">
        <color theme="0" tint="-0.14996795556505021"/>
      </left>
      <right style="thin">
        <color theme="0" tint="-0.24994659260841701"/>
      </right>
      <top style="dotted">
        <color theme="0" tint="-0.14993743705557422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theme="0" tint="-0.24994659260841701"/>
      </right>
      <top style="dotted">
        <color theme="0" tint="-0.14996795556505021"/>
      </top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theme="0" tint="-0.24994659260841701"/>
      </right>
      <top style="thick">
        <color theme="0" tint="-0.14993743705557422"/>
      </top>
      <bottom style="double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4.9989318521683403E-2"/>
      </left>
      <right style="thin">
        <color theme="0" tint="-0.499984740745262"/>
      </right>
      <top/>
      <bottom style="thin">
        <color theme="0" tint="-4.9989318521683403E-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4.9989318521683403E-2"/>
      </top>
      <bottom style="thin">
        <color theme="0" tint="-0.499984740745262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otted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theme="0" tint="-0.24994659260841701"/>
      </left>
      <right/>
      <top style="thin">
        <color theme="0" tint="-0.24994659260841701"/>
      </top>
      <bottom/>
      <diagonal/>
    </border>
    <border>
      <left/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4659260841701"/>
      </right>
      <top/>
      <bottom/>
      <diagonal/>
    </border>
    <border>
      <left style="dotted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/>
      <top style="dotted">
        <color theme="0" tint="-0.14996795556505021"/>
      </top>
      <bottom/>
      <diagonal/>
    </border>
    <border>
      <left/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/>
      <diagonal/>
    </border>
    <border>
      <left style="thin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1499679555650502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thin">
        <color theme="0" tint="-0.24994659260841701"/>
      </bottom>
      <diagonal/>
    </border>
    <border>
      <left style="dotted">
        <color theme="0" tint="-0.24994659260841701"/>
      </left>
      <right style="dotted">
        <color theme="0" tint="-0.14996795556505021"/>
      </right>
      <top style="dotted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 diagonalUp="1">
      <left/>
      <right style="thin">
        <color theme="0" tint="-0.499984740745262"/>
      </right>
      <top style="thin">
        <color theme="0" tint="-0.499984740745262"/>
      </top>
      <bottom/>
      <diagonal style="dotted">
        <color theme="0" tint="-0.499984740745262"/>
      </diagonal>
    </border>
    <border diagonalUp="1">
      <left/>
      <right style="thin">
        <color theme="0" tint="-0.499984740745262"/>
      </right>
      <top/>
      <bottom/>
      <diagonal style="dotted">
        <color theme="0" tint="-0.499984740745262"/>
      </diagonal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 diagonalUp="1">
      <left style="dotted">
        <color theme="0" tint="-0.249977111117893"/>
      </left>
      <right style="dotted">
        <color theme="0" tint="-0.249977111117893"/>
      </right>
      <top style="thin">
        <color theme="0" tint="-0.249977111117893"/>
      </top>
      <bottom style="dotted">
        <color theme="0" tint="-0.249977111117893"/>
      </bottom>
      <diagonal style="thin">
        <color theme="0" tint="-0.249977111117893"/>
      </diagonal>
    </border>
    <border diagonalUp="1">
      <left style="dotted">
        <color theme="0" tint="-0.249977111117893"/>
      </left>
      <right style="dotted">
        <color theme="0" tint="-0.249977111117893"/>
      </right>
      <top/>
      <bottom style="dotted">
        <color theme="0" tint="-0.249977111117893"/>
      </bottom>
      <diagonal style="thin">
        <color theme="0" tint="-0.249977111117893"/>
      </diagonal>
    </border>
    <border diagonalUp="1">
      <left style="dotted">
        <color theme="0" tint="-0.249977111117893"/>
      </left>
      <right style="dotted">
        <color theme="0" tint="-0.249977111117893"/>
      </right>
      <top/>
      <bottom style="thin">
        <color theme="0" tint="-0.249977111117893"/>
      </bottom>
      <diagonal style="thin">
        <color theme="0" tint="-0.249977111117893"/>
      </diagonal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385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1" fontId="3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41" fontId="3" fillId="2" borderId="0" xfId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4" fillId="2" borderId="9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2" borderId="0" xfId="0" applyFont="1" applyFill="1" applyBorder="1" applyAlignment="1">
      <alignment horizontal="left" vertical="center" indent="1"/>
    </xf>
    <xf numFmtId="0" fontId="4" fillId="2" borderId="12" xfId="0" applyFont="1" applyFill="1" applyBorder="1" applyAlignment="1">
      <alignment horizontal="center" vertical="center"/>
    </xf>
    <xf numFmtId="41" fontId="4" fillId="2" borderId="13" xfId="1" applyFont="1" applyFill="1" applyBorder="1" applyAlignment="1">
      <alignment horizontal="center" vertical="center"/>
    </xf>
    <xf numFmtId="41" fontId="4" fillId="0" borderId="11" xfId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0" borderId="25" xfId="0" applyFont="1" applyFill="1" applyBorder="1">
      <alignment vertical="center"/>
    </xf>
    <xf numFmtId="0" fontId="7" fillId="2" borderId="26" xfId="0" applyFont="1" applyFill="1" applyBorder="1" applyAlignment="1">
      <alignment horizontal="center" vertical="center"/>
    </xf>
    <xf numFmtId="0" fontId="7" fillId="0" borderId="16" xfId="0" applyFont="1" applyFill="1" applyBorder="1">
      <alignment vertical="center"/>
    </xf>
    <xf numFmtId="0" fontId="7" fillId="2" borderId="1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41" fontId="7" fillId="2" borderId="16" xfId="1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7" fillId="2" borderId="49" xfId="0" applyFont="1" applyFill="1" applyBorder="1" applyAlignment="1">
      <alignment vertical="center"/>
    </xf>
    <xf numFmtId="41" fontId="7" fillId="2" borderId="49" xfId="1" applyFont="1" applyFill="1" applyBorder="1" applyAlignment="1">
      <alignment vertical="center"/>
    </xf>
    <xf numFmtId="0" fontId="7" fillId="0" borderId="49" xfId="0" applyFont="1" applyFill="1" applyBorder="1" applyAlignment="1">
      <alignment vertical="center"/>
    </xf>
    <xf numFmtId="0" fontId="7" fillId="2" borderId="50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1" fontId="7" fillId="2" borderId="18" xfId="1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7" fillId="0" borderId="22" xfId="0" applyFont="1" applyBorder="1">
      <alignment vertical="center"/>
    </xf>
    <xf numFmtId="0" fontId="7" fillId="2" borderId="23" xfId="0" applyFont="1" applyFill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30" xfId="0" applyFont="1" applyBorder="1">
      <alignment vertical="center"/>
    </xf>
    <xf numFmtId="0" fontId="7" fillId="2" borderId="31" xfId="0" applyFont="1" applyFill="1" applyBorder="1" applyAlignment="1">
      <alignment horizontal="center" vertical="center"/>
    </xf>
    <xf numFmtId="0" fontId="7" fillId="0" borderId="49" xfId="0" applyFont="1" applyBorder="1">
      <alignment vertical="center"/>
    </xf>
    <xf numFmtId="0" fontId="7" fillId="2" borderId="50" xfId="0" applyFont="1" applyFill="1" applyBorder="1" applyAlignment="1">
      <alignment horizontal="center" vertical="center"/>
    </xf>
    <xf numFmtId="0" fontId="7" fillId="0" borderId="18" xfId="0" applyFont="1" applyBorder="1">
      <alignment vertical="center"/>
    </xf>
    <xf numFmtId="0" fontId="7" fillId="2" borderId="19" xfId="0" applyFont="1" applyFill="1" applyBorder="1" applyAlignment="1">
      <alignment horizontal="center" vertical="center"/>
    </xf>
    <xf numFmtId="0" fontId="7" fillId="0" borderId="25" xfId="0" applyFont="1" applyBorder="1">
      <alignment vertical="center"/>
    </xf>
    <xf numFmtId="0" fontId="7" fillId="0" borderId="18" xfId="0" applyFont="1" applyFill="1" applyBorder="1">
      <alignment vertical="center"/>
    </xf>
    <xf numFmtId="0" fontId="7" fillId="0" borderId="47" xfId="0" applyFont="1" applyBorder="1">
      <alignment vertical="center"/>
    </xf>
    <xf numFmtId="0" fontId="7" fillId="0" borderId="47" xfId="0" applyFont="1" applyFill="1" applyBorder="1">
      <alignment vertical="center"/>
    </xf>
    <xf numFmtId="0" fontId="7" fillId="2" borderId="48" xfId="0" applyFont="1" applyFill="1" applyBorder="1" applyAlignment="1">
      <alignment horizontal="center" vertical="center"/>
    </xf>
    <xf numFmtId="0" fontId="7" fillId="0" borderId="39" xfId="0" applyFont="1" applyBorder="1">
      <alignment vertical="center"/>
    </xf>
    <xf numFmtId="0" fontId="7" fillId="0" borderId="39" xfId="0" applyFont="1" applyFill="1" applyBorder="1">
      <alignment vertical="center"/>
    </xf>
    <xf numFmtId="0" fontId="7" fillId="2" borderId="40" xfId="0" applyFont="1" applyFill="1" applyBorder="1" applyAlignment="1">
      <alignment horizontal="center" vertical="center"/>
    </xf>
    <xf numFmtId="0" fontId="7" fillId="0" borderId="45" xfId="0" applyFont="1" applyBorder="1">
      <alignment vertical="center"/>
    </xf>
    <xf numFmtId="0" fontId="7" fillId="0" borderId="45" xfId="0" applyFont="1" applyFill="1" applyBorder="1">
      <alignment vertical="center"/>
    </xf>
    <xf numFmtId="0" fontId="7" fillId="2" borderId="46" xfId="0" applyFont="1" applyFill="1" applyBorder="1" applyAlignment="1">
      <alignment horizontal="center" vertical="center"/>
    </xf>
    <xf numFmtId="0" fontId="7" fillId="0" borderId="33" xfId="0" applyFont="1" applyBorder="1">
      <alignment vertical="center"/>
    </xf>
    <xf numFmtId="0" fontId="7" fillId="0" borderId="33" xfId="0" applyFont="1" applyFill="1" applyBorder="1">
      <alignment vertical="center"/>
    </xf>
    <xf numFmtId="0" fontId="7" fillId="2" borderId="34" xfId="0" applyFont="1" applyFill="1" applyBorder="1" applyAlignment="1">
      <alignment horizontal="center" vertical="center"/>
    </xf>
    <xf numFmtId="0" fontId="7" fillId="0" borderId="30" xfId="0" applyFont="1" applyFill="1" applyBorder="1">
      <alignment vertical="center"/>
    </xf>
    <xf numFmtId="0" fontId="7" fillId="0" borderId="42" xfId="0" applyFont="1" applyBorder="1">
      <alignment vertical="center"/>
    </xf>
    <xf numFmtId="0" fontId="7" fillId="0" borderId="42" xfId="0" applyFont="1" applyFill="1" applyBorder="1">
      <alignment vertical="center"/>
    </xf>
    <xf numFmtId="0" fontId="7" fillId="2" borderId="4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right" vertical="center"/>
    </xf>
    <xf numFmtId="0" fontId="7" fillId="2" borderId="25" xfId="0" applyFont="1" applyFill="1" applyBorder="1" applyAlignment="1">
      <alignment horizontal="right" vertical="center" indent="1"/>
    </xf>
    <xf numFmtId="0" fontId="7" fillId="0" borderId="25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7" fillId="2" borderId="16" xfId="0" applyFont="1" applyFill="1" applyBorder="1" applyAlignment="1">
      <alignment horizontal="right" vertical="center"/>
    </xf>
    <xf numFmtId="0" fontId="7" fillId="2" borderId="16" xfId="0" applyFont="1" applyFill="1" applyBorder="1" applyAlignment="1">
      <alignment horizontal="right" vertical="center" indent="1"/>
    </xf>
    <xf numFmtId="0" fontId="7" fillId="0" borderId="16" xfId="0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2" borderId="25" xfId="1" applyNumberFormat="1" applyFont="1" applyFill="1" applyBorder="1" applyAlignment="1">
      <alignment vertical="center"/>
    </xf>
    <xf numFmtId="0" fontId="7" fillId="2" borderId="16" xfId="1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7" fillId="0" borderId="61" xfId="0" applyFont="1" applyBorder="1">
      <alignment vertical="center"/>
    </xf>
    <xf numFmtId="0" fontId="7" fillId="2" borderId="62" xfId="0" applyFont="1" applyFill="1" applyBorder="1" applyAlignment="1">
      <alignment horizontal="center" vertical="center"/>
    </xf>
    <xf numFmtId="0" fontId="7" fillId="0" borderId="64" xfId="0" applyFont="1" applyBorder="1">
      <alignment vertical="center"/>
    </xf>
    <xf numFmtId="0" fontId="7" fillId="2" borderId="65" xfId="0" applyFont="1" applyFill="1" applyBorder="1" applyAlignment="1">
      <alignment horizontal="center" vertical="center"/>
    </xf>
    <xf numFmtId="0" fontId="7" fillId="0" borderId="67" xfId="0" applyFont="1" applyBorder="1">
      <alignment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vertical="center"/>
    </xf>
    <xf numFmtId="41" fontId="7" fillId="2" borderId="37" xfId="1" applyFont="1" applyFill="1" applyBorder="1" applyAlignment="1">
      <alignment vertical="center"/>
    </xf>
    <xf numFmtId="0" fontId="7" fillId="0" borderId="37" xfId="0" applyFont="1" applyFill="1" applyBorder="1" applyAlignment="1">
      <alignment vertical="center"/>
    </xf>
    <xf numFmtId="0" fontId="7" fillId="2" borderId="38" xfId="0" applyFont="1" applyFill="1" applyBorder="1" applyAlignment="1">
      <alignment vertical="center"/>
    </xf>
    <xf numFmtId="0" fontId="7" fillId="0" borderId="75" xfId="0" applyFont="1" applyBorder="1">
      <alignment vertical="center"/>
    </xf>
    <xf numFmtId="0" fontId="7" fillId="0" borderId="75" xfId="0" applyFont="1" applyBorder="1" applyAlignment="1">
      <alignment horizontal="right" vertical="center"/>
    </xf>
    <xf numFmtId="0" fontId="7" fillId="0" borderId="75" xfId="0" applyFont="1" applyFill="1" applyBorder="1">
      <alignment vertical="center"/>
    </xf>
    <xf numFmtId="0" fontId="7" fillId="2" borderId="76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right" vertical="center"/>
    </xf>
    <xf numFmtId="0" fontId="7" fillId="2" borderId="78" xfId="1" applyNumberFormat="1" applyFont="1" applyFill="1" applyBorder="1" applyAlignment="1">
      <alignment vertical="center"/>
    </xf>
    <xf numFmtId="0" fontId="7" fillId="2" borderId="78" xfId="0" applyFont="1" applyFill="1" applyBorder="1" applyAlignment="1">
      <alignment horizontal="right" vertical="center" indent="1"/>
    </xf>
    <xf numFmtId="0" fontId="7" fillId="0" borderId="78" xfId="0" applyFont="1" applyFill="1" applyBorder="1" applyAlignment="1">
      <alignment horizontal="right" vertical="center"/>
    </xf>
    <xf numFmtId="0" fontId="7" fillId="2" borderId="79" xfId="0" applyFont="1" applyFill="1" applyBorder="1" applyAlignment="1">
      <alignment horizontal="right" vertical="center"/>
    </xf>
    <xf numFmtId="0" fontId="7" fillId="0" borderId="96" xfId="0" applyFont="1" applyFill="1" applyBorder="1">
      <alignment vertical="center"/>
    </xf>
    <xf numFmtId="0" fontId="7" fillId="2" borderId="97" xfId="0" applyFont="1" applyFill="1" applyBorder="1" applyAlignment="1">
      <alignment horizontal="center" vertical="center"/>
    </xf>
    <xf numFmtId="0" fontId="7" fillId="0" borderId="100" xfId="0" applyFont="1" applyFill="1" applyBorder="1">
      <alignment vertical="center"/>
    </xf>
    <xf numFmtId="0" fontId="7" fillId="0" borderId="101" xfId="0" applyFont="1" applyFill="1" applyBorder="1">
      <alignment vertical="center"/>
    </xf>
    <xf numFmtId="0" fontId="7" fillId="0" borderId="102" xfId="0" applyFont="1" applyFill="1" applyBorder="1">
      <alignment vertical="center"/>
    </xf>
    <xf numFmtId="0" fontId="3" fillId="2" borderId="73" xfId="0" applyFont="1" applyFill="1" applyBorder="1" applyAlignment="1">
      <alignment vertical="center"/>
    </xf>
    <xf numFmtId="0" fontId="7" fillId="2" borderId="104" xfId="0" applyFont="1" applyFill="1" applyBorder="1" applyAlignment="1">
      <alignment vertical="center"/>
    </xf>
    <xf numFmtId="41" fontId="7" fillId="2" borderId="104" xfId="1" applyFont="1" applyFill="1" applyBorder="1" applyAlignment="1">
      <alignment vertical="center"/>
    </xf>
    <xf numFmtId="0" fontId="7" fillId="0" borderId="104" xfId="0" applyFont="1" applyFill="1" applyBorder="1" applyAlignment="1">
      <alignment vertical="center"/>
    </xf>
    <xf numFmtId="0" fontId="7" fillId="2" borderId="105" xfId="0" applyFont="1" applyFill="1" applyBorder="1" applyAlignment="1">
      <alignment vertical="center"/>
    </xf>
    <xf numFmtId="0" fontId="3" fillId="2" borderId="107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19" borderId="112" xfId="0" applyFill="1" applyBorder="1">
      <alignment vertical="center"/>
    </xf>
    <xf numFmtId="176" fontId="0" fillId="0" borderId="0" xfId="0" applyNumberFormat="1">
      <alignment vertical="center"/>
    </xf>
    <xf numFmtId="0" fontId="0" fillId="22" borderId="0" xfId="0" applyFill="1" applyAlignment="1">
      <alignment horizontal="center" vertical="center"/>
    </xf>
    <xf numFmtId="0" fontId="3" fillId="2" borderId="118" xfId="0" applyFont="1" applyFill="1" applyBorder="1" applyAlignment="1">
      <alignment horizontal="center" vertical="center"/>
    </xf>
    <xf numFmtId="0" fontId="3" fillId="2" borderId="119" xfId="0" applyFont="1" applyFill="1" applyBorder="1" applyAlignment="1">
      <alignment horizontal="center" vertical="center"/>
    </xf>
    <xf numFmtId="0" fontId="3" fillId="2" borderId="120" xfId="0" applyFont="1" applyFill="1" applyBorder="1" applyAlignment="1">
      <alignment horizontal="center" vertical="center"/>
    </xf>
    <xf numFmtId="0" fontId="3" fillId="2" borderId="124" xfId="0" applyFont="1" applyFill="1" applyBorder="1" applyAlignment="1">
      <alignment vertical="center"/>
    </xf>
    <xf numFmtId="0" fontId="3" fillId="2" borderId="125" xfId="0" applyFont="1" applyFill="1" applyBorder="1" applyAlignment="1">
      <alignment vertical="center"/>
    </xf>
    <xf numFmtId="0" fontId="3" fillId="2" borderId="127" xfId="0" applyFont="1" applyFill="1" applyBorder="1" applyAlignment="1">
      <alignment vertical="center"/>
    </xf>
    <xf numFmtId="0" fontId="3" fillId="2" borderId="130" xfId="0" applyFont="1" applyFill="1" applyBorder="1" applyAlignment="1">
      <alignment horizontal="center" vertical="center"/>
    </xf>
    <xf numFmtId="0" fontId="3" fillId="2" borderId="125" xfId="0" applyFont="1" applyFill="1" applyBorder="1" applyAlignment="1">
      <alignment horizontal="center" vertical="center"/>
    </xf>
    <xf numFmtId="0" fontId="3" fillId="2" borderId="131" xfId="0" applyFont="1" applyFill="1" applyBorder="1" applyAlignment="1">
      <alignment horizontal="center" vertical="center"/>
    </xf>
    <xf numFmtId="0" fontId="3" fillId="2" borderId="132" xfId="0" applyFont="1" applyFill="1" applyBorder="1" applyAlignment="1">
      <alignment vertical="center"/>
    </xf>
    <xf numFmtId="0" fontId="3" fillId="4" borderId="133" xfId="0" applyFont="1" applyFill="1" applyBorder="1" applyAlignment="1">
      <alignment horizontal="center" vertical="center"/>
    </xf>
    <xf numFmtId="0" fontId="0" fillId="0" borderId="137" xfId="0" applyBorder="1">
      <alignment vertical="center"/>
    </xf>
    <xf numFmtId="0" fontId="0" fillId="0" borderId="139" xfId="0" applyBorder="1" applyAlignment="1">
      <alignment vertical="center"/>
    </xf>
    <xf numFmtId="0" fontId="0" fillId="18" borderId="141" xfId="0" applyFill="1" applyBorder="1">
      <alignment vertical="center"/>
    </xf>
    <xf numFmtId="0" fontId="0" fillId="0" borderId="136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19" borderId="142" xfId="0" applyFill="1" applyBorder="1" applyAlignment="1">
      <alignment horizontal="center" vertical="center"/>
    </xf>
    <xf numFmtId="0" fontId="0" fillId="4" borderId="138" xfId="0" applyFill="1" applyBorder="1" applyAlignment="1">
      <alignment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4" borderId="0" xfId="0" applyFill="1" applyBorder="1">
      <alignment vertical="center"/>
    </xf>
    <xf numFmtId="0" fontId="0" fillId="4" borderId="144" xfId="0" applyFill="1" applyBorder="1">
      <alignment vertical="center"/>
    </xf>
    <xf numFmtId="176" fontId="0" fillId="7" borderId="147" xfId="0" applyNumberFormat="1" applyFill="1" applyBorder="1">
      <alignment vertical="center"/>
    </xf>
    <xf numFmtId="176" fontId="0" fillId="7" borderId="148" xfId="0" applyNumberFormat="1" applyFill="1" applyBorder="1">
      <alignment vertical="center"/>
    </xf>
    <xf numFmtId="176" fontId="14" fillId="7" borderId="148" xfId="0" applyNumberFormat="1" applyFont="1" applyFill="1" applyBorder="1">
      <alignment vertical="center"/>
    </xf>
    <xf numFmtId="176" fontId="0" fillId="7" borderId="149" xfId="0" applyNumberFormat="1" applyFill="1" applyBorder="1">
      <alignment vertical="center"/>
    </xf>
    <xf numFmtId="0" fontId="3" fillId="2" borderId="152" xfId="0" applyFont="1" applyFill="1" applyBorder="1" applyAlignment="1">
      <alignment vertical="center"/>
    </xf>
    <xf numFmtId="0" fontId="3" fillId="2" borderId="155" xfId="0" applyFont="1" applyFill="1" applyBorder="1" applyAlignment="1">
      <alignment horizontal="center" vertical="center"/>
    </xf>
    <xf numFmtId="0" fontId="3" fillId="2" borderId="158" xfId="0" applyFont="1" applyFill="1" applyBorder="1" applyAlignment="1">
      <alignment vertical="center"/>
    </xf>
    <xf numFmtId="0" fontId="3" fillId="2" borderId="159" xfId="0" applyFont="1" applyFill="1" applyBorder="1" applyAlignment="1">
      <alignment vertical="center"/>
    </xf>
    <xf numFmtId="0" fontId="3" fillId="2" borderId="160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vertical="center"/>
    </xf>
    <xf numFmtId="0" fontId="3" fillId="2" borderId="161" xfId="0" applyFont="1" applyFill="1" applyBorder="1" applyAlignment="1">
      <alignment vertical="center"/>
    </xf>
    <xf numFmtId="0" fontId="3" fillId="2" borderId="162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vertical="center"/>
    </xf>
    <xf numFmtId="0" fontId="3" fillId="2" borderId="163" xfId="0" applyFont="1" applyFill="1" applyBorder="1" applyAlignment="1">
      <alignment vertical="center"/>
    </xf>
    <xf numFmtId="0" fontId="0" fillId="0" borderId="153" xfId="0" applyBorder="1">
      <alignment vertical="center"/>
    </xf>
    <xf numFmtId="0" fontId="0" fillId="0" borderId="169" xfId="0" applyBorder="1" applyAlignment="1">
      <alignment horizontal="center" vertical="center"/>
    </xf>
    <xf numFmtId="0" fontId="0" fillId="0" borderId="170" xfId="0" applyBorder="1">
      <alignment vertical="center"/>
    </xf>
    <xf numFmtId="0" fontId="0" fillId="0" borderId="0" xfId="0" applyFill="1" applyBorder="1">
      <alignment vertical="center"/>
    </xf>
    <xf numFmtId="0" fontId="7" fillId="0" borderId="173" xfId="0" applyFont="1" applyBorder="1">
      <alignment vertical="center"/>
    </xf>
    <xf numFmtId="0" fontId="7" fillId="0" borderId="174" xfId="0" applyFont="1" applyBorder="1">
      <alignment vertical="center"/>
    </xf>
    <xf numFmtId="0" fontId="7" fillId="0" borderId="175" xfId="0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7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horizontal="right" vertical="center" wrapText="1"/>
    </xf>
    <xf numFmtId="0" fontId="7" fillId="2" borderId="78" xfId="0" applyFont="1" applyFill="1" applyBorder="1" applyAlignment="1">
      <alignment horizontal="right" vertical="center" wrapText="1"/>
    </xf>
    <xf numFmtId="0" fontId="7" fillId="0" borderId="9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8" fillId="28" borderId="0" xfId="0" applyFont="1" applyFill="1" applyAlignment="1">
      <alignment horizontal="center" vertical="center"/>
    </xf>
    <xf numFmtId="0" fontId="8" fillId="23" borderId="117" xfId="0" applyFont="1" applyFill="1" applyBorder="1" applyAlignment="1">
      <alignment horizontal="center" vertical="center"/>
    </xf>
    <xf numFmtId="0" fontId="8" fillId="23" borderId="0" xfId="0" applyFont="1" applyFill="1" applyBorder="1" applyAlignment="1">
      <alignment horizontal="center" vertical="center"/>
    </xf>
    <xf numFmtId="0" fontId="8" fillId="23" borderId="151" xfId="0" applyFont="1" applyFill="1" applyBorder="1" applyAlignment="1">
      <alignment horizontal="center" vertical="center"/>
    </xf>
    <xf numFmtId="0" fontId="3" fillId="2" borderId="171" xfId="0" applyFont="1" applyFill="1" applyBorder="1" applyAlignment="1">
      <alignment horizontal="center" vertical="center"/>
    </xf>
    <xf numFmtId="0" fontId="3" fillId="2" borderId="172" xfId="0" applyFont="1" applyFill="1" applyBorder="1" applyAlignment="1">
      <alignment horizontal="center" vertical="center"/>
    </xf>
    <xf numFmtId="0" fontId="3" fillId="2" borderId="176" xfId="0" applyFont="1" applyFill="1" applyBorder="1" applyAlignment="1">
      <alignment horizontal="center" vertical="center"/>
    </xf>
    <xf numFmtId="0" fontId="3" fillId="2" borderId="143" xfId="0" applyFont="1" applyFill="1" applyBorder="1" applyAlignment="1">
      <alignment horizontal="center" vertical="top" wrapText="1"/>
    </xf>
    <xf numFmtId="0" fontId="3" fillId="2" borderId="165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151" xfId="0" applyFont="1" applyFill="1" applyBorder="1" applyAlignment="1">
      <alignment horizontal="center" vertical="top" wrapText="1"/>
    </xf>
    <xf numFmtId="0" fontId="3" fillId="2" borderId="153" xfId="0" applyFont="1" applyFill="1" applyBorder="1" applyAlignment="1">
      <alignment horizontal="center" vertical="top" wrapText="1"/>
    </xf>
    <xf numFmtId="0" fontId="3" fillId="2" borderId="154" xfId="0" applyFont="1" applyFill="1" applyBorder="1" applyAlignment="1">
      <alignment horizontal="center" vertical="top" wrapText="1"/>
    </xf>
    <xf numFmtId="0" fontId="7" fillId="0" borderId="82" xfId="0" applyFont="1" applyFill="1" applyBorder="1" applyAlignment="1">
      <alignment horizontal="center" vertical="center"/>
    </xf>
    <xf numFmtId="0" fontId="7" fillId="0" borderId="83" xfId="0" applyFont="1" applyFill="1" applyBorder="1" applyAlignment="1">
      <alignment horizontal="center" vertical="center"/>
    </xf>
    <xf numFmtId="0" fontId="7" fillId="0" borderId="94" xfId="0" applyFont="1" applyFill="1" applyBorder="1" applyAlignment="1">
      <alignment horizontal="center" vertical="center"/>
    </xf>
    <xf numFmtId="0" fontId="7" fillId="0" borderId="95" xfId="0" applyFont="1" applyFill="1" applyBorder="1" applyAlignment="1">
      <alignment horizontal="center" vertical="center"/>
    </xf>
    <xf numFmtId="0" fontId="7" fillId="0" borderId="88" xfId="0" applyFont="1" applyFill="1" applyBorder="1" applyAlignment="1">
      <alignment horizontal="center" vertical="center"/>
    </xf>
    <xf numFmtId="0" fontId="7" fillId="0" borderId="8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74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93" xfId="0" applyFont="1" applyFill="1" applyBorder="1" applyAlignment="1">
      <alignment horizontal="center" vertical="center" wrapText="1"/>
    </xf>
    <xf numFmtId="0" fontId="4" fillId="13" borderId="74" xfId="0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horizontal="center" vertical="center" wrapText="1"/>
    </xf>
    <xf numFmtId="0" fontId="4" fillId="13" borderId="77" xfId="0" applyFont="1" applyFill="1" applyBorder="1" applyAlignment="1">
      <alignment horizontal="center" vertical="center" wrapText="1"/>
    </xf>
    <xf numFmtId="0" fontId="4" fillId="12" borderId="0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164" xfId="0" applyFont="1" applyFill="1" applyBorder="1" applyAlignment="1">
      <alignment horizontal="center" vertical="center" wrapText="1"/>
    </xf>
    <xf numFmtId="0" fontId="3" fillId="2" borderId="143" xfId="0" applyFont="1" applyFill="1" applyBorder="1" applyAlignment="1">
      <alignment horizontal="center" vertical="center" wrapText="1"/>
    </xf>
    <xf numFmtId="0" fontId="3" fillId="2" borderId="165" xfId="0" applyFont="1" applyFill="1" applyBorder="1" applyAlignment="1">
      <alignment horizontal="center" vertical="center" wrapText="1"/>
    </xf>
    <xf numFmtId="0" fontId="3" fillId="2" borderId="11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51" xfId="0" applyFont="1" applyFill="1" applyBorder="1" applyAlignment="1">
      <alignment horizontal="center" vertical="center" wrapText="1"/>
    </xf>
    <xf numFmtId="0" fontId="3" fillId="2" borderId="134" xfId="0" applyFont="1" applyFill="1" applyBorder="1" applyAlignment="1">
      <alignment horizontal="center" vertical="center" wrapText="1"/>
    </xf>
    <xf numFmtId="0" fontId="3" fillId="2" borderId="153" xfId="0" applyFont="1" applyFill="1" applyBorder="1" applyAlignment="1">
      <alignment horizontal="center" vertical="center" wrapText="1"/>
    </xf>
    <xf numFmtId="0" fontId="3" fillId="2" borderId="154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1" fontId="3" fillId="2" borderId="23" xfId="1" applyFont="1" applyFill="1" applyBorder="1" applyAlignment="1">
      <alignment horizontal="center" vertical="center"/>
    </xf>
    <xf numFmtId="41" fontId="3" fillId="2" borderId="20" xfId="1" applyFont="1" applyFill="1" applyBorder="1" applyAlignment="1">
      <alignment horizontal="center" vertical="center"/>
    </xf>
    <xf numFmtId="41" fontId="3" fillId="2" borderId="21" xfId="1" applyFont="1" applyFill="1" applyBorder="1" applyAlignment="1">
      <alignment horizontal="center" vertical="center"/>
    </xf>
    <xf numFmtId="41" fontId="3" fillId="2" borderId="17" xfId="1" applyFont="1" applyFill="1" applyBorder="1" applyAlignment="1">
      <alignment horizontal="center" vertical="center"/>
    </xf>
    <xf numFmtId="41" fontId="3" fillId="2" borderId="28" xfId="1" applyFont="1" applyFill="1" applyBorder="1" applyAlignment="1">
      <alignment horizontal="center" vertical="center"/>
    </xf>
    <xf numFmtId="41" fontId="3" fillId="2" borderId="15" xfId="1" applyFont="1" applyFill="1" applyBorder="1" applyAlignment="1">
      <alignment horizontal="center" vertical="center"/>
    </xf>
    <xf numFmtId="41" fontId="3" fillId="2" borderId="34" xfId="1" applyFont="1" applyFill="1" applyBorder="1" applyAlignment="1">
      <alignment horizontal="center" vertical="center"/>
    </xf>
    <xf numFmtId="41" fontId="3" fillId="2" borderId="35" xfId="1" applyFont="1" applyFill="1" applyBorder="1" applyAlignment="1">
      <alignment horizontal="center" vertical="center"/>
    </xf>
    <xf numFmtId="41" fontId="3" fillId="2" borderId="32" xfId="1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8" xfId="1" applyFont="1" applyFill="1" applyBorder="1" applyAlignment="1">
      <alignment horizontal="center" vertical="center"/>
    </xf>
    <xf numFmtId="41" fontId="4" fillId="2" borderId="2" xfId="1" applyFont="1" applyFill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3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71" xfId="0" applyFont="1" applyFill="1" applyBorder="1" applyAlignment="1">
      <alignment horizontal="center" vertical="center"/>
    </xf>
    <xf numFmtId="0" fontId="7" fillId="0" borderId="72" xfId="0" applyFont="1" applyFill="1" applyBorder="1" applyAlignment="1">
      <alignment horizontal="center" vertical="center"/>
    </xf>
    <xf numFmtId="0" fontId="7" fillId="0" borderId="86" xfId="0" applyFont="1" applyFill="1" applyBorder="1" applyAlignment="1">
      <alignment horizontal="center" vertical="center"/>
    </xf>
    <xf numFmtId="0" fontId="7" fillId="0" borderId="87" xfId="0" applyFont="1" applyFill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7" fillId="2" borderId="82" xfId="0" applyFont="1" applyFill="1" applyBorder="1" applyAlignment="1">
      <alignment horizontal="center" vertical="center"/>
    </xf>
    <xf numFmtId="0" fontId="7" fillId="2" borderId="83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85" xfId="0" applyFont="1" applyFill="1" applyBorder="1" applyAlignment="1">
      <alignment horizontal="center" vertical="center"/>
    </xf>
    <xf numFmtId="0" fontId="7" fillId="0" borderId="80" xfId="0" applyFont="1" applyFill="1" applyBorder="1" applyAlignment="1">
      <alignment horizontal="center" vertical="center"/>
    </xf>
    <xf numFmtId="0" fontId="7" fillId="0" borderId="81" xfId="0" applyFont="1" applyFill="1" applyBorder="1" applyAlignment="1">
      <alignment horizontal="center" vertical="center"/>
    </xf>
    <xf numFmtId="0" fontId="7" fillId="2" borderId="86" xfId="0" applyFont="1" applyFill="1" applyBorder="1" applyAlignment="1">
      <alignment horizontal="center" vertical="center"/>
    </xf>
    <xf numFmtId="0" fontId="7" fillId="2" borderId="87" xfId="0" applyFont="1" applyFill="1" applyBorder="1" applyAlignment="1">
      <alignment horizontal="center" vertical="center"/>
    </xf>
    <xf numFmtId="0" fontId="3" fillId="4" borderId="117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51" xfId="0" applyFont="1" applyFill="1" applyBorder="1" applyAlignment="1">
      <alignment horizontal="center" vertical="center"/>
    </xf>
    <xf numFmtId="0" fontId="7" fillId="0" borderId="92" xfId="0" applyFont="1" applyFill="1" applyBorder="1" applyAlignment="1">
      <alignment horizontal="center" vertical="center"/>
    </xf>
    <xf numFmtId="0" fontId="7" fillId="0" borderId="91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156" xfId="0" applyFont="1" applyFill="1" applyBorder="1" applyAlignment="1">
      <alignment horizontal="center" vertical="center"/>
    </xf>
    <xf numFmtId="0" fontId="3" fillId="2" borderId="157" xfId="0" applyFont="1" applyFill="1" applyBorder="1" applyAlignment="1">
      <alignment horizontal="center" vertical="center"/>
    </xf>
    <xf numFmtId="0" fontId="8" fillId="6" borderId="0" xfId="2" applyFont="1" applyAlignment="1">
      <alignment horizontal="center" vertical="center"/>
    </xf>
    <xf numFmtId="0" fontId="10" fillId="2" borderId="133" xfId="0" applyFont="1" applyFill="1" applyBorder="1" applyAlignment="1">
      <alignment horizontal="center" vertical="center"/>
    </xf>
    <xf numFmtId="0" fontId="7" fillId="0" borderId="90" xfId="0" applyFont="1" applyFill="1" applyBorder="1" applyAlignment="1">
      <alignment horizontal="center" vertical="center"/>
    </xf>
    <xf numFmtId="0" fontId="7" fillId="0" borderId="99" xfId="0" applyFont="1" applyFill="1" applyBorder="1" applyAlignment="1">
      <alignment horizontal="center" vertical="center"/>
    </xf>
    <xf numFmtId="0" fontId="7" fillId="0" borderId="98" xfId="0" applyFont="1" applyFill="1" applyBorder="1" applyAlignment="1">
      <alignment horizontal="center" vertical="center"/>
    </xf>
    <xf numFmtId="0" fontId="3" fillId="2" borderId="108" xfId="0" applyFont="1" applyFill="1" applyBorder="1" applyAlignment="1">
      <alignment horizontal="center" vertical="center"/>
    </xf>
    <xf numFmtId="0" fontId="3" fillId="2" borderId="106" xfId="0" applyFont="1" applyFill="1" applyBorder="1" applyAlignment="1">
      <alignment horizontal="center" vertical="center"/>
    </xf>
    <xf numFmtId="0" fontId="3" fillId="2" borderId="119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120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121" xfId="0" applyFont="1" applyFill="1" applyBorder="1" applyAlignment="1">
      <alignment horizontal="center" vertical="center"/>
    </xf>
    <xf numFmtId="0" fontId="3" fillId="2" borderId="122" xfId="0" applyFont="1" applyFill="1" applyBorder="1" applyAlignment="1">
      <alignment horizontal="center" vertical="center"/>
    </xf>
    <xf numFmtId="0" fontId="3" fillId="2" borderId="126" xfId="0" applyFont="1" applyFill="1" applyBorder="1" applyAlignment="1">
      <alignment horizontal="center" vertical="center"/>
    </xf>
    <xf numFmtId="0" fontId="3" fillId="2" borderId="111" xfId="0" applyFont="1" applyFill="1" applyBorder="1" applyAlignment="1">
      <alignment horizontal="center" vertical="center"/>
    </xf>
    <xf numFmtId="0" fontId="8" fillId="23" borderId="128" xfId="0" applyFont="1" applyFill="1" applyBorder="1" applyAlignment="1">
      <alignment horizontal="center" vertical="center"/>
    </xf>
    <xf numFmtId="0" fontId="8" fillId="23" borderId="123" xfId="0" applyFont="1" applyFill="1" applyBorder="1" applyAlignment="1">
      <alignment horizontal="center" vertical="center"/>
    </xf>
    <xf numFmtId="0" fontId="8" fillId="23" borderId="129" xfId="0" applyFont="1" applyFill="1" applyBorder="1" applyAlignment="1">
      <alignment horizontal="center" vertical="center"/>
    </xf>
    <xf numFmtId="0" fontId="3" fillId="2" borderId="109" xfId="0" applyFont="1" applyFill="1" applyBorder="1" applyAlignment="1">
      <alignment horizontal="center" vertical="center"/>
    </xf>
    <xf numFmtId="0" fontId="3" fillId="2" borderId="110" xfId="0" applyFont="1" applyFill="1" applyBorder="1" applyAlignment="1">
      <alignment horizontal="center" vertical="center"/>
    </xf>
    <xf numFmtId="0" fontId="0" fillId="22" borderId="139" xfId="0" applyFill="1" applyBorder="1" applyAlignment="1">
      <alignment horizontal="center" vertical="center"/>
    </xf>
    <xf numFmtId="0" fontId="0" fillId="22" borderId="140" xfId="0" applyFill="1" applyBorder="1" applyAlignment="1">
      <alignment horizontal="center" vertical="center"/>
    </xf>
    <xf numFmtId="0" fontId="0" fillId="22" borderId="166" xfId="0" applyFill="1" applyBorder="1" applyAlignment="1">
      <alignment horizontal="center" vertical="center"/>
    </xf>
    <xf numFmtId="0" fontId="15" fillId="24" borderId="167" xfId="0" applyFont="1" applyFill="1" applyBorder="1" applyAlignment="1">
      <alignment horizontal="center" vertical="center"/>
    </xf>
    <xf numFmtId="0" fontId="0" fillId="24" borderId="150" xfId="0" applyFill="1" applyBorder="1" applyAlignment="1">
      <alignment horizontal="center" vertical="center"/>
    </xf>
    <xf numFmtId="0" fontId="0" fillId="24" borderId="168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0" fillId="15" borderId="137" xfId="0" applyFill="1" applyBorder="1" applyAlignment="1">
      <alignment horizontal="center" vertical="center"/>
    </xf>
    <xf numFmtId="0" fontId="0" fillId="18" borderId="140" xfId="0" applyFill="1" applyBorder="1" applyAlignment="1">
      <alignment horizontal="center" vertical="center"/>
    </xf>
    <xf numFmtId="0" fontId="0" fillId="14" borderId="137" xfId="0" applyFill="1" applyBorder="1" applyAlignment="1">
      <alignment horizontal="center" vertical="center"/>
    </xf>
    <xf numFmtId="0" fontId="0" fillId="19" borderId="0" xfId="0" applyFill="1" applyBorder="1" applyAlignment="1">
      <alignment horizontal="center" vertical="center"/>
    </xf>
    <xf numFmtId="0" fontId="0" fillId="5" borderId="137" xfId="0" applyFill="1" applyBorder="1" applyAlignment="1">
      <alignment horizontal="center" vertical="center"/>
    </xf>
    <xf numFmtId="0" fontId="9" fillId="11" borderId="137" xfId="0" applyFont="1" applyFill="1" applyBorder="1" applyAlignment="1">
      <alignment horizontal="center" vertical="center"/>
    </xf>
    <xf numFmtId="0" fontId="7" fillId="11" borderId="137" xfId="0" applyFont="1" applyFill="1" applyBorder="1" applyAlignment="1">
      <alignment horizontal="center" vertical="center"/>
    </xf>
    <xf numFmtId="0" fontId="0" fillId="9" borderId="137" xfId="0" applyFill="1" applyBorder="1" applyAlignment="1">
      <alignment horizontal="center" vertical="center"/>
    </xf>
    <xf numFmtId="0" fontId="0" fillId="16" borderId="137" xfId="0" applyFill="1" applyBorder="1" applyAlignment="1">
      <alignment horizontal="center" vertical="center"/>
    </xf>
    <xf numFmtId="0" fontId="0" fillId="17" borderId="137" xfId="0" applyFill="1" applyBorder="1" applyAlignment="1">
      <alignment horizontal="center" vertical="center"/>
    </xf>
    <xf numFmtId="0" fontId="0" fillId="27" borderId="116" xfId="0" applyFill="1" applyBorder="1" applyAlignment="1">
      <alignment horizontal="center" vertical="center"/>
    </xf>
    <xf numFmtId="0" fontId="0" fillId="27" borderId="146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/>
    </xf>
    <xf numFmtId="0" fontId="0" fillId="26" borderId="0" xfId="0" applyFill="1" applyAlignment="1">
      <alignment horizontal="center" vertical="center"/>
    </xf>
    <xf numFmtId="0" fontId="0" fillId="27" borderId="0" xfId="0" applyFill="1" applyAlignment="1">
      <alignment horizontal="center" vertical="center"/>
    </xf>
    <xf numFmtId="0" fontId="0" fillId="25" borderId="0" xfId="0" applyFill="1" applyBorder="1" applyAlignment="1">
      <alignment horizontal="center" vertical="center"/>
    </xf>
    <xf numFmtId="0" fontId="0" fillId="26" borderId="0" xfId="0" applyFill="1" applyBorder="1" applyAlignment="1">
      <alignment horizontal="center" vertical="center"/>
    </xf>
    <xf numFmtId="0" fontId="0" fillId="27" borderId="0" xfId="0" applyFill="1" applyBorder="1" applyAlignment="1">
      <alignment horizontal="center" vertical="center"/>
    </xf>
    <xf numFmtId="0" fontId="0" fillId="25" borderId="116" xfId="0" applyFill="1" applyBorder="1" applyAlignment="1">
      <alignment horizontal="center" vertical="center"/>
    </xf>
    <xf numFmtId="0" fontId="0" fillId="25" borderId="146" xfId="0" applyFill="1" applyBorder="1" applyAlignment="1">
      <alignment horizontal="center" vertical="center"/>
    </xf>
    <xf numFmtId="0" fontId="0" fillId="26" borderId="116" xfId="0" applyFill="1" applyBorder="1" applyAlignment="1">
      <alignment horizontal="center" vertical="center"/>
    </xf>
    <xf numFmtId="0" fontId="0" fillId="26" borderId="14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0" borderId="0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9" borderId="115" xfId="0" applyFill="1" applyBorder="1" applyAlignment="1">
      <alignment horizontal="center" vertical="center"/>
    </xf>
    <xf numFmtId="0" fontId="0" fillId="19" borderId="145" xfId="0" applyFill="1" applyBorder="1" applyAlignment="1">
      <alignment horizontal="center" vertical="center"/>
    </xf>
    <xf numFmtId="0" fontId="0" fillId="7" borderId="116" xfId="0" applyFill="1" applyBorder="1" applyAlignment="1">
      <alignment horizontal="center" vertical="center"/>
    </xf>
    <xf numFmtId="0" fontId="0" fillId="7" borderId="146" xfId="0" applyFill="1" applyBorder="1" applyAlignment="1">
      <alignment horizontal="center" vertical="center"/>
    </xf>
    <xf numFmtId="0" fontId="0" fillId="21" borderId="115" xfId="0" applyFill="1" applyBorder="1" applyAlignment="1">
      <alignment horizontal="center" vertical="center"/>
    </xf>
    <xf numFmtId="0" fontId="0" fillId="21" borderId="145" xfId="0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0" fillId="19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2" fillId="23" borderId="0" xfId="0" applyFont="1" applyFill="1" applyAlignment="1">
      <alignment horizontal="center" vertical="center"/>
    </xf>
    <xf numFmtId="0" fontId="0" fillId="20" borderId="113" xfId="0" applyFill="1" applyBorder="1" applyAlignment="1">
      <alignment horizontal="center" vertical="center"/>
    </xf>
    <xf numFmtId="0" fontId="0" fillId="20" borderId="114" xfId="0" applyFill="1" applyBorder="1" applyAlignment="1">
      <alignment horizontal="center" vertical="center"/>
    </xf>
    <xf numFmtId="0" fontId="0" fillId="12" borderId="115" xfId="0" applyFill="1" applyBorder="1" applyAlignment="1">
      <alignment horizontal="center" vertical="center"/>
    </xf>
    <xf numFmtId="0" fontId="0" fillId="12" borderId="145" xfId="0" applyFill="1" applyBorder="1" applyAlignment="1">
      <alignment horizontal="center" vertical="center"/>
    </xf>
    <xf numFmtId="0" fontId="0" fillId="13" borderId="115" xfId="0" applyFill="1" applyBorder="1" applyAlignment="1">
      <alignment horizontal="center" vertical="center"/>
    </xf>
    <xf numFmtId="0" fontId="0" fillId="13" borderId="145" xfId="0" applyFill="1" applyBorder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0" fillId="10" borderId="115" xfId="0" applyFill="1" applyBorder="1" applyAlignment="1">
      <alignment horizontal="center" vertical="center"/>
    </xf>
    <xf numFmtId="0" fontId="0" fillId="10" borderId="145" xfId="0" applyFill="1" applyBorder="1" applyAlignment="1">
      <alignment horizontal="center" vertical="center"/>
    </xf>
    <xf numFmtId="0" fontId="0" fillId="12" borderId="0" xfId="0" applyFill="1" applyBorder="1" applyAlignment="1">
      <alignment horizontal="center" vertical="center"/>
    </xf>
    <xf numFmtId="0" fontId="0" fillId="13" borderId="0" xfId="0" applyFill="1" applyBorder="1" applyAlignment="1">
      <alignment horizontal="center" vertical="center"/>
    </xf>
    <xf numFmtId="0" fontId="0" fillId="21" borderId="0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</cellXfs>
  <cellStyles count="3">
    <cellStyle name="강조색3" xfId="2" builtinId="37"/>
    <cellStyle name="쉼표 [0]" xfId="1" builtinId="6"/>
    <cellStyle name="표준" xfId="0" builtinId="0"/>
  </cellStyles>
  <dxfs count="5">
    <dxf>
      <fill>
        <patternFill>
          <bgColor rgb="FFFFE7E7"/>
        </patternFill>
      </fill>
    </dxf>
    <dxf>
      <fill>
        <patternFill>
          <bgColor rgb="FFFFF5D9"/>
        </patternFill>
      </fill>
    </dxf>
    <dxf>
      <fill>
        <patternFill>
          <bgColor rgb="FFEFF6EA"/>
        </patternFill>
      </fill>
    </dxf>
    <dxf>
      <fill>
        <patternFill>
          <bgColor rgb="FFE3F5FD"/>
        </patternFill>
      </fill>
    </dxf>
    <dxf>
      <fill>
        <patternFill>
          <bgColor rgb="FFF3E7FF"/>
        </patternFill>
      </fill>
    </dxf>
  </dxfs>
  <tableStyles count="0" defaultTableStyle="TableStyleMedium2" defaultPivotStyle="PivotStyleLight16"/>
  <colors>
    <mruColors>
      <color rgb="FFFF7171"/>
      <color rgb="FFFFABAB"/>
      <color rgb="FFF8DFFD"/>
      <color rgb="FFF4ECD0"/>
      <color rgb="FFE8E8E8"/>
      <color rgb="FFEAEAEA"/>
      <color rgb="FFFBFBFB"/>
      <color rgb="FFF2F2F2"/>
      <color rgb="FFF7F7F7"/>
      <color rgb="FFDED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F0549-5078-4CC8-90B6-86DD4F650F01}">
  <dimension ref="A1:Z77"/>
  <sheetViews>
    <sheetView zoomScale="85" zoomScaleNormal="85" workbookViewId="0">
      <selection activeCell="W10" sqref="W10"/>
    </sheetView>
  </sheetViews>
  <sheetFormatPr defaultColWidth="8.7109375" defaultRowHeight="18" customHeight="1"/>
  <cols>
    <col min="1" max="1" width="8.7109375" style="1"/>
    <col min="2" max="4" width="10.7109375" style="1" customWidth="1"/>
    <col min="5" max="5" width="10.7109375" style="3" customWidth="1"/>
    <col min="6" max="6" width="10.7109375" style="4" customWidth="1"/>
    <col min="7" max="26" width="10.7109375" style="1" customWidth="1"/>
    <col min="27" max="16384" width="8.7109375" style="1"/>
  </cols>
  <sheetData>
    <row r="1" spans="1:26" ht="18" customHeight="1">
      <c r="B1" s="2"/>
      <c r="C1" s="2"/>
      <c r="D1" s="2"/>
      <c r="E1" s="5"/>
      <c r="F1" s="11"/>
      <c r="G1" s="2"/>
      <c r="H1" s="2"/>
      <c r="I1" s="2"/>
      <c r="J1" s="2"/>
      <c r="K1" s="2"/>
      <c r="L1" s="2"/>
    </row>
    <row r="2" spans="1:26" ht="20.100000000000001" customHeight="1" thickBot="1">
      <c r="A2" s="2"/>
      <c r="B2" s="295" t="s">
        <v>161</v>
      </c>
      <c r="C2" s="296"/>
      <c r="D2" s="296"/>
      <c r="E2" s="296"/>
      <c r="F2" s="296"/>
      <c r="G2" s="296"/>
      <c r="H2" s="296"/>
      <c r="I2" s="296"/>
      <c r="J2" s="297"/>
      <c r="K2" s="179" t="s">
        <v>184</v>
      </c>
      <c r="L2" s="180"/>
      <c r="M2" s="181"/>
      <c r="O2" s="228" t="s">
        <v>95</v>
      </c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</row>
    <row r="3" spans="1:26" ht="19.5" customHeight="1" thickTop="1" thickBot="1">
      <c r="A3" s="2"/>
      <c r="B3" s="117" t="s">
        <v>111</v>
      </c>
      <c r="C3" s="310" t="s">
        <v>99</v>
      </c>
      <c r="D3" s="311"/>
      <c r="E3" s="112" t="s">
        <v>107</v>
      </c>
      <c r="F3" s="112" t="s">
        <v>108</v>
      </c>
      <c r="G3" s="126" t="s">
        <v>109</v>
      </c>
      <c r="H3" s="179" t="s">
        <v>165</v>
      </c>
      <c r="I3" s="180"/>
      <c r="J3" s="180"/>
      <c r="K3" s="185" t="s">
        <v>188</v>
      </c>
      <c r="L3" s="185"/>
      <c r="M3" s="186"/>
      <c r="O3" s="305" t="s">
        <v>182</v>
      </c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</row>
    <row r="4" spans="1:26" ht="18" customHeight="1" thickTop="1" thickBot="1">
      <c r="A4" s="2"/>
      <c r="B4" s="118">
        <v>1</v>
      </c>
      <c r="C4" s="323" t="s">
        <v>155</v>
      </c>
      <c r="D4" s="324"/>
      <c r="E4" s="107">
        <f>SUM(SUMIF(L18:L40,C4,K18:K40),(SUMIF(Y9:Y56,"*"&amp;C4&amp;"*",X9:X56)))</f>
        <v>800</v>
      </c>
      <c r="F4" s="107">
        <f>'코인 기록지'!R38</f>
        <v>0</v>
      </c>
      <c r="G4" s="120">
        <f>E4-F4</f>
        <v>800</v>
      </c>
      <c r="H4" s="312" t="s">
        <v>159</v>
      </c>
      <c r="I4" s="313"/>
      <c r="J4" s="120">
        <v>8100</v>
      </c>
      <c r="K4" s="187"/>
      <c r="L4" s="187"/>
      <c r="M4" s="188"/>
      <c r="N4" s="81"/>
      <c r="O4" s="178" t="s">
        <v>183</v>
      </c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</row>
    <row r="5" spans="1:26" ht="18" customHeight="1" thickTop="1" thickBot="1">
      <c r="A5" s="2"/>
      <c r="B5" s="119">
        <v>2</v>
      </c>
      <c r="C5" s="301" t="s">
        <v>101</v>
      </c>
      <c r="D5" s="302"/>
      <c r="E5" s="107">
        <f>SUM(SUMIF(L18:L40,C5,K18:K40),(SUMIF(Y9:Y56,"*"&amp;C5&amp;"*",X9:X56)))</f>
        <v>200</v>
      </c>
      <c r="F5" s="107">
        <f>'코인 기록지'!R39</f>
        <v>0</v>
      </c>
      <c r="G5" s="120">
        <f t="shared" ref="G5:G13" si="0">E5-F5</f>
        <v>200</v>
      </c>
      <c r="H5" s="314" t="s">
        <v>160</v>
      </c>
      <c r="I5" s="315"/>
      <c r="J5" s="121">
        <f>IF(J4=0,0,IF(J4&lt;2000,1*24,IF(J4&lt;3500,2*24,IF(J4&lt;5000,3*24,IF(J4&lt;6500,4*24,IF(J4&lt;8000,5*24,IF(J4&gt;=8000,6*24)))))))</f>
        <v>144</v>
      </c>
      <c r="K5" s="187"/>
      <c r="L5" s="187"/>
      <c r="M5" s="188"/>
      <c r="N5" s="81"/>
      <c r="O5" s="82"/>
      <c r="P5" s="300" t="s">
        <v>2</v>
      </c>
      <c r="Q5" s="229"/>
      <c r="R5" s="229"/>
      <c r="S5" s="229"/>
      <c r="T5" s="230"/>
      <c r="U5" s="12" t="s">
        <v>5</v>
      </c>
      <c r="V5" s="13" t="s">
        <v>1</v>
      </c>
      <c r="W5" s="14" t="s">
        <v>81</v>
      </c>
      <c r="X5" s="14" t="s">
        <v>6</v>
      </c>
      <c r="Y5" s="15" t="s">
        <v>0</v>
      </c>
      <c r="Z5" s="15" t="s">
        <v>110</v>
      </c>
    </row>
    <row r="6" spans="1:26" ht="18" customHeight="1" thickTop="1" thickBot="1">
      <c r="A6" s="2"/>
      <c r="B6" s="119">
        <v>3</v>
      </c>
      <c r="C6" s="301" t="s">
        <v>102</v>
      </c>
      <c r="D6" s="302"/>
      <c r="E6" s="107">
        <f>SUM(SUMIF(L18:L40,C6,K18:K40),(SUMIF(Y9:Y56,"*"&amp;C6&amp;"*",X9:X56)))</f>
        <v>200</v>
      </c>
      <c r="F6" s="107">
        <f>'코인 기록지'!R40</f>
        <v>0</v>
      </c>
      <c r="G6" s="120">
        <f t="shared" si="0"/>
        <v>200</v>
      </c>
      <c r="H6" s="318" t="s">
        <v>167</v>
      </c>
      <c r="I6" s="319"/>
      <c r="J6" s="122">
        <f>J5*56</f>
        <v>8064</v>
      </c>
      <c r="K6" s="187"/>
      <c r="L6" s="187"/>
      <c r="M6" s="188"/>
      <c r="N6" s="81"/>
      <c r="O6" s="203" t="s">
        <v>96</v>
      </c>
      <c r="P6" s="265" t="s">
        <v>62</v>
      </c>
      <c r="Q6" s="265"/>
      <c r="R6" s="265"/>
      <c r="S6" s="265"/>
      <c r="T6" s="266"/>
      <c r="U6" s="93">
        <v>1</v>
      </c>
      <c r="V6" s="94" t="s">
        <v>92</v>
      </c>
      <c r="W6" s="95"/>
      <c r="X6" s="104"/>
      <c r="Y6" s="162"/>
      <c r="Z6" s="96"/>
    </row>
    <row r="7" spans="1:26" ht="18" customHeight="1">
      <c r="A7" s="2"/>
      <c r="B7" s="119">
        <v>4</v>
      </c>
      <c r="C7" s="301" t="s">
        <v>103</v>
      </c>
      <c r="D7" s="302"/>
      <c r="E7" s="107">
        <f>SUM(SUMIF(L18:L40,C7,K18:K40),(SUMIF(Y9:Y56,"*"&amp;C7&amp;"*",X9:X56)))</f>
        <v>0</v>
      </c>
      <c r="F7" s="107">
        <f>'코인 기록지'!R41</f>
        <v>0</v>
      </c>
      <c r="G7" s="120">
        <f t="shared" si="0"/>
        <v>0</v>
      </c>
      <c r="H7" s="320" t="s">
        <v>158</v>
      </c>
      <c r="I7" s="321"/>
      <c r="J7" s="322"/>
      <c r="K7" s="187"/>
      <c r="L7" s="187"/>
      <c r="M7" s="188"/>
      <c r="O7" s="204"/>
      <c r="P7" s="281" t="s">
        <v>64</v>
      </c>
      <c r="Q7" s="281"/>
      <c r="R7" s="281"/>
      <c r="S7" s="281"/>
      <c r="T7" s="282"/>
      <c r="U7" s="43">
        <v>1</v>
      </c>
      <c r="V7" s="77" t="s">
        <v>92</v>
      </c>
      <c r="W7" s="27"/>
      <c r="X7" s="105"/>
      <c r="Y7" s="163"/>
      <c r="Z7" s="28"/>
    </row>
    <row r="8" spans="1:26" ht="18" customHeight="1">
      <c r="A8" s="2"/>
      <c r="B8" s="119">
        <v>5</v>
      </c>
      <c r="C8" s="301" t="s">
        <v>104</v>
      </c>
      <c r="D8" s="302"/>
      <c r="E8" s="107">
        <f>SUM(SUMIF(L18:L40,C8,K18:K40),(SUMIF(Y9:Y56,"*"&amp;C8&amp;"*",X9:X56)))</f>
        <v>0</v>
      </c>
      <c r="F8" s="107">
        <f>'코인 기록지'!R42</f>
        <v>0</v>
      </c>
      <c r="G8" s="120">
        <f t="shared" si="0"/>
        <v>0</v>
      </c>
      <c r="H8" s="312" t="s">
        <v>156</v>
      </c>
      <c r="I8" s="313"/>
      <c r="J8" s="123">
        <f>SUM(K49:K58)</f>
        <v>0</v>
      </c>
      <c r="K8" s="187"/>
      <c r="L8" s="187"/>
      <c r="M8" s="188"/>
      <c r="O8" s="204"/>
      <c r="P8" s="259" t="s">
        <v>63</v>
      </c>
      <c r="Q8" s="259"/>
      <c r="R8" s="259"/>
      <c r="S8" s="259"/>
      <c r="T8" s="260"/>
      <c r="U8" s="48">
        <v>1</v>
      </c>
      <c r="V8" s="78" t="s">
        <v>93</v>
      </c>
      <c r="W8" s="51"/>
      <c r="X8" s="106"/>
      <c r="Y8" s="164"/>
      <c r="Z8" s="49"/>
    </row>
    <row r="9" spans="1:26" ht="18" customHeight="1">
      <c r="A9" s="2"/>
      <c r="B9" s="119">
        <v>6</v>
      </c>
      <c r="C9" s="301" t="s">
        <v>105</v>
      </c>
      <c r="D9" s="302"/>
      <c r="E9" s="107">
        <f>SUM(SUMIF(L18:L40,C9,K18:K40),(SUMIF(Y9:Y56,"*"&amp;C9&amp;"*",X9:X56)))</f>
        <v>0</v>
      </c>
      <c r="F9" s="107">
        <f>'코인 기록지'!R43</f>
        <v>0</v>
      </c>
      <c r="G9" s="120">
        <f t="shared" si="0"/>
        <v>0</v>
      </c>
      <c r="H9" s="314" t="s">
        <v>157</v>
      </c>
      <c r="I9" s="315"/>
      <c r="J9" s="124">
        <f>'위시 코인'!L31</f>
        <v>0</v>
      </c>
      <c r="K9" s="187"/>
      <c r="L9" s="187"/>
      <c r="M9" s="188"/>
      <c r="O9" s="204"/>
      <c r="P9" s="285" t="s">
        <v>65</v>
      </c>
      <c r="Q9" s="285"/>
      <c r="R9" s="285"/>
      <c r="S9" s="285"/>
      <c r="T9" s="286"/>
      <c r="U9" s="158"/>
      <c r="V9" s="50">
        <v>200</v>
      </c>
      <c r="W9" s="25">
        <v>1</v>
      </c>
      <c r="X9" s="25">
        <f t="shared" ref="X9:X14" si="1">V9*W9</f>
        <v>200</v>
      </c>
      <c r="Y9" s="165" t="s">
        <v>187</v>
      </c>
      <c r="Z9" s="26"/>
    </row>
    <row r="10" spans="1:26" ht="18" customHeight="1">
      <c r="A10" s="2"/>
      <c r="B10" s="145">
        <v>7</v>
      </c>
      <c r="C10" s="303" t="s">
        <v>106</v>
      </c>
      <c r="D10" s="304"/>
      <c r="E10" s="146">
        <f>SUM(SUMIF(L18:L40,C10,K18:K40),(SUMIF(Y9:Y56,"*"&amp;C10&amp;"*",X9:X56)))</f>
        <v>0</v>
      </c>
      <c r="F10" s="147">
        <f>'코인 기록지'!R44</f>
        <v>0</v>
      </c>
      <c r="G10" s="120">
        <f t="shared" si="0"/>
        <v>0</v>
      </c>
      <c r="H10" s="316" t="s">
        <v>163</v>
      </c>
      <c r="I10" s="317"/>
      <c r="J10" s="125">
        <f>J8 - J9</f>
        <v>0</v>
      </c>
      <c r="K10" s="189"/>
      <c r="L10" s="189"/>
      <c r="M10" s="190"/>
      <c r="O10" s="204"/>
      <c r="P10" s="281" t="s">
        <v>66</v>
      </c>
      <c r="Q10" s="281"/>
      <c r="R10" s="281"/>
      <c r="S10" s="281"/>
      <c r="T10" s="282"/>
      <c r="U10" s="159"/>
      <c r="V10" s="43">
        <v>200</v>
      </c>
      <c r="W10" s="27"/>
      <c r="X10" s="27">
        <f t="shared" si="1"/>
        <v>0</v>
      </c>
      <c r="Y10" s="163"/>
      <c r="Z10" s="28"/>
    </row>
    <row r="11" spans="1:26" ht="18" customHeight="1">
      <c r="A11" s="2"/>
      <c r="B11" s="148">
        <v>8</v>
      </c>
      <c r="C11" s="214" t="s">
        <v>176</v>
      </c>
      <c r="D11" s="214"/>
      <c r="E11" s="149">
        <f>SUM(SUMIF(L18:L40,C11,K18:K40),(SUMIF(Y9:Y56,"*"&amp;C11&amp;"*",X9:X56)))</f>
        <v>0</v>
      </c>
      <c r="F11" s="150">
        <f>'코인 기록지'!R45</f>
        <v>0</v>
      </c>
      <c r="G11" s="120">
        <f t="shared" si="0"/>
        <v>0</v>
      </c>
      <c r="H11" s="216" t="s">
        <v>181</v>
      </c>
      <c r="I11" s="217"/>
      <c r="J11" s="218"/>
      <c r="K11" s="127" t="s">
        <v>185</v>
      </c>
      <c r="L11" s="184" t="s">
        <v>186</v>
      </c>
      <c r="M11" s="183"/>
      <c r="O11" s="204"/>
      <c r="P11" s="281" t="s">
        <v>67</v>
      </c>
      <c r="Q11" s="281"/>
      <c r="R11" s="281"/>
      <c r="S11" s="281"/>
      <c r="T11" s="282"/>
      <c r="U11" s="159"/>
      <c r="V11" s="43">
        <v>200</v>
      </c>
      <c r="W11" s="27"/>
      <c r="X11" s="27">
        <f t="shared" si="1"/>
        <v>0</v>
      </c>
      <c r="Y11" s="163"/>
      <c r="Z11" s="28"/>
    </row>
    <row r="12" spans="1:26" ht="18" customHeight="1">
      <c r="A12" s="2"/>
      <c r="B12" s="148">
        <v>9</v>
      </c>
      <c r="C12" s="214" t="s">
        <v>177</v>
      </c>
      <c r="D12" s="214"/>
      <c r="E12" s="149">
        <f>SUM(SUMIF(L18:L40,C12,K18:K40),(SUMIF(Y9:Y56,"*"&amp;C12&amp;"*",X9:X56)))</f>
        <v>0</v>
      </c>
      <c r="F12" s="150">
        <f>'코인 기록지'!R46</f>
        <v>0</v>
      </c>
      <c r="G12" s="120">
        <f t="shared" si="0"/>
        <v>0</v>
      </c>
      <c r="H12" s="219"/>
      <c r="I12" s="220"/>
      <c r="J12" s="221"/>
      <c r="K12" s="127" t="s">
        <v>168</v>
      </c>
      <c r="L12" s="182" t="s">
        <v>169</v>
      </c>
      <c r="M12" s="183"/>
      <c r="O12" s="204"/>
      <c r="P12" s="281" t="s">
        <v>68</v>
      </c>
      <c r="Q12" s="281"/>
      <c r="R12" s="281"/>
      <c r="S12" s="281"/>
      <c r="T12" s="282"/>
      <c r="U12" s="159"/>
      <c r="V12" s="43">
        <v>200</v>
      </c>
      <c r="W12" s="27"/>
      <c r="X12" s="27">
        <f t="shared" si="1"/>
        <v>0</v>
      </c>
      <c r="Y12" s="163"/>
      <c r="Z12" s="28"/>
    </row>
    <row r="13" spans="1:26" ht="18" customHeight="1">
      <c r="A13" s="2"/>
      <c r="B13" s="151">
        <v>10</v>
      </c>
      <c r="C13" s="215" t="s">
        <v>178</v>
      </c>
      <c r="D13" s="215"/>
      <c r="E13" s="152">
        <f>SUM(SUMIF(L18:L40,C13,K18:K40),(SUMIF(Y9:Y56,"*"&amp;C13&amp;"*",X9:X56)))</f>
        <v>0</v>
      </c>
      <c r="F13" s="153">
        <f>'코인 기록지'!R47</f>
        <v>0</v>
      </c>
      <c r="G13" s="144">
        <f t="shared" si="0"/>
        <v>0</v>
      </c>
      <c r="H13" s="222"/>
      <c r="I13" s="223"/>
      <c r="J13" s="224"/>
      <c r="K13" s="306" t="s">
        <v>166</v>
      </c>
      <c r="L13" s="306"/>
      <c r="M13" s="306"/>
      <c r="O13" s="204"/>
      <c r="P13" s="281" t="s">
        <v>69</v>
      </c>
      <c r="Q13" s="281"/>
      <c r="R13" s="281"/>
      <c r="S13" s="281"/>
      <c r="T13" s="282"/>
      <c r="U13" s="159"/>
      <c r="V13" s="43">
        <v>200</v>
      </c>
      <c r="W13" s="27"/>
      <c r="X13" s="27">
        <f t="shared" si="1"/>
        <v>0</v>
      </c>
      <c r="Y13" s="163"/>
      <c r="Z13" s="28"/>
    </row>
    <row r="14" spans="1:26" ht="18" customHeight="1">
      <c r="A14" s="2"/>
      <c r="O14" s="204"/>
      <c r="P14" s="259" t="s">
        <v>71</v>
      </c>
      <c r="Q14" s="259"/>
      <c r="R14" s="259"/>
      <c r="S14" s="259"/>
      <c r="T14" s="260"/>
      <c r="U14" s="160"/>
      <c r="V14" s="44">
        <v>1500</v>
      </c>
      <c r="W14" s="64"/>
      <c r="X14" s="64">
        <f t="shared" si="1"/>
        <v>0</v>
      </c>
      <c r="Y14" s="166"/>
      <c r="Z14" s="45"/>
    </row>
    <row r="15" spans="1:26" ht="18" customHeight="1">
      <c r="A15" s="2"/>
      <c r="B15" s="228" t="s">
        <v>28</v>
      </c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O15" s="204"/>
      <c r="P15" s="283" t="s">
        <v>70</v>
      </c>
      <c r="Q15" s="283"/>
      <c r="R15" s="283"/>
      <c r="S15" s="283"/>
      <c r="T15" s="284"/>
      <c r="U15" s="65">
        <v>1</v>
      </c>
      <c r="V15" s="65">
        <v>1500</v>
      </c>
      <c r="W15" s="66"/>
      <c r="X15" s="66">
        <f t="shared" ref="X15" si="2">V15*W15</f>
        <v>0</v>
      </c>
      <c r="Y15" s="167"/>
      <c r="Z15" s="67"/>
    </row>
    <row r="16" spans="1:26" ht="18" customHeight="1" thickBot="1">
      <c r="A16" s="2"/>
      <c r="B16" s="305" t="s">
        <v>112</v>
      </c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O16" s="204"/>
      <c r="P16" s="285" t="s">
        <v>72</v>
      </c>
      <c r="Q16" s="285"/>
      <c r="R16" s="285"/>
      <c r="S16" s="285"/>
      <c r="T16" s="286"/>
      <c r="U16" s="50">
        <v>1</v>
      </c>
      <c r="V16" s="50">
        <v>1500</v>
      </c>
      <c r="W16" s="25"/>
      <c r="X16" s="25">
        <f t="shared" ref="X16:X56" si="3">V16*W16</f>
        <v>0</v>
      </c>
      <c r="Y16" s="165"/>
      <c r="Z16" s="26"/>
    </row>
    <row r="17" spans="1:26" ht="18" customHeight="1" thickTop="1" thickBot="1">
      <c r="A17" s="2"/>
      <c r="B17" s="82"/>
      <c r="C17" s="229" t="s">
        <v>2</v>
      </c>
      <c r="D17" s="229"/>
      <c r="E17" s="229"/>
      <c r="F17" s="229"/>
      <c r="G17" s="230"/>
      <c r="H17" s="12" t="s">
        <v>5</v>
      </c>
      <c r="I17" s="13" t="s">
        <v>1</v>
      </c>
      <c r="J17" s="14" t="s">
        <v>81</v>
      </c>
      <c r="K17" s="14" t="s">
        <v>6</v>
      </c>
      <c r="L17" s="15" t="s">
        <v>0</v>
      </c>
      <c r="M17" s="15" t="s">
        <v>110</v>
      </c>
      <c r="O17" s="204"/>
      <c r="P17" s="281" t="s">
        <v>73</v>
      </c>
      <c r="Q17" s="281"/>
      <c r="R17" s="281"/>
      <c r="S17" s="281"/>
      <c r="T17" s="282"/>
      <c r="U17" s="43">
        <v>1</v>
      </c>
      <c r="V17" s="43">
        <v>500</v>
      </c>
      <c r="W17" s="27"/>
      <c r="X17" s="27">
        <f t="shared" si="3"/>
        <v>0</v>
      </c>
      <c r="Y17" s="168"/>
      <c r="Z17" s="28"/>
    </row>
    <row r="18" spans="1:26" ht="18" customHeight="1" thickTop="1">
      <c r="A18" s="2"/>
      <c r="B18" s="197" t="s">
        <v>38</v>
      </c>
      <c r="C18" s="231" t="s">
        <v>3</v>
      </c>
      <c r="D18" s="231"/>
      <c r="E18" s="231"/>
      <c r="F18" s="231"/>
      <c r="G18" s="232"/>
      <c r="H18" s="41">
        <v>3</v>
      </c>
      <c r="I18" s="41">
        <v>200</v>
      </c>
      <c r="J18" s="41">
        <v>3</v>
      </c>
      <c r="K18" s="41">
        <f t="shared" ref="K18:K40" si="4">I18*J18</f>
        <v>600</v>
      </c>
      <c r="L18" s="41" t="s">
        <v>179</v>
      </c>
      <c r="M18" s="42"/>
      <c r="O18" s="204"/>
      <c r="P18" s="281" t="s">
        <v>74</v>
      </c>
      <c r="Q18" s="281"/>
      <c r="R18" s="281"/>
      <c r="S18" s="281"/>
      <c r="T18" s="282"/>
      <c r="U18" s="43">
        <v>1</v>
      </c>
      <c r="V18" s="43">
        <v>1000</v>
      </c>
      <c r="W18" s="27"/>
      <c r="X18" s="27">
        <f t="shared" si="3"/>
        <v>0</v>
      </c>
      <c r="Y18" s="168"/>
      <c r="Z18" s="28"/>
    </row>
    <row r="19" spans="1:26" ht="18" customHeight="1">
      <c r="A19" s="2"/>
      <c r="B19" s="198"/>
      <c r="C19" s="233" t="s">
        <v>4</v>
      </c>
      <c r="D19" s="233"/>
      <c r="E19" s="233"/>
      <c r="F19" s="233"/>
      <c r="G19" s="234"/>
      <c r="H19" s="43">
        <v>2</v>
      </c>
      <c r="I19" s="43">
        <v>100</v>
      </c>
      <c r="J19" s="43"/>
      <c r="K19" s="43">
        <f t="shared" si="4"/>
        <v>0</v>
      </c>
      <c r="L19" s="43"/>
      <c r="M19" s="28"/>
      <c r="O19" s="204"/>
      <c r="P19" s="281" t="s">
        <v>75</v>
      </c>
      <c r="Q19" s="281"/>
      <c r="R19" s="281"/>
      <c r="S19" s="281"/>
      <c r="T19" s="282"/>
      <c r="U19" s="43">
        <v>1</v>
      </c>
      <c r="V19" s="43">
        <v>500</v>
      </c>
      <c r="W19" s="27"/>
      <c r="X19" s="27">
        <f t="shared" si="3"/>
        <v>0</v>
      </c>
      <c r="Y19" s="168"/>
      <c r="Z19" s="28"/>
    </row>
    <row r="20" spans="1:26" ht="18" customHeight="1">
      <c r="A20" s="2"/>
      <c r="B20" s="198"/>
      <c r="C20" s="233" t="s">
        <v>7</v>
      </c>
      <c r="D20" s="233"/>
      <c r="E20" s="233"/>
      <c r="F20" s="233"/>
      <c r="G20" s="234"/>
      <c r="H20" s="161" t="s">
        <v>180</v>
      </c>
      <c r="I20" s="43">
        <v>20</v>
      </c>
      <c r="J20" s="43"/>
      <c r="K20" s="43">
        <f t="shared" si="4"/>
        <v>0</v>
      </c>
      <c r="L20" s="43"/>
      <c r="M20" s="28"/>
      <c r="O20" s="204"/>
      <c r="P20" s="259" t="s">
        <v>76</v>
      </c>
      <c r="Q20" s="259"/>
      <c r="R20" s="259"/>
      <c r="S20" s="259"/>
      <c r="T20" s="260"/>
      <c r="U20" s="48">
        <v>1</v>
      </c>
      <c r="V20" s="48">
        <v>1000</v>
      </c>
      <c r="W20" s="51"/>
      <c r="X20" s="51">
        <f t="shared" si="3"/>
        <v>0</v>
      </c>
      <c r="Y20" s="169"/>
      <c r="Z20" s="49"/>
    </row>
    <row r="21" spans="1:26" ht="18" customHeight="1">
      <c r="A21" s="2"/>
      <c r="B21" s="198"/>
      <c r="C21" s="235" t="s">
        <v>8</v>
      </c>
      <c r="D21" s="235"/>
      <c r="E21" s="235"/>
      <c r="F21" s="235"/>
      <c r="G21" s="236"/>
      <c r="H21" s="44">
        <v>3</v>
      </c>
      <c r="I21" s="44">
        <v>200</v>
      </c>
      <c r="J21" s="44"/>
      <c r="K21" s="44">
        <f t="shared" si="4"/>
        <v>0</v>
      </c>
      <c r="L21" s="44"/>
      <c r="M21" s="45"/>
      <c r="O21" s="204"/>
      <c r="P21" s="293" t="s">
        <v>77</v>
      </c>
      <c r="Q21" s="293"/>
      <c r="R21" s="293"/>
      <c r="S21" s="293"/>
      <c r="T21" s="294"/>
      <c r="U21" s="69"/>
      <c r="V21" s="79">
        <v>200</v>
      </c>
      <c r="W21" s="70"/>
      <c r="X21" s="71">
        <f t="shared" si="3"/>
        <v>0</v>
      </c>
      <c r="Y21" s="170"/>
      <c r="Z21" s="72"/>
    </row>
    <row r="22" spans="1:26" ht="18" customHeight="1">
      <c r="A22" s="2"/>
      <c r="B22" s="198"/>
      <c r="C22" s="237" t="s">
        <v>9</v>
      </c>
      <c r="D22" s="238"/>
      <c r="E22" s="238"/>
      <c r="F22" s="238"/>
      <c r="G22" s="238"/>
      <c r="H22" s="83">
        <v>5</v>
      </c>
      <c r="I22" s="83">
        <v>300</v>
      </c>
      <c r="J22" s="83"/>
      <c r="K22" s="83">
        <f t="shared" si="4"/>
        <v>0</v>
      </c>
      <c r="L22" s="83"/>
      <c r="M22" s="84"/>
      <c r="O22" s="204"/>
      <c r="P22" s="287" t="s">
        <v>78</v>
      </c>
      <c r="Q22" s="287"/>
      <c r="R22" s="287"/>
      <c r="S22" s="287"/>
      <c r="T22" s="288"/>
      <c r="U22" s="73">
        <v>1</v>
      </c>
      <c r="V22" s="80">
        <v>500</v>
      </c>
      <c r="W22" s="74"/>
      <c r="X22" s="75">
        <f t="shared" si="3"/>
        <v>0</v>
      </c>
      <c r="Y22" s="171"/>
      <c r="Z22" s="76"/>
    </row>
    <row r="23" spans="1:26" ht="18" customHeight="1">
      <c r="A23" s="2"/>
      <c r="B23" s="198"/>
      <c r="C23" s="239" t="s">
        <v>10</v>
      </c>
      <c r="D23" s="240"/>
      <c r="E23" s="240"/>
      <c r="F23" s="240"/>
      <c r="G23" s="240"/>
      <c r="H23" s="85">
        <v>5</v>
      </c>
      <c r="I23" s="85">
        <v>300</v>
      </c>
      <c r="J23" s="85"/>
      <c r="K23" s="85">
        <f t="shared" si="4"/>
        <v>0</v>
      </c>
      <c r="L23" s="85"/>
      <c r="M23" s="86"/>
      <c r="O23" s="204"/>
      <c r="P23" s="287" t="s">
        <v>79</v>
      </c>
      <c r="Q23" s="287"/>
      <c r="R23" s="287"/>
      <c r="S23" s="287"/>
      <c r="T23" s="288"/>
      <c r="U23" s="73">
        <v>6</v>
      </c>
      <c r="V23" s="80">
        <v>200</v>
      </c>
      <c r="W23" s="74"/>
      <c r="X23" s="75">
        <f t="shared" si="3"/>
        <v>0</v>
      </c>
      <c r="Y23" s="171"/>
      <c r="Z23" s="76"/>
    </row>
    <row r="24" spans="1:26" ht="18" customHeight="1" thickBot="1">
      <c r="A24" s="2"/>
      <c r="B24" s="198"/>
      <c r="C24" s="239" t="s">
        <v>11</v>
      </c>
      <c r="D24" s="240"/>
      <c r="E24" s="240"/>
      <c r="F24" s="240"/>
      <c r="G24" s="240"/>
      <c r="H24" s="85">
        <v>20</v>
      </c>
      <c r="I24" s="85">
        <v>60</v>
      </c>
      <c r="J24" s="85"/>
      <c r="K24" s="85">
        <f t="shared" si="4"/>
        <v>0</v>
      </c>
      <c r="L24" s="85"/>
      <c r="M24" s="86"/>
      <c r="O24" s="205"/>
      <c r="P24" s="289" t="s">
        <v>80</v>
      </c>
      <c r="Q24" s="289"/>
      <c r="R24" s="289"/>
      <c r="S24" s="289"/>
      <c r="T24" s="290"/>
      <c r="U24" s="97">
        <v>1</v>
      </c>
      <c r="V24" s="98">
        <v>500</v>
      </c>
      <c r="W24" s="99"/>
      <c r="X24" s="100">
        <f t="shared" si="3"/>
        <v>0</v>
      </c>
      <c r="Y24" s="172"/>
      <c r="Z24" s="101"/>
    </row>
    <row r="25" spans="1:26" ht="18" customHeight="1">
      <c r="A25" s="2"/>
      <c r="B25" s="198"/>
      <c r="C25" s="239" t="s">
        <v>12</v>
      </c>
      <c r="D25" s="240"/>
      <c r="E25" s="240"/>
      <c r="F25" s="240"/>
      <c r="G25" s="240"/>
      <c r="H25" s="85">
        <v>10</v>
      </c>
      <c r="I25" s="85">
        <v>100</v>
      </c>
      <c r="J25" s="85"/>
      <c r="K25" s="85">
        <f t="shared" si="4"/>
        <v>0</v>
      </c>
      <c r="L25" s="85"/>
      <c r="M25" s="86"/>
      <c r="O25" s="200" t="s">
        <v>98</v>
      </c>
      <c r="P25" s="291" t="s">
        <v>29</v>
      </c>
      <c r="Q25" s="291"/>
      <c r="R25" s="291"/>
      <c r="S25" s="291"/>
      <c r="T25" s="292"/>
      <c r="U25" s="95">
        <v>100</v>
      </c>
      <c r="V25" s="95">
        <v>100</v>
      </c>
      <c r="W25" s="95"/>
      <c r="X25" s="95">
        <f t="shared" si="3"/>
        <v>0</v>
      </c>
      <c r="Y25" s="162"/>
      <c r="Z25" s="96"/>
    </row>
    <row r="26" spans="1:26" ht="18" customHeight="1">
      <c r="A26" s="2"/>
      <c r="B26" s="198"/>
      <c r="C26" s="239" t="s">
        <v>21</v>
      </c>
      <c r="D26" s="240"/>
      <c r="E26" s="240"/>
      <c r="F26" s="240"/>
      <c r="G26" s="240"/>
      <c r="H26" s="85">
        <v>5</v>
      </c>
      <c r="I26" s="85">
        <v>300</v>
      </c>
      <c r="J26" s="85"/>
      <c r="K26" s="85">
        <f t="shared" si="4"/>
        <v>0</v>
      </c>
      <c r="L26" s="85"/>
      <c r="M26" s="86"/>
      <c r="O26" s="201"/>
      <c r="P26" s="191" t="s">
        <v>35</v>
      </c>
      <c r="Q26" s="191"/>
      <c r="R26" s="191"/>
      <c r="S26" s="191"/>
      <c r="T26" s="192"/>
      <c r="U26" s="27">
        <v>20</v>
      </c>
      <c r="V26" s="43">
        <v>60</v>
      </c>
      <c r="W26" s="27"/>
      <c r="X26" s="27">
        <f t="shared" si="3"/>
        <v>0</v>
      </c>
      <c r="Y26" s="163"/>
      <c r="Z26" s="28"/>
    </row>
    <row r="27" spans="1:26" ht="18" customHeight="1">
      <c r="A27" s="2"/>
      <c r="B27" s="198"/>
      <c r="C27" s="239" t="s">
        <v>13</v>
      </c>
      <c r="D27" s="240"/>
      <c r="E27" s="240"/>
      <c r="F27" s="240"/>
      <c r="G27" s="240"/>
      <c r="H27" s="85">
        <v>20</v>
      </c>
      <c r="I27" s="85">
        <v>20</v>
      </c>
      <c r="J27" s="85"/>
      <c r="K27" s="85">
        <f t="shared" si="4"/>
        <v>0</v>
      </c>
      <c r="L27" s="85"/>
      <c r="M27" s="86"/>
      <c r="O27" s="201"/>
      <c r="P27" s="277" t="s">
        <v>36</v>
      </c>
      <c r="Q27" s="277"/>
      <c r="R27" s="277"/>
      <c r="S27" s="277"/>
      <c r="T27" s="278"/>
      <c r="U27" s="51">
        <v>20</v>
      </c>
      <c r="V27" s="48">
        <v>60</v>
      </c>
      <c r="W27" s="51"/>
      <c r="X27" s="51">
        <f t="shared" si="3"/>
        <v>0</v>
      </c>
      <c r="Y27" s="164"/>
      <c r="Z27" s="49"/>
    </row>
    <row r="28" spans="1:26" ht="18" customHeight="1">
      <c r="A28" s="2"/>
      <c r="B28" s="198"/>
      <c r="C28" s="255" t="s">
        <v>14</v>
      </c>
      <c r="D28" s="256"/>
      <c r="E28" s="256"/>
      <c r="F28" s="256"/>
      <c r="G28" s="256"/>
      <c r="H28" s="87">
        <v>20</v>
      </c>
      <c r="I28" s="87">
        <v>30</v>
      </c>
      <c r="J28" s="87"/>
      <c r="K28" s="87">
        <f t="shared" si="4"/>
        <v>0</v>
      </c>
      <c r="L28" s="87"/>
      <c r="M28" s="88"/>
      <c r="O28" s="201"/>
      <c r="P28" s="279" t="s">
        <v>30</v>
      </c>
      <c r="Q28" s="279"/>
      <c r="R28" s="279"/>
      <c r="S28" s="279"/>
      <c r="T28" s="280"/>
      <c r="U28" s="25">
        <v>1</v>
      </c>
      <c r="V28" s="25">
        <v>3500</v>
      </c>
      <c r="W28" s="25"/>
      <c r="X28" s="25">
        <f t="shared" si="3"/>
        <v>0</v>
      </c>
      <c r="Y28" s="165"/>
      <c r="Z28" s="26"/>
    </row>
    <row r="29" spans="1:26" ht="18" customHeight="1">
      <c r="A29" s="2"/>
      <c r="B29" s="198"/>
      <c r="C29" s="257" t="s">
        <v>16</v>
      </c>
      <c r="D29" s="257"/>
      <c r="E29" s="257"/>
      <c r="F29" s="257"/>
      <c r="G29" s="258"/>
      <c r="H29" s="50">
        <v>10</v>
      </c>
      <c r="I29" s="50">
        <v>700</v>
      </c>
      <c r="J29" s="50"/>
      <c r="K29" s="50">
        <f t="shared" si="4"/>
        <v>0</v>
      </c>
      <c r="L29" s="50"/>
      <c r="M29" s="26"/>
      <c r="O29" s="201"/>
      <c r="P29" s="191" t="s">
        <v>37</v>
      </c>
      <c r="Q29" s="191"/>
      <c r="R29" s="191"/>
      <c r="S29" s="191"/>
      <c r="T29" s="192"/>
      <c r="U29" s="27">
        <v>1</v>
      </c>
      <c r="V29" s="27">
        <v>3500</v>
      </c>
      <c r="W29" s="27"/>
      <c r="X29" s="27">
        <f t="shared" si="3"/>
        <v>0</v>
      </c>
      <c r="Y29" s="163"/>
      <c r="Z29" s="28"/>
    </row>
    <row r="30" spans="1:26" ht="18" customHeight="1">
      <c r="A30" s="2"/>
      <c r="B30" s="198"/>
      <c r="C30" s="259" t="s">
        <v>17</v>
      </c>
      <c r="D30" s="259"/>
      <c r="E30" s="259"/>
      <c r="F30" s="259"/>
      <c r="G30" s="260"/>
      <c r="H30" s="48">
        <v>10</v>
      </c>
      <c r="I30" s="48">
        <v>700</v>
      </c>
      <c r="J30" s="48"/>
      <c r="K30" s="48">
        <f t="shared" si="4"/>
        <v>0</v>
      </c>
      <c r="L30" s="48"/>
      <c r="M30" s="49"/>
      <c r="O30" s="201"/>
      <c r="P30" s="191" t="s">
        <v>31</v>
      </c>
      <c r="Q30" s="191"/>
      <c r="R30" s="191"/>
      <c r="S30" s="191"/>
      <c r="T30" s="192"/>
      <c r="U30" s="27">
        <v>1</v>
      </c>
      <c r="V30" s="27">
        <v>2000</v>
      </c>
      <c r="W30" s="27"/>
      <c r="X30" s="27">
        <f t="shared" si="3"/>
        <v>0</v>
      </c>
      <c r="Y30" s="163"/>
      <c r="Z30" s="28"/>
    </row>
    <row r="31" spans="1:26" ht="18" customHeight="1">
      <c r="A31" s="2"/>
      <c r="B31" s="198"/>
      <c r="C31" s="212" t="s">
        <v>18</v>
      </c>
      <c r="D31" s="212"/>
      <c r="E31" s="212"/>
      <c r="F31" s="212"/>
      <c r="G31" s="213"/>
      <c r="H31" s="50">
        <v>30</v>
      </c>
      <c r="I31" s="50">
        <v>50</v>
      </c>
      <c r="J31" s="50"/>
      <c r="K31" s="50">
        <f t="shared" si="4"/>
        <v>0</v>
      </c>
      <c r="L31" s="50"/>
      <c r="M31" s="26"/>
      <c r="O31" s="201"/>
      <c r="P31" s="191" t="s">
        <v>32</v>
      </c>
      <c r="Q31" s="191"/>
      <c r="R31" s="191"/>
      <c r="S31" s="191"/>
      <c r="T31" s="192"/>
      <c r="U31" s="27">
        <v>1</v>
      </c>
      <c r="V31" s="27">
        <v>800</v>
      </c>
      <c r="W31" s="27"/>
      <c r="X31" s="27">
        <f t="shared" si="3"/>
        <v>0</v>
      </c>
      <c r="Y31" s="163"/>
      <c r="Z31" s="28"/>
    </row>
    <row r="32" spans="1:26" ht="18" customHeight="1">
      <c r="A32" s="2"/>
      <c r="B32" s="198"/>
      <c r="C32" s="208" t="s">
        <v>19</v>
      </c>
      <c r="D32" s="208"/>
      <c r="E32" s="208"/>
      <c r="F32" s="208"/>
      <c r="G32" s="209"/>
      <c r="H32" s="43">
        <v>30</v>
      </c>
      <c r="I32" s="43">
        <v>150</v>
      </c>
      <c r="J32" s="43"/>
      <c r="K32" s="43">
        <f t="shared" si="4"/>
        <v>0</v>
      </c>
      <c r="L32" s="43"/>
      <c r="M32" s="28"/>
      <c r="O32" s="201"/>
      <c r="P32" s="191" t="s">
        <v>33</v>
      </c>
      <c r="Q32" s="191"/>
      <c r="R32" s="191"/>
      <c r="S32" s="191"/>
      <c r="T32" s="192"/>
      <c r="U32" s="27">
        <v>1</v>
      </c>
      <c r="V32" s="27">
        <v>1200</v>
      </c>
      <c r="W32" s="27"/>
      <c r="X32" s="27">
        <f t="shared" si="3"/>
        <v>0</v>
      </c>
      <c r="Y32" s="163"/>
      <c r="Z32" s="28"/>
    </row>
    <row r="33" spans="1:26" ht="18" customHeight="1" thickBot="1">
      <c r="A33" s="2"/>
      <c r="B33" s="198"/>
      <c r="C33" s="210" t="s">
        <v>20</v>
      </c>
      <c r="D33" s="210"/>
      <c r="E33" s="210"/>
      <c r="F33" s="210"/>
      <c r="G33" s="211"/>
      <c r="H33" s="44">
        <v>20</v>
      </c>
      <c r="I33" s="44">
        <v>250</v>
      </c>
      <c r="J33" s="44"/>
      <c r="K33" s="44">
        <f t="shared" si="4"/>
        <v>0</v>
      </c>
      <c r="L33" s="44"/>
      <c r="M33" s="45"/>
      <c r="O33" s="202"/>
      <c r="P33" s="193" t="s">
        <v>34</v>
      </c>
      <c r="Q33" s="193"/>
      <c r="R33" s="193"/>
      <c r="S33" s="193"/>
      <c r="T33" s="194"/>
      <c r="U33" s="102">
        <v>1</v>
      </c>
      <c r="V33" s="102">
        <v>1200</v>
      </c>
      <c r="W33" s="102"/>
      <c r="X33" s="102">
        <f t="shared" si="3"/>
        <v>0</v>
      </c>
      <c r="Y33" s="173"/>
      <c r="Z33" s="103"/>
    </row>
    <row r="34" spans="1:26" ht="18" customHeight="1">
      <c r="A34" s="2"/>
      <c r="B34" s="198"/>
      <c r="C34" s="212" t="s">
        <v>22</v>
      </c>
      <c r="D34" s="212"/>
      <c r="E34" s="212"/>
      <c r="F34" s="212"/>
      <c r="G34" s="213"/>
      <c r="H34" s="46">
        <v>50</v>
      </c>
      <c r="I34" s="46">
        <v>70</v>
      </c>
      <c r="J34" s="46"/>
      <c r="K34" s="46">
        <f t="shared" si="4"/>
        <v>0</v>
      </c>
      <c r="L34" s="46"/>
      <c r="M34" s="47"/>
      <c r="O34" s="206" t="s">
        <v>97</v>
      </c>
      <c r="P34" s="195" t="s">
        <v>39</v>
      </c>
      <c r="Q34" s="195"/>
      <c r="R34" s="195"/>
      <c r="S34" s="195"/>
      <c r="T34" s="196"/>
      <c r="U34" s="135" t="s">
        <v>172</v>
      </c>
      <c r="V34" s="25">
        <v>30</v>
      </c>
      <c r="W34" s="25"/>
      <c r="X34" s="25">
        <f t="shared" si="3"/>
        <v>0</v>
      </c>
      <c r="Y34" s="165"/>
      <c r="Z34" s="26"/>
    </row>
    <row r="35" spans="1:26" ht="18" customHeight="1">
      <c r="A35" s="2"/>
      <c r="B35" s="198"/>
      <c r="C35" s="210" t="s">
        <v>23</v>
      </c>
      <c r="D35" s="210"/>
      <c r="E35" s="210"/>
      <c r="F35" s="210"/>
      <c r="G35" s="211"/>
      <c r="H35" s="48">
        <v>3</v>
      </c>
      <c r="I35" s="48">
        <v>1000</v>
      </c>
      <c r="J35" s="48"/>
      <c r="K35" s="48">
        <f t="shared" si="4"/>
        <v>0</v>
      </c>
      <c r="L35" s="48"/>
      <c r="M35" s="49"/>
      <c r="O35" s="206"/>
      <c r="P35" s="191" t="s">
        <v>40</v>
      </c>
      <c r="Q35" s="191"/>
      <c r="R35" s="191"/>
      <c r="S35" s="191"/>
      <c r="T35" s="192"/>
      <c r="U35" s="137" t="s">
        <v>175</v>
      </c>
      <c r="V35" s="27">
        <v>5</v>
      </c>
      <c r="W35" s="27"/>
      <c r="X35" s="27">
        <f t="shared" si="3"/>
        <v>0</v>
      </c>
      <c r="Y35" s="163"/>
      <c r="Z35" s="28"/>
    </row>
    <row r="36" spans="1:26" ht="18" customHeight="1">
      <c r="A36" s="2"/>
      <c r="B36" s="198"/>
      <c r="C36" s="212" t="s">
        <v>15</v>
      </c>
      <c r="D36" s="212"/>
      <c r="E36" s="212"/>
      <c r="F36" s="212"/>
      <c r="G36" s="213"/>
      <c r="H36" s="50">
        <v>30</v>
      </c>
      <c r="I36" s="50">
        <v>200</v>
      </c>
      <c r="J36" s="50"/>
      <c r="K36" s="50">
        <f t="shared" si="4"/>
        <v>0</v>
      </c>
      <c r="L36" s="50"/>
      <c r="M36" s="26"/>
      <c r="O36" s="206"/>
      <c r="P36" s="191" t="s">
        <v>41</v>
      </c>
      <c r="Q36" s="191"/>
      <c r="R36" s="191"/>
      <c r="S36" s="191"/>
      <c r="T36" s="192"/>
      <c r="U36" s="68" t="s">
        <v>173</v>
      </c>
      <c r="V36" s="27">
        <v>15</v>
      </c>
      <c r="W36" s="27"/>
      <c r="X36" s="27">
        <f t="shared" si="3"/>
        <v>0</v>
      </c>
      <c r="Y36" s="163"/>
      <c r="Z36" s="28"/>
    </row>
    <row r="37" spans="1:26" ht="18" customHeight="1">
      <c r="A37" s="2"/>
      <c r="B37" s="198"/>
      <c r="C37" s="208" t="s">
        <v>24</v>
      </c>
      <c r="D37" s="208"/>
      <c r="E37" s="208"/>
      <c r="F37" s="208"/>
      <c r="G37" s="209"/>
      <c r="H37" s="43">
        <v>30</v>
      </c>
      <c r="I37" s="43">
        <v>100</v>
      </c>
      <c r="J37" s="43"/>
      <c r="K37" s="43">
        <f t="shared" si="4"/>
        <v>0</v>
      </c>
      <c r="L37" s="43"/>
      <c r="M37" s="28"/>
      <c r="O37" s="206"/>
      <c r="P37" s="191" t="s">
        <v>42</v>
      </c>
      <c r="Q37" s="191"/>
      <c r="R37" s="191"/>
      <c r="S37" s="191"/>
      <c r="T37" s="192"/>
      <c r="U37" s="68" t="s">
        <v>174</v>
      </c>
      <c r="V37" s="27">
        <v>60</v>
      </c>
      <c r="W37" s="27"/>
      <c r="X37" s="27">
        <f t="shared" si="3"/>
        <v>0</v>
      </c>
      <c r="Y37" s="163"/>
      <c r="Z37" s="28"/>
    </row>
    <row r="38" spans="1:26" ht="18" customHeight="1">
      <c r="A38" s="2"/>
      <c r="B38" s="198"/>
      <c r="C38" s="208" t="s">
        <v>26</v>
      </c>
      <c r="D38" s="208"/>
      <c r="E38" s="208"/>
      <c r="F38" s="208"/>
      <c r="G38" s="209"/>
      <c r="H38" s="43">
        <v>15</v>
      </c>
      <c r="I38" s="43">
        <v>100</v>
      </c>
      <c r="J38" s="43"/>
      <c r="K38" s="43">
        <f t="shared" si="4"/>
        <v>0</v>
      </c>
      <c r="L38" s="43"/>
      <c r="M38" s="28"/>
      <c r="O38" s="206"/>
      <c r="P38" s="191" t="s">
        <v>43</v>
      </c>
      <c r="Q38" s="191"/>
      <c r="R38" s="191"/>
      <c r="S38" s="191"/>
      <c r="T38" s="192"/>
      <c r="U38" s="27">
        <v>2</v>
      </c>
      <c r="V38" s="27">
        <v>300</v>
      </c>
      <c r="W38" s="27"/>
      <c r="X38" s="27">
        <f t="shared" si="3"/>
        <v>0</v>
      </c>
      <c r="Y38" s="163"/>
      <c r="Z38" s="28"/>
    </row>
    <row r="39" spans="1:26" ht="18" customHeight="1">
      <c r="A39" s="2"/>
      <c r="B39" s="198"/>
      <c r="C39" s="208" t="s">
        <v>25</v>
      </c>
      <c r="D39" s="208"/>
      <c r="E39" s="208"/>
      <c r="F39" s="208"/>
      <c r="G39" s="209"/>
      <c r="H39" s="43">
        <v>10</v>
      </c>
      <c r="I39" s="43">
        <v>150</v>
      </c>
      <c r="J39" s="43"/>
      <c r="K39" s="43">
        <f t="shared" si="4"/>
        <v>0</v>
      </c>
      <c r="L39" s="43"/>
      <c r="M39" s="28"/>
      <c r="O39" s="206"/>
      <c r="P39" s="191" t="s">
        <v>44</v>
      </c>
      <c r="Q39" s="191"/>
      <c r="R39" s="191"/>
      <c r="S39" s="191"/>
      <c r="T39" s="192"/>
      <c r="U39" s="27">
        <v>4</v>
      </c>
      <c r="V39" s="27">
        <v>100</v>
      </c>
      <c r="W39" s="27"/>
      <c r="X39" s="27">
        <f t="shared" si="3"/>
        <v>0</v>
      </c>
      <c r="Y39" s="163"/>
      <c r="Z39" s="28"/>
    </row>
    <row r="40" spans="1:26" ht="18" customHeight="1" thickBot="1">
      <c r="A40" s="2"/>
      <c r="B40" s="199"/>
      <c r="C40" s="275" t="s">
        <v>27</v>
      </c>
      <c r="D40" s="275"/>
      <c r="E40" s="275"/>
      <c r="F40" s="275"/>
      <c r="G40" s="276"/>
      <c r="H40" s="61">
        <v>1</v>
      </c>
      <c r="I40" s="61">
        <v>5000</v>
      </c>
      <c r="J40" s="61"/>
      <c r="K40" s="61">
        <f t="shared" si="4"/>
        <v>0</v>
      </c>
      <c r="L40" s="61"/>
      <c r="M40" s="63"/>
      <c r="O40" s="206"/>
      <c r="P40" s="191" t="s">
        <v>45</v>
      </c>
      <c r="Q40" s="191"/>
      <c r="R40" s="191"/>
      <c r="S40" s="191"/>
      <c r="T40" s="192"/>
      <c r="U40" s="43">
        <v>5</v>
      </c>
      <c r="V40" s="43">
        <v>50</v>
      </c>
      <c r="W40" s="27"/>
      <c r="X40" s="27">
        <f t="shared" si="3"/>
        <v>0</v>
      </c>
      <c r="Y40" s="163"/>
      <c r="Z40" s="28"/>
    </row>
    <row r="41" spans="1:26" ht="18" customHeight="1">
      <c r="A41" s="2"/>
      <c r="J41" s="2"/>
      <c r="O41" s="206"/>
      <c r="P41" s="191" t="s">
        <v>46</v>
      </c>
      <c r="Q41" s="191"/>
      <c r="R41" s="191"/>
      <c r="S41" s="191"/>
      <c r="T41" s="192"/>
      <c r="U41" s="43">
        <v>5</v>
      </c>
      <c r="V41" s="43">
        <v>50</v>
      </c>
      <c r="W41" s="27"/>
      <c r="X41" s="27">
        <f t="shared" si="3"/>
        <v>0</v>
      </c>
      <c r="Y41" s="163"/>
      <c r="Z41" s="28"/>
    </row>
    <row r="42" spans="1:26" ht="18" customHeight="1">
      <c r="A42" s="2"/>
      <c r="B42" s="228" t="s">
        <v>94</v>
      </c>
      <c r="C42" s="228"/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O42" s="206"/>
      <c r="P42" s="191" t="s">
        <v>47</v>
      </c>
      <c r="Q42" s="191"/>
      <c r="R42" s="191"/>
      <c r="S42" s="191"/>
      <c r="T42" s="192"/>
      <c r="U42" s="43">
        <v>20</v>
      </c>
      <c r="V42" s="43">
        <v>10</v>
      </c>
      <c r="W42" s="27"/>
      <c r="X42" s="27">
        <f t="shared" si="3"/>
        <v>0</v>
      </c>
      <c r="Y42" s="163"/>
      <c r="Z42" s="28"/>
    </row>
    <row r="43" spans="1:26" ht="18" customHeight="1" thickBot="1">
      <c r="A43" s="2"/>
      <c r="B43" s="22"/>
      <c r="C43" s="271" t="s">
        <v>2</v>
      </c>
      <c r="D43" s="271"/>
      <c r="E43" s="271"/>
      <c r="F43" s="271"/>
      <c r="G43" s="272"/>
      <c r="H43" s="23" t="s">
        <v>5</v>
      </c>
      <c r="I43" s="252" t="s">
        <v>91</v>
      </c>
      <c r="J43" s="253"/>
      <c r="K43" s="254"/>
      <c r="L43" s="24" t="s">
        <v>0</v>
      </c>
      <c r="M43" s="24" t="s">
        <v>110</v>
      </c>
      <c r="O43" s="206"/>
      <c r="P43" s="191" t="s">
        <v>48</v>
      </c>
      <c r="Q43" s="191"/>
      <c r="R43" s="191"/>
      <c r="S43" s="191"/>
      <c r="T43" s="192"/>
      <c r="U43" s="43">
        <v>20</v>
      </c>
      <c r="V43" s="43">
        <v>20</v>
      </c>
      <c r="W43" s="27"/>
      <c r="X43" s="27">
        <f t="shared" si="3"/>
        <v>0</v>
      </c>
      <c r="Y43" s="163"/>
      <c r="Z43" s="28"/>
    </row>
    <row r="44" spans="1:26" ht="18" customHeight="1" thickTop="1">
      <c r="A44" s="2"/>
      <c r="B44" s="241" t="s">
        <v>90</v>
      </c>
      <c r="C44" s="267" t="s">
        <v>18</v>
      </c>
      <c r="D44" s="267"/>
      <c r="E44" s="267"/>
      <c r="F44" s="267"/>
      <c r="G44" s="268"/>
      <c r="H44" s="18">
        <v>30</v>
      </c>
      <c r="I44" s="243">
        <v>15000000</v>
      </c>
      <c r="J44" s="244"/>
      <c r="K44" s="245"/>
      <c r="L44" s="18"/>
      <c r="M44" s="19"/>
      <c r="O44" s="206"/>
      <c r="P44" s="191" t="s">
        <v>49</v>
      </c>
      <c r="Q44" s="191"/>
      <c r="R44" s="191"/>
      <c r="S44" s="191"/>
      <c r="T44" s="192"/>
      <c r="U44" s="43">
        <v>20</v>
      </c>
      <c r="V44" s="43">
        <v>500</v>
      </c>
      <c r="W44" s="27"/>
      <c r="X44" s="27">
        <f t="shared" si="3"/>
        <v>0</v>
      </c>
      <c r="Y44" s="163"/>
      <c r="Z44" s="28"/>
    </row>
    <row r="45" spans="1:26" ht="18" customHeight="1">
      <c r="A45" s="2"/>
      <c r="B45" s="201"/>
      <c r="C45" s="267" t="s">
        <v>19</v>
      </c>
      <c r="D45" s="267"/>
      <c r="E45" s="267"/>
      <c r="F45" s="267"/>
      <c r="G45" s="268"/>
      <c r="H45" s="17">
        <v>30</v>
      </c>
      <c r="I45" s="246">
        <v>45000000</v>
      </c>
      <c r="J45" s="247"/>
      <c r="K45" s="248"/>
      <c r="L45" s="17"/>
      <c r="M45" s="16"/>
      <c r="O45" s="206"/>
      <c r="P45" s="277" t="s">
        <v>50</v>
      </c>
      <c r="Q45" s="277"/>
      <c r="R45" s="277"/>
      <c r="S45" s="277"/>
      <c r="T45" s="278"/>
      <c r="U45" s="136" t="s">
        <v>173</v>
      </c>
      <c r="V45" s="48">
        <v>10</v>
      </c>
      <c r="W45" s="51"/>
      <c r="X45" s="51">
        <f t="shared" si="3"/>
        <v>0</v>
      </c>
      <c r="Y45" s="164"/>
      <c r="Z45" s="49"/>
    </row>
    <row r="46" spans="1:26" ht="18" customHeight="1">
      <c r="A46" s="2"/>
      <c r="B46" s="201"/>
      <c r="C46" s="267" t="s">
        <v>20</v>
      </c>
      <c r="D46" s="267"/>
      <c r="E46" s="267"/>
      <c r="F46" s="267"/>
      <c r="G46" s="268"/>
      <c r="H46" s="17">
        <v>50</v>
      </c>
      <c r="I46" s="246">
        <v>75000000</v>
      </c>
      <c r="J46" s="247"/>
      <c r="K46" s="248"/>
      <c r="L46" s="17"/>
      <c r="M46" s="16"/>
      <c r="O46" s="206"/>
      <c r="P46" s="195" t="s">
        <v>51</v>
      </c>
      <c r="Q46" s="195"/>
      <c r="R46" s="195"/>
      <c r="S46" s="195"/>
      <c r="T46" s="309"/>
      <c r="U46" s="52">
        <v>100</v>
      </c>
      <c r="V46" s="52">
        <v>20</v>
      </c>
      <c r="W46" s="53"/>
      <c r="X46" s="53">
        <f t="shared" si="3"/>
        <v>0</v>
      </c>
      <c r="Y46" s="174"/>
      <c r="Z46" s="54"/>
    </row>
    <row r="47" spans="1:26" ht="18" customHeight="1" thickBot="1">
      <c r="A47" s="2"/>
      <c r="B47" s="242"/>
      <c r="C47" s="267" t="s">
        <v>82</v>
      </c>
      <c r="D47" s="267"/>
      <c r="E47" s="267"/>
      <c r="F47" s="267"/>
      <c r="G47" s="268"/>
      <c r="H47" s="20">
        <v>50</v>
      </c>
      <c r="I47" s="249">
        <v>35000000</v>
      </c>
      <c r="J47" s="250"/>
      <c r="K47" s="251"/>
      <c r="L47" s="20"/>
      <c r="M47" s="21"/>
      <c r="O47" s="206"/>
      <c r="P47" s="191" t="s">
        <v>53</v>
      </c>
      <c r="Q47" s="191"/>
      <c r="R47" s="191"/>
      <c r="S47" s="191"/>
      <c r="T47" s="307"/>
      <c r="U47" s="55">
        <v>100</v>
      </c>
      <c r="V47" s="55">
        <v>20</v>
      </c>
      <c r="W47" s="56"/>
      <c r="X47" s="56">
        <f t="shared" si="3"/>
        <v>0</v>
      </c>
      <c r="Y47" s="175"/>
      <c r="Z47" s="57"/>
    </row>
    <row r="48" spans="1:26" ht="18" customHeight="1" thickBot="1">
      <c r="A48" s="2"/>
      <c r="B48" s="8"/>
      <c r="C48" s="273" t="s">
        <v>2</v>
      </c>
      <c r="D48" s="273"/>
      <c r="E48" s="273"/>
      <c r="F48" s="273"/>
      <c r="G48" s="274"/>
      <c r="H48" s="6" t="s">
        <v>5</v>
      </c>
      <c r="I48" s="7" t="s">
        <v>91</v>
      </c>
      <c r="J48" s="7" t="s">
        <v>81</v>
      </c>
      <c r="K48" s="7" t="s">
        <v>6</v>
      </c>
      <c r="L48" s="9" t="s">
        <v>0</v>
      </c>
      <c r="M48" s="9" t="s">
        <v>110</v>
      </c>
      <c r="O48" s="206"/>
      <c r="P48" s="191" t="s">
        <v>52</v>
      </c>
      <c r="Q48" s="191"/>
      <c r="R48" s="191"/>
      <c r="S48" s="191"/>
      <c r="T48" s="307"/>
      <c r="U48" s="55">
        <v>100</v>
      </c>
      <c r="V48" s="55">
        <v>40</v>
      </c>
      <c r="W48" s="56"/>
      <c r="X48" s="56">
        <f t="shared" si="3"/>
        <v>0</v>
      </c>
      <c r="Y48" s="175"/>
      <c r="Z48" s="57"/>
    </row>
    <row r="49" spans="1:26" ht="18" customHeight="1" thickTop="1">
      <c r="A49" s="2"/>
      <c r="B49" s="225" t="s">
        <v>89</v>
      </c>
      <c r="C49" s="269" t="s">
        <v>83</v>
      </c>
      <c r="D49" s="269"/>
      <c r="E49" s="269"/>
      <c r="F49" s="269"/>
      <c r="G49" s="270"/>
      <c r="H49" s="108">
        <v>15</v>
      </c>
      <c r="I49" s="109">
        <v>40</v>
      </c>
      <c r="J49" s="108"/>
      <c r="K49" s="110">
        <f t="shared" ref="K49:K52" si="5">I49*J49</f>
        <v>0</v>
      </c>
      <c r="L49" s="108"/>
      <c r="M49" s="111"/>
      <c r="O49" s="206"/>
      <c r="P49" s="191" t="s">
        <v>54</v>
      </c>
      <c r="Q49" s="191"/>
      <c r="R49" s="191"/>
      <c r="S49" s="191"/>
      <c r="T49" s="307"/>
      <c r="U49" s="55">
        <v>100</v>
      </c>
      <c r="V49" s="55">
        <v>40</v>
      </c>
      <c r="W49" s="56"/>
      <c r="X49" s="56">
        <f t="shared" si="3"/>
        <v>0</v>
      </c>
      <c r="Y49" s="175"/>
      <c r="Z49" s="57"/>
    </row>
    <row r="50" spans="1:26" ht="18" customHeight="1">
      <c r="A50" s="2"/>
      <c r="B50" s="226"/>
      <c r="C50" s="261" t="s">
        <v>18</v>
      </c>
      <c r="D50" s="261"/>
      <c r="E50" s="261"/>
      <c r="F50" s="261"/>
      <c r="G50" s="262"/>
      <c r="H50" s="33">
        <v>30</v>
      </c>
      <c r="I50" s="34">
        <v>5</v>
      </c>
      <c r="J50" s="33"/>
      <c r="K50" s="35">
        <f t="shared" si="5"/>
        <v>0</v>
      </c>
      <c r="L50" s="33"/>
      <c r="M50" s="36"/>
      <c r="O50" s="206"/>
      <c r="P50" s="191" t="s">
        <v>56</v>
      </c>
      <c r="Q50" s="191"/>
      <c r="R50" s="191"/>
      <c r="S50" s="191"/>
      <c r="T50" s="307"/>
      <c r="U50" s="55">
        <v>100</v>
      </c>
      <c r="V50" s="55">
        <v>60</v>
      </c>
      <c r="W50" s="56"/>
      <c r="X50" s="56">
        <f t="shared" si="3"/>
        <v>0</v>
      </c>
      <c r="Y50" s="175"/>
      <c r="Z50" s="57"/>
    </row>
    <row r="51" spans="1:26" ht="18" customHeight="1">
      <c r="A51" s="2"/>
      <c r="B51" s="226"/>
      <c r="C51" s="261" t="s">
        <v>84</v>
      </c>
      <c r="D51" s="261"/>
      <c r="E51" s="261"/>
      <c r="F51" s="261"/>
      <c r="G51" s="262"/>
      <c r="H51" s="30">
        <v>30</v>
      </c>
      <c r="I51" s="31">
        <v>15</v>
      </c>
      <c r="J51" s="30"/>
      <c r="K51" s="29">
        <f t="shared" si="5"/>
        <v>0</v>
      </c>
      <c r="L51" s="30"/>
      <c r="M51" s="32"/>
      <c r="O51" s="206"/>
      <c r="P51" s="191" t="s">
        <v>55</v>
      </c>
      <c r="Q51" s="191"/>
      <c r="R51" s="191"/>
      <c r="S51" s="191"/>
      <c r="T51" s="307"/>
      <c r="U51" s="55">
        <v>100</v>
      </c>
      <c r="V51" s="55">
        <v>60</v>
      </c>
      <c r="W51" s="56"/>
      <c r="X51" s="56">
        <f t="shared" si="3"/>
        <v>0</v>
      </c>
      <c r="Y51" s="175"/>
      <c r="Z51" s="57"/>
    </row>
    <row r="52" spans="1:26" ht="18" customHeight="1">
      <c r="A52" s="2"/>
      <c r="B52" s="226"/>
      <c r="C52" s="261" t="s">
        <v>20</v>
      </c>
      <c r="D52" s="261"/>
      <c r="E52" s="261"/>
      <c r="F52" s="261"/>
      <c r="G52" s="262"/>
      <c r="H52" s="37">
        <v>50</v>
      </c>
      <c r="I52" s="38">
        <v>25</v>
      </c>
      <c r="J52" s="37"/>
      <c r="K52" s="29">
        <f t="shared" si="5"/>
        <v>0</v>
      </c>
      <c r="L52" s="37"/>
      <c r="M52" s="39"/>
      <c r="O52" s="206"/>
      <c r="P52" s="277" t="s">
        <v>57</v>
      </c>
      <c r="Q52" s="277"/>
      <c r="R52" s="277"/>
      <c r="S52" s="277"/>
      <c r="T52" s="308"/>
      <c r="U52" s="58">
        <v>100</v>
      </c>
      <c r="V52" s="58">
        <v>200</v>
      </c>
      <c r="W52" s="59"/>
      <c r="X52" s="59">
        <f t="shared" si="3"/>
        <v>0</v>
      </c>
      <c r="Y52" s="176"/>
      <c r="Z52" s="60"/>
    </row>
    <row r="53" spans="1:26" ht="18" customHeight="1">
      <c r="A53" s="2"/>
      <c r="B53" s="226"/>
      <c r="C53" s="261" t="s">
        <v>82</v>
      </c>
      <c r="D53" s="261"/>
      <c r="E53" s="261"/>
      <c r="F53" s="261"/>
      <c r="G53" s="262"/>
      <c r="H53" s="33">
        <v>50</v>
      </c>
      <c r="I53" s="34">
        <v>10</v>
      </c>
      <c r="J53" s="33"/>
      <c r="K53" s="35">
        <f t="shared" ref="K53:K58" si="6">I53*J53</f>
        <v>0</v>
      </c>
      <c r="L53" s="33"/>
      <c r="M53" s="36"/>
      <c r="O53" s="206"/>
      <c r="P53" s="195" t="s">
        <v>58</v>
      </c>
      <c r="Q53" s="195"/>
      <c r="R53" s="195"/>
      <c r="S53" s="195"/>
      <c r="T53" s="196"/>
      <c r="U53" s="50">
        <v>15</v>
      </c>
      <c r="V53" s="50">
        <v>100</v>
      </c>
      <c r="W53" s="25"/>
      <c r="X53" s="25">
        <f t="shared" si="3"/>
        <v>0</v>
      </c>
      <c r="Y53" s="165"/>
      <c r="Z53" s="26"/>
    </row>
    <row r="54" spans="1:26" ht="18" customHeight="1">
      <c r="A54" s="2"/>
      <c r="B54" s="226"/>
      <c r="C54" s="261" t="s">
        <v>85</v>
      </c>
      <c r="D54" s="261"/>
      <c r="E54" s="261"/>
      <c r="F54" s="261"/>
      <c r="G54" s="262"/>
      <c r="H54" s="30">
        <v>5</v>
      </c>
      <c r="I54" s="31">
        <v>500</v>
      </c>
      <c r="J54" s="30"/>
      <c r="K54" s="29">
        <f t="shared" si="6"/>
        <v>0</v>
      </c>
      <c r="L54" s="30"/>
      <c r="M54" s="32"/>
      <c r="O54" s="206"/>
      <c r="P54" s="191" t="s">
        <v>59</v>
      </c>
      <c r="Q54" s="191"/>
      <c r="R54" s="191"/>
      <c r="S54" s="191"/>
      <c r="T54" s="192"/>
      <c r="U54" s="43">
        <v>5</v>
      </c>
      <c r="V54" s="43">
        <v>1200</v>
      </c>
      <c r="W54" s="27"/>
      <c r="X54" s="27">
        <f t="shared" si="3"/>
        <v>0</v>
      </c>
      <c r="Y54" s="163"/>
      <c r="Z54" s="28"/>
    </row>
    <row r="55" spans="1:26" ht="18" customHeight="1">
      <c r="A55" s="2"/>
      <c r="B55" s="226"/>
      <c r="C55" s="261" t="s">
        <v>86</v>
      </c>
      <c r="D55" s="261"/>
      <c r="E55" s="261"/>
      <c r="F55" s="261"/>
      <c r="G55" s="262"/>
      <c r="H55" s="30">
        <v>5</v>
      </c>
      <c r="I55" s="31">
        <v>500</v>
      </c>
      <c r="J55" s="30"/>
      <c r="K55" s="29">
        <f t="shared" si="6"/>
        <v>0</v>
      </c>
      <c r="L55" s="30"/>
      <c r="M55" s="32"/>
      <c r="O55" s="206"/>
      <c r="P55" s="191" t="s">
        <v>60</v>
      </c>
      <c r="Q55" s="191"/>
      <c r="R55" s="191"/>
      <c r="S55" s="191"/>
      <c r="T55" s="192"/>
      <c r="U55" s="43">
        <v>3</v>
      </c>
      <c r="V55" s="43">
        <v>2400</v>
      </c>
      <c r="W55" s="27"/>
      <c r="X55" s="27">
        <f t="shared" si="3"/>
        <v>0</v>
      </c>
      <c r="Y55" s="163"/>
      <c r="Z55" s="28"/>
    </row>
    <row r="56" spans="1:26" ht="18" customHeight="1" thickBot="1">
      <c r="A56" s="2"/>
      <c r="B56" s="226"/>
      <c r="C56" s="261" t="s">
        <v>87</v>
      </c>
      <c r="D56" s="261"/>
      <c r="E56" s="261"/>
      <c r="F56" s="261"/>
      <c r="G56" s="262"/>
      <c r="H56" s="30">
        <v>5</v>
      </c>
      <c r="I56" s="31">
        <v>500</v>
      </c>
      <c r="J56" s="30"/>
      <c r="K56" s="29">
        <f t="shared" si="6"/>
        <v>0</v>
      </c>
      <c r="L56" s="30"/>
      <c r="M56" s="32"/>
      <c r="O56" s="207"/>
      <c r="P56" s="298" t="s">
        <v>61</v>
      </c>
      <c r="Q56" s="298"/>
      <c r="R56" s="298"/>
      <c r="S56" s="298"/>
      <c r="T56" s="299"/>
      <c r="U56" s="61">
        <v>1</v>
      </c>
      <c r="V56" s="61">
        <v>4000</v>
      </c>
      <c r="W56" s="62"/>
      <c r="X56" s="62">
        <f t="shared" si="3"/>
        <v>0</v>
      </c>
      <c r="Y56" s="177"/>
      <c r="Z56" s="63"/>
    </row>
    <row r="57" spans="1:26" ht="18" customHeight="1">
      <c r="A57" s="2"/>
      <c r="B57" s="226"/>
      <c r="C57" s="261" t="s">
        <v>88</v>
      </c>
      <c r="D57" s="261"/>
      <c r="E57" s="261"/>
      <c r="F57" s="261"/>
      <c r="G57" s="262"/>
      <c r="H57" s="37">
        <v>5</v>
      </c>
      <c r="I57" s="38">
        <v>500</v>
      </c>
      <c r="J57" s="37"/>
      <c r="K57" s="40">
        <f t="shared" si="6"/>
        <v>0</v>
      </c>
      <c r="L57" s="37"/>
      <c r="M57" s="39"/>
    </row>
    <row r="58" spans="1:26" ht="18" customHeight="1" thickBot="1">
      <c r="A58" s="2"/>
      <c r="B58" s="227"/>
      <c r="C58" s="263" t="s">
        <v>60</v>
      </c>
      <c r="D58" s="263"/>
      <c r="E58" s="263"/>
      <c r="F58" s="263"/>
      <c r="G58" s="264"/>
      <c r="H58" s="89">
        <v>5</v>
      </c>
      <c r="I58" s="90">
        <v>240</v>
      </c>
      <c r="J58" s="89"/>
      <c r="K58" s="91">
        <f t="shared" si="6"/>
        <v>0</v>
      </c>
      <c r="L58" s="89"/>
      <c r="M58" s="92"/>
    </row>
    <row r="59" spans="1:26" ht="18" customHeight="1">
      <c r="A59" s="2"/>
    </row>
    <row r="60" spans="1:26" ht="18" customHeight="1">
      <c r="A60" s="2"/>
      <c r="E60" s="2"/>
      <c r="F60" s="2"/>
      <c r="G60" s="2"/>
      <c r="J60" s="2"/>
    </row>
    <row r="61" spans="1:26" ht="18" customHeight="1">
      <c r="A61" s="2"/>
      <c r="E61" s="2"/>
      <c r="F61" s="2"/>
      <c r="G61" s="2"/>
      <c r="J61" s="2"/>
    </row>
    <row r="62" spans="1:26" ht="18" customHeight="1">
      <c r="A62" s="2"/>
      <c r="E62" s="2"/>
      <c r="F62" s="2"/>
      <c r="G62" s="2"/>
      <c r="J62" s="2"/>
    </row>
    <row r="63" spans="1:26" ht="18" customHeight="1">
      <c r="A63" s="2"/>
      <c r="E63" s="2"/>
      <c r="F63" s="2"/>
      <c r="G63" s="2"/>
      <c r="J63" s="2"/>
    </row>
    <row r="64" spans="1:26" ht="18" customHeight="1">
      <c r="A64" s="2"/>
      <c r="E64" s="2"/>
      <c r="F64" s="2"/>
      <c r="G64" s="2"/>
      <c r="J64" s="2"/>
    </row>
    <row r="65" spans="1:12" ht="18" customHeight="1">
      <c r="A65" s="2"/>
      <c r="E65" s="2"/>
      <c r="F65" s="2"/>
      <c r="G65" s="2"/>
      <c r="J65" s="2"/>
    </row>
    <row r="66" spans="1:12" ht="18" customHeight="1">
      <c r="A66" s="2"/>
      <c r="E66" s="2"/>
      <c r="F66" s="2"/>
      <c r="G66" s="2"/>
      <c r="J66" s="2"/>
    </row>
    <row r="67" spans="1:12" ht="18" customHeight="1">
      <c r="A67" s="2"/>
      <c r="E67" s="2"/>
      <c r="F67" s="2"/>
      <c r="G67" s="2"/>
    </row>
    <row r="68" spans="1:12" ht="18" customHeight="1">
      <c r="A68" s="2"/>
      <c r="E68" s="1"/>
      <c r="F68" s="1"/>
      <c r="J68" s="2"/>
      <c r="K68" s="2"/>
      <c r="L68" s="2"/>
    </row>
    <row r="69" spans="1:12" ht="18" customHeight="1">
      <c r="A69" s="2"/>
      <c r="E69" s="2"/>
      <c r="F69" s="2"/>
      <c r="G69" s="2"/>
    </row>
    <row r="70" spans="1:12" ht="18" customHeight="1">
      <c r="A70" s="2"/>
      <c r="E70" s="2"/>
      <c r="F70" s="2"/>
      <c r="G70" s="2"/>
    </row>
    <row r="71" spans="1:12" ht="18" customHeight="1">
      <c r="A71" s="2"/>
      <c r="E71" s="2"/>
      <c r="F71" s="2"/>
      <c r="G71" s="2"/>
    </row>
    <row r="72" spans="1:12" ht="18" customHeight="1">
      <c r="A72" s="2"/>
      <c r="E72" s="2"/>
      <c r="F72" s="2"/>
      <c r="G72" s="2"/>
    </row>
    <row r="73" spans="1:12" ht="18" customHeight="1">
      <c r="A73" s="2"/>
      <c r="E73" s="2"/>
      <c r="F73" s="2"/>
      <c r="G73" s="2"/>
    </row>
    <row r="74" spans="1:12" ht="18" customHeight="1">
      <c r="E74" s="2"/>
      <c r="F74" s="2"/>
      <c r="G74" s="2"/>
    </row>
    <row r="75" spans="1:12" ht="18" customHeight="1">
      <c r="E75" s="2"/>
      <c r="F75" s="2"/>
      <c r="G75" s="2"/>
    </row>
    <row r="76" spans="1:12" ht="18" customHeight="1">
      <c r="E76" s="2"/>
      <c r="F76" s="2"/>
      <c r="G76" s="2"/>
    </row>
    <row r="77" spans="1:12" ht="18" customHeight="1">
      <c r="E77" s="1"/>
      <c r="F77" s="1"/>
    </row>
  </sheetData>
  <mergeCells count="135">
    <mergeCell ref="P45:T45"/>
    <mergeCell ref="P46:T46"/>
    <mergeCell ref="P47:T47"/>
    <mergeCell ref="P48:T48"/>
    <mergeCell ref="P49:T49"/>
    <mergeCell ref="C3:D3"/>
    <mergeCell ref="H8:I8"/>
    <mergeCell ref="H9:I9"/>
    <mergeCell ref="H10:I10"/>
    <mergeCell ref="H4:I4"/>
    <mergeCell ref="H5:I5"/>
    <mergeCell ref="H6:I6"/>
    <mergeCell ref="H7:J7"/>
    <mergeCell ref="H3:J3"/>
    <mergeCell ref="C4:D4"/>
    <mergeCell ref="C5:D5"/>
    <mergeCell ref="C6:D6"/>
    <mergeCell ref="P44:T44"/>
    <mergeCell ref="P35:T35"/>
    <mergeCell ref="P36:T36"/>
    <mergeCell ref="P37:T37"/>
    <mergeCell ref="P38:T38"/>
    <mergeCell ref="P39:T39"/>
    <mergeCell ref="B2:J2"/>
    <mergeCell ref="P55:T55"/>
    <mergeCell ref="P56:T56"/>
    <mergeCell ref="B15:M15"/>
    <mergeCell ref="O2:Z2"/>
    <mergeCell ref="P5:T5"/>
    <mergeCell ref="C7:D7"/>
    <mergeCell ref="C8:D8"/>
    <mergeCell ref="C9:D9"/>
    <mergeCell ref="C10:D10"/>
    <mergeCell ref="O3:Z3"/>
    <mergeCell ref="B16:M16"/>
    <mergeCell ref="K13:M13"/>
    <mergeCell ref="P50:T50"/>
    <mergeCell ref="P51:T51"/>
    <mergeCell ref="P52:T52"/>
    <mergeCell ref="P53:T53"/>
    <mergeCell ref="P54:T54"/>
    <mergeCell ref="P17:T17"/>
    <mergeCell ref="P18:T18"/>
    <mergeCell ref="P19:T19"/>
    <mergeCell ref="P20:T20"/>
    <mergeCell ref="P21:T21"/>
    <mergeCell ref="P40:T40"/>
    <mergeCell ref="P41:T41"/>
    <mergeCell ref="P42:T42"/>
    <mergeCell ref="P43:T43"/>
    <mergeCell ref="C55:G55"/>
    <mergeCell ref="C56:G56"/>
    <mergeCell ref="C57:G57"/>
    <mergeCell ref="C58:G58"/>
    <mergeCell ref="P6:T6"/>
    <mergeCell ref="C50:G50"/>
    <mergeCell ref="C51:G51"/>
    <mergeCell ref="C52:G52"/>
    <mergeCell ref="C53:G53"/>
    <mergeCell ref="C54:G54"/>
    <mergeCell ref="C45:G45"/>
    <mergeCell ref="C46:G46"/>
    <mergeCell ref="C47:G47"/>
    <mergeCell ref="C49:G49"/>
    <mergeCell ref="C43:G43"/>
    <mergeCell ref="C48:G48"/>
    <mergeCell ref="C37:G37"/>
    <mergeCell ref="C38:G38"/>
    <mergeCell ref="C39:G39"/>
    <mergeCell ref="C40:G40"/>
    <mergeCell ref="C44:G44"/>
    <mergeCell ref="P27:T27"/>
    <mergeCell ref="P28:T28"/>
    <mergeCell ref="P29:T29"/>
    <mergeCell ref="C25:G25"/>
    <mergeCell ref="B44:B47"/>
    <mergeCell ref="I44:K44"/>
    <mergeCell ref="I45:K45"/>
    <mergeCell ref="I46:K46"/>
    <mergeCell ref="I47:K47"/>
    <mergeCell ref="I43:K43"/>
    <mergeCell ref="C26:G26"/>
    <mergeCell ref="C27:G27"/>
    <mergeCell ref="C28:G28"/>
    <mergeCell ref="C29:G29"/>
    <mergeCell ref="C30:G30"/>
    <mergeCell ref="C31:G31"/>
    <mergeCell ref="P34:T34"/>
    <mergeCell ref="B18:B40"/>
    <mergeCell ref="O25:O33"/>
    <mergeCell ref="O6:O24"/>
    <mergeCell ref="O34:O56"/>
    <mergeCell ref="C32:G32"/>
    <mergeCell ref="C33:G33"/>
    <mergeCell ref="C34:G34"/>
    <mergeCell ref="C35:G35"/>
    <mergeCell ref="C36:G36"/>
    <mergeCell ref="C11:D11"/>
    <mergeCell ref="C12:D12"/>
    <mergeCell ref="C13:D13"/>
    <mergeCell ref="H11:J13"/>
    <mergeCell ref="B49:B58"/>
    <mergeCell ref="B42:M42"/>
    <mergeCell ref="C17:G17"/>
    <mergeCell ref="C18:G18"/>
    <mergeCell ref="C19:G19"/>
    <mergeCell ref="C20:G20"/>
    <mergeCell ref="C21:G21"/>
    <mergeCell ref="C22:G22"/>
    <mergeCell ref="C23:G23"/>
    <mergeCell ref="C24:G24"/>
    <mergeCell ref="O4:Z4"/>
    <mergeCell ref="K2:M2"/>
    <mergeCell ref="L12:M12"/>
    <mergeCell ref="L11:M11"/>
    <mergeCell ref="K3:M10"/>
    <mergeCell ref="P30:T30"/>
    <mergeCell ref="P31:T31"/>
    <mergeCell ref="P32:T32"/>
    <mergeCell ref="P33:T33"/>
    <mergeCell ref="P12:T12"/>
    <mergeCell ref="P13:T13"/>
    <mergeCell ref="P14:T14"/>
    <mergeCell ref="P15:T15"/>
    <mergeCell ref="P16:T16"/>
    <mergeCell ref="P7:T7"/>
    <mergeCell ref="P8:T8"/>
    <mergeCell ref="P9:T9"/>
    <mergeCell ref="P10:T10"/>
    <mergeCell ref="P11:T11"/>
    <mergeCell ref="P22:T22"/>
    <mergeCell ref="P23:T23"/>
    <mergeCell ref="P24:T24"/>
    <mergeCell ref="P26:T26"/>
    <mergeCell ref="P25:T25"/>
  </mergeCells>
  <phoneticPr fontId="2" type="noConversion"/>
  <conditionalFormatting sqref="Y17:Y20">
    <cfRule type="cellIs" dxfId="4" priority="11" operator="equal">
      <formula>"카인"</formula>
    </cfRule>
    <cfRule type="cellIs" dxfId="3" priority="12" operator="equal">
      <formula>"키네시스"</formula>
    </cfRule>
    <cfRule type="cellIs" dxfId="2" priority="13" operator="equal">
      <formula>"데릿츄"</formula>
    </cfRule>
    <cfRule type="cellIs" dxfId="1" priority="14" operator="equal">
      <formula>"츄이유"</formula>
    </cfRule>
    <cfRule type="cellIs" dxfId="0" priority="15" operator="equal">
      <formula>"은상츄"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7472-553F-4179-BB1A-5BA47D12CB27}">
  <dimension ref="B2:M32"/>
  <sheetViews>
    <sheetView tabSelected="1" workbookViewId="0">
      <selection activeCell="F4" sqref="F4"/>
    </sheetView>
  </sheetViews>
  <sheetFormatPr defaultRowHeight="18" customHeight="1"/>
  <cols>
    <col min="2" max="2" width="8.7109375" customWidth="1"/>
  </cols>
  <sheetData>
    <row r="2" spans="2:13" ht="18" customHeight="1">
      <c r="B2" s="325" t="s">
        <v>170</v>
      </c>
      <c r="C2" s="326"/>
      <c r="D2" s="326"/>
      <c r="E2" s="326"/>
      <c r="F2" s="326"/>
      <c r="G2" s="326"/>
      <c r="H2" s="326"/>
      <c r="I2" s="326"/>
      <c r="J2" s="326"/>
      <c r="K2" s="326"/>
      <c r="L2" s="327"/>
    </row>
    <row r="3" spans="2:13" ht="18" customHeight="1">
      <c r="B3" s="328" t="s">
        <v>189</v>
      </c>
      <c r="C3" s="329"/>
      <c r="D3" s="329"/>
      <c r="E3" s="329"/>
      <c r="F3" s="329"/>
      <c r="G3" s="329"/>
      <c r="H3" s="329"/>
      <c r="I3" s="329"/>
      <c r="J3" s="329"/>
      <c r="K3" s="329"/>
      <c r="L3" s="330"/>
    </row>
    <row r="4" spans="2:13" ht="18" customHeight="1">
      <c r="B4" s="332"/>
      <c r="C4" s="333"/>
      <c r="D4" s="333"/>
      <c r="E4" s="131" t="s">
        <v>138</v>
      </c>
      <c r="F4" s="131" t="s">
        <v>139</v>
      </c>
      <c r="G4" s="131" t="s">
        <v>140</v>
      </c>
      <c r="H4" s="131" t="s">
        <v>141</v>
      </c>
      <c r="I4" s="131" t="s">
        <v>142</v>
      </c>
      <c r="J4" s="131" t="s">
        <v>143</v>
      </c>
      <c r="K4" s="131" t="s">
        <v>144</v>
      </c>
      <c r="L4" s="155"/>
    </row>
    <row r="5" spans="2:13" ht="18" customHeight="1">
      <c r="B5" s="334" t="s">
        <v>145</v>
      </c>
      <c r="C5" s="331" t="s">
        <v>114</v>
      </c>
      <c r="D5" s="331"/>
      <c r="E5" s="10"/>
      <c r="F5" s="10"/>
      <c r="G5" s="10"/>
      <c r="H5" s="10"/>
      <c r="I5" s="10"/>
      <c r="J5" s="10"/>
      <c r="K5" s="10"/>
      <c r="L5" s="156"/>
    </row>
    <row r="6" spans="2:13" ht="18" customHeight="1">
      <c r="B6" s="334"/>
      <c r="C6" s="331" t="s">
        <v>115</v>
      </c>
      <c r="D6" s="331"/>
      <c r="E6" s="10"/>
      <c r="F6" s="10"/>
      <c r="G6" s="10"/>
      <c r="H6" s="10"/>
      <c r="I6" s="10"/>
      <c r="J6" s="10"/>
      <c r="K6" s="10"/>
      <c r="L6" s="156"/>
      <c r="M6" s="10"/>
    </row>
    <row r="7" spans="2:13" ht="18" customHeight="1">
      <c r="B7" s="334"/>
      <c r="C7" s="331" t="s">
        <v>113</v>
      </c>
      <c r="D7" s="331"/>
      <c r="E7" s="10"/>
      <c r="F7" s="10"/>
      <c r="G7" s="10"/>
      <c r="H7" s="10"/>
      <c r="I7" s="10"/>
      <c r="J7" s="10"/>
      <c r="K7" s="10"/>
      <c r="L7" s="156"/>
      <c r="M7" s="10"/>
    </row>
    <row r="8" spans="2:13" ht="18" customHeight="1">
      <c r="B8" s="334"/>
      <c r="C8" s="331" t="s">
        <v>116</v>
      </c>
      <c r="D8" s="331"/>
      <c r="E8" s="10"/>
      <c r="F8" s="10"/>
      <c r="G8" s="10"/>
      <c r="H8" s="10"/>
      <c r="I8" s="10"/>
      <c r="J8" s="10"/>
      <c r="K8" s="10"/>
      <c r="L8" s="156"/>
      <c r="M8" s="10"/>
    </row>
    <row r="9" spans="2:13" ht="18" customHeight="1">
      <c r="B9" s="338" t="s">
        <v>146</v>
      </c>
      <c r="C9" s="331" t="s">
        <v>117</v>
      </c>
      <c r="D9" s="331"/>
      <c r="E9" s="10"/>
      <c r="F9" s="10"/>
      <c r="G9" s="10"/>
      <c r="H9" s="10"/>
      <c r="I9" s="10"/>
      <c r="J9" s="10"/>
      <c r="K9" s="10"/>
      <c r="L9" s="156"/>
      <c r="M9" s="10"/>
    </row>
    <row r="10" spans="2:13" ht="18" customHeight="1">
      <c r="B10" s="338"/>
      <c r="C10" s="331" t="s">
        <v>118</v>
      </c>
      <c r="D10" s="331"/>
      <c r="E10" s="10"/>
      <c r="F10" s="10"/>
      <c r="G10" s="10"/>
      <c r="H10" s="10"/>
      <c r="I10" s="10"/>
      <c r="J10" s="10"/>
      <c r="K10" s="10"/>
      <c r="L10" s="156"/>
      <c r="M10" s="10"/>
    </row>
    <row r="11" spans="2:13" ht="18" customHeight="1">
      <c r="B11" s="338"/>
      <c r="C11" s="331" t="s">
        <v>119</v>
      </c>
      <c r="D11" s="331"/>
      <c r="E11" s="10"/>
      <c r="F11" s="10"/>
      <c r="G11" s="10"/>
      <c r="H11" s="10"/>
      <c r="I11" s="10"/>
      <c r="J11" s="10"/>
      <c r="K11" s="10"/>
      <c r="L11" s="156"/>
      <c r="M11" s="10"/>
    </row>
    <row r="12" spans="2:13" ht="18" customHeight="1">
      <c r="B12" s="338"/>
      <c r="C12" s="331" t="s">
        <v>120</v>
      </c>
      <c r="D12" s="331"/>
      <c r="E12" s="10"/>
      <c r="F12" s="10"/>
      <c r="G12" s="10"/>
      <c r="H12" s="10"/>
      <c r="I12" s="10"/>
      <c r="J12" s="10"/>
      <c r="K12" s="10"/>
      <c r="L12" s="156"/>
      <c r="M12" s="10"/>
    </row>
    <row r="13" spans="2:13" ht="18" customHeight="1">
      <c r="B13" s="339" t="s">
        <v>147</v>
      </c>
      <c r="C13" s="331" t="s">
        <v>121</v>
      </c>
      <c r="D13" s="331"/>
      <c r="E13" s="10"/>
      <c r="F13" s="10"/>
      <c r="G13" s="10"/>
      <c r="H13" s="10"/>
      <c r="I13" s="10"/>
      <c r="J13" s="10"/>
      <c r="K13" s="10"/>
      <c r="L13" s="156"/>
      <c r="M13" s="10"/>
    </row>
    <row r="14" spans="2:13" ht="18" customHeight="1">
      <c r="B14" s="340"/>
      <c r="C14" s="331" t="s">
        <v>122</v>
      </c>
      <c r="D14" s="331"/>
      <c r="E14" s="10"/>
      <c r="F14" s="10"/>
      <c r="G14" s="10"/>
      <c r="H14" s="10"/>
      <c r="I14" s="10"/>
      <c r="J14" s="10"/>
      <c r="K14" s="10"/>
      <c r="L14" s="156"/>
      <c r="M14" s="10"/>
    </row>
    <row r="15" spans="2:13" ht="18" customHeight="1">
      <c r="B15" s="341" t="s">
        <v>148</v>
      </c>
      <c r="C15" s="331" t="s">
        <v>123</v>
      </c>
      <c r="D15" s="331"/>
      <c r="E15" s="10"/>
      <c r="F15" s="10"/>
      <c r="G15" s="10"/>
      <c r="H15" s="10"/>
      <c r="I15" s="10"/>
      <c r="J15" s="10"/>
      <c r="K15" s="10"/>
      <c r="L15" s="156"/>
      <c r="M15" s="10"/>
    </row>
    <row r="16" spans="2:13" ht="18" customHeight="1">
      <c r="B16" s="341"/>
      <c r="C16" s="331" t="s">
        <v>124</v>
      </c>
      <c r="D16" s="331"/>
      <c r="E16" s="10"/>
      <c r="F16" s="10"/>
      <c r="G16" s="10"/>
      <c r="H16" s="10"/>
      <c r="I16" s="10"/>
      <c r="J16" s="10"/>
      <c r="K16" s="10"/>
      <c r="L16" s="156"/>
      <c r="M16" s="10"/>
    </row>
    <row r="17" spans="2:13" ht="18" customHeight="1">
      <c r="B17" s="341"/>
      <c r="C17" s="331" t="s">
        <v>125</v>
      </c>
      <c r="D17" s="331"/>
      <c r="E17" s="10"/>
      <c r="F17" s="10"/>
      <c r="G17" s="10"/>
      <c r="H17" s="10"/>
      <c r="I17" s="10"/>
      <c r="J17" s="10"/>
      <c r="K17" s="10"/>
      <c r="L17" s="156"/>
      <c r="M17" s="10"/>
    </row>
    <row r="18" spans="2:13" ht="18" customHeight="1">
      <c r="B18" s="341"/>
      <c r="C18" s="331" t="s">
        <v>126</v>
      </c>
      <c r="D18" s="331"/>
      <c r="E18" s="10"/>
      <c r="F18" s="10"/>
      <c r="G18" s="10"/>
      <c r="H18" s="10"/>
      <c r="I18" s="10"/>
      <c r="J18" s="10"/>
      <c r="K18" s="10"/>
      <c r="L18" s="156"/>
      <c r="M18" s="10"/>
    </row>
    <row r="19" spans="2:13" ht="18" customHeight="1">
      <c r="B19" s="342" t="s">
        <v>149</v>
      </c>
      <c r="C19" s="331" t="s">
        <v>127</v>
      </c>
      <c r="D19" s="331"/>
      <c r="E19" s="10"/>
      <c r="F19" s="10"/>
      <c r="G19" s="10"/>
      <c r="H19" s="10"/>
      <c r="I19" s="10"/>
      <c r="J19" s="10"/>
      <c r="K19" s="10"/>
      <c r="L19" s="156"/>
      <c r="M19" s="10"/>
    </row>
    <row r="20" spans="2:13" ht="18" customHeight="1">
      <c r="B20" s="342"/>
      <c r="C20" s="331" t="s">
        <v>128</v>
      </c>
      <c r="D20" s="331"/>
      <c r="E20" s="10"/>
      <c r="F20" s="10"/>
      <c r="G20" s="10"/>
      <c r="H20" s="10"/>
      <c r="I20" s="10"/>
      <c r="J20" s="10"/>
      <c r="K20" s="10"/>
      <c r="L20" s="156"/>
      <c r="M20" s="10"/>
    </row>
    <row r="21" spans="2:13" ht="18" customHeight="1">
      <c r="B21" s="342"/>
      <c r="C21" s="331" t="s">
        <v>129</v>
      </c>
      <c r="D21" s="331"/>
      <c r="E21" s="10"/>
      <c r="F21" s="10"/>
      <c r="G21" s="10"/>
      <c r="H21" s="10"/>
      <c r="I21" s="10"/>
      <c r="J21" s="10"/>
      <c r="K21" s="10"/>
      <c r="L21" s="156"/>
      <c r="M21" s="10"/>
    </row>
    <row r="22" spans="2:13" ht="18" customHeight="1">
      <c r="B22" s="342"/>
      <c r="C22" s="331" t="s">
        <v>130</v>
      </c>
      <c r="D22" s="331"/>
      <c r="E22" s="10"/>
      <c r="F22" s="10"/>
      <c r="G22" s="10"/>
      <c r="H22" s="10"/>
      <c r="I22" s="10"/>
      <c r="J22" s="10"/>
      <c r="K22" s="10"/>
      <c r="L22" s="156"/>
      <c r="M22" s="10"/>
    </row>
    <row r="23" spans="2:13" ht="18" customHeight="1">
      <c r="B23" s="343" t="s">
        <v>150</v>
      </c>
      <c r="C23" s="331" t="s">
        <v>131</v>
      </c>
      <c r="D23" s="331"/>
      <c r="E23" s="10"/>
      <c r="F23" s="10"/>
      <c r="G23" s="10"/>
      <c r="H23" s="10"/>
      <c r="I23" s="10"/>
      <c r="J23" s="10"/>
      <c r="K23" s="10"/>
      <c r="L23" s="156"/>
      <c r="M23" s="10"/>
    </row>
    <row r="24" spans="2:13" ht="18" customHeight="1">
      <c r="B24" s="343"/>
      <c r="C24" s="331" t="s">
        <v>132</v>
      </c>
      <c r="D24" s="331"/>
      <c r="E24" s="10"/>
      <c r="F24" s="10"/>
      <c r="G24" s="10"/>
      <c r="H24" s="10"/>
      <c r="I24" s="10"/>
      <c r="J24" s="10"/>
      <c r="K24" s="10"/>
      <c r="L24" s="156"/>
      <c r="M24" s="10"/>
    </row>
    <row r="25" spans="2:13" ht="18" customHeight="1">
      <c r="B25" s="343"/>
      <c r="C25" s="331" t="s">
        <v>133</v>
      </c>
      <c r="D25" s="331"/>
      <c r="E25" s="10"/>
      <c r="F25" s="10"/>
      <c r="G25" s="10"/>
      <c r="H25" s="10"/>
      <c r="I25" s="10"/>
      <c r="J25" s="10"/>
      <c r="K25" s="10"/>
      <c r="L25" s="156"/>
      <c r="M25" s="10"/>
    </row>
    <row r="26" spans="2:13" ht="18" customHeight="1">
      <c r="B26" s="343"/>
      <c r="C26" s="331" t="s">
        <v>134</v>
      </c>
      <c r="D26" s="331"/>
      <c r="E26" s="10"/>
      <c r="F26" s="10"/>
      <c r="G26" s="10"/>
      <c r="H26" s="10"/>
      <c r="I26" s="10"/>
      <c r="J26" s="10"/>
      <c r="K26" s="10"/>
      <c r="L26" s="156"/>
      <c r="M26" s="10"/>
    </row>
    <row r="27" spans="2:13" ht="18" customHeight="1">
      <c r="B27" s="336" t="s">
        <v>151</v>
      </c>
      <c r="C27" s="331" t="s">
        <v>135</v>
      </c>
      <c r="D27" s="331"/>
      <c r="E27" s="157"/>
      <c r="F27" s="10"/>
      <c r="G27" s="10"/>
      <c r="H27" s="10"/>
      <c r="I27" s="10"/>
      <c r="J27" s="10"/>
      <c r="K27" s="10"/>
      <c r="L27" s="156"/>
      <c r="M27" s="10"/>
    </row>
    <row r="28" spans="2:13" ht="18" customHeight="1">
      <c r="B28" s="336"/>
      <c r="C28" s="331" t="s">
        <v>136</v>
      </c>
      <c r="D28" s="331"/>
      <c r="E28" s="157"/>
      <c r="F28" s="10"/>
      <c r="G28" s="10"/>
      <c r="H28" s="10"/>
      <c r="I28" s="10"/>
      <c r="J28" s="10"/>
      <c r="K28" s="10"/>
      <c r="L28" s="156"/>
      <c r="M28" s="10"/>
    </row>
    <row r="29" spans="2:13" ht="18" customHeight="1">
      <c r="B29" s="336"/>
      <c r="C29" s="331" t="s">
        <v>154</v>
      </c>
      <c r="D29" s="331"/>
      <c r="E29" s="157"/>
      <c r="F29" s="10"/>
      <c r="G29" s="10"/>
      <c r="H29" s="10"/>
      <c r="I29" s="10"/>
      <c r="J29" s="10"/>
      <c r="K29" s="10"/>
      <c r="L29" s="156"/>
      <c r="M29" s="10"/>
    </row>
    <row r="30" spans="2:13" ht="18" customHeight="1">
      <c r="B30" s="336"/>
      <c r="C30" s="331" t="s">
        <v>137</v>
      </c>
      <c r="D30" s="331"/>
      <c r="E30" s="157"/>
      <c r="F30" s="10"/>
      <c r="G30" s="10"/>
      <c r="H30" s="10"/>
      <c r="I30" s="10"/>
      <c r="J30" s="10"/>
      <c r="K30" s="10"/>
      <c r="L30" s="156"/>
      <c r="M30" s="10"/>
    </row>
    <row r="31" spans="2:13" ht="18" customHeight="1">
      <c r="B31" s="128"/>
      <c r="C31" s="337" t="s">
        <v>152</v>
      </c>
      <c r="D31" s="337"/>
      <c r="E31" s="114">
        <f>IF(COUNTA(E5:E8)*5+COUNTA(E9:E12)*10+COUNTA(E13:E14)*20+COUNTA(E15:E18)*30+COUNTA(E19:E22)*40+COUNTA(E23:E26)*60+COUNTA(E27:E30)*70&gt;=400,400,COUNTA(E5:E8)*5+COUNTA(E9:E12)*10+COUNTA(E13:E14)*20+COUNTA(E15:E18)*30+COUNTA(E19:E22)*40+COUNTA(E23:E26)*60+COUNTA(E27:E30)*70)</f>
        <v>0</v>
      </c>
      <c r="F31" s="114">
        <f t="shared" ref="F31:K31" si="0">IF(COUNTA(F5:F8)*5+COUNTA(F9:F12)*10+COUNTA(F13:F14)*20+COUNTA(F15:F18)*30+COUNTA(F19:F22)*40+COUNTA(F23:F26)*60+COUNTA(F27:F30)*70&gt;=400,400,COUNTA(F5:F8)*5+COUNTA(F9:F12)*10+COUNTA(F13:F14)*20+COUNTA(F15:F18)*30+COUNTA(F19:F22)*40+COUNTA(F23:F26)*60+COUNTA(F27:F30)*70)</f>
        <v>0</v>
      </c>
      <c r="G31" s="114">
        <f t="shared" si="0"/>
        <v>0</v>
      </c>
      <c r="H31" s="114">
        <f t="shared" si="0"/>
        <v>0</v>
      </c>
      <c r="I31" s="114">
        <f t="shared" si="0"/>
        <v>0</v>
      </c>
      <c r="J31" s="114">
        <f t="shared" si="0"/>
        <v>0</v>
      </c>
      <c r="K31" s="114">
        <f t="shared" si="0"/>
        <v>0</v>
      </c>
      <c r="L31" s="134">
        <f>SUM(E31:K31)</f>
        <v>0</v>
      </c>
    </row>
    <row r="32" spans="2:13" ht="18" customHeight="1">
      <c r="B32" s="129"/>
      <c r="C32" s="335" t="s">
        <v>153</v>
      </c>
      <c r="D32" s="335"/>
      <c r="E32" s="130">
        <f>400-E31</f>
        <v>400</v>
      </c>
      <c r="F32" s="130">
        <f t="shared" ref="F32:K32" si="1">400-F31</f>
        <v>400</v>
      </c>
      <c r="G32" s="130">
        <f t="shared" si="1"/>
        <v>400</v>
      </c>
      <c r="H32" s="130">
        <f t="shared" si="1"/>
        <v>400</v>
      </c>
      <c r="I32" s="130">
        <f t="shared" si="1"/>
        <v>400</v>
      </c>
      <c r="J32" s="130">
        <f t="shared" si="1"/>
        <v>400</v>
      </c>
      <c r="K32" s="130">
        <f t="shared" si="1"/>
        <v>400</v>
      </c>
      <c r="L32" s="133" t="s">
        <v>162</v>
      </c>
    </row>
  </sheetData>
  <mergeCells count="38">
    <mergeCell ref="B9:B12"/>
    <mergeCell ref="B13:B14"/>
    <mergeCell ref="B15:B18"/>
    <mergeCell ref="B19:B22"/>
    <mergeCell ref="B23:B26"/>
    <mergeCell ref="C32:D32"/>
    <mergeCell ref="C29:D29"/>
    <mergeCell ref="B27:B30"/>
    <mergeCell ref="C31:D31"/>
    <mergeCell ref="C30:D30"/>
    <mergeCell ref="C26:D26"/>
    <mergeCell ref="C27:D27"/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B2:L2"/>
    <mergeCell ref="B3:L3"/>
    <mergeCell ref="C16:D16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B4:D4"/>
    <mergeCell ref="B5:B8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CE919-E9A8-4DD3-9E2C-1C6880668ACC}">
  <dimension ref="A1:AE47"/>
  <sheetViews>
    <sheetView zoomScale="85" zoomScaleNormal="85" workbookViewId="0">
      <selection activeCell="R47" sqref="R47"/>
    </sheetView>
  </sheetViews>
  <sheetFormatPr defaultColWidth="8.7109375" defaultRowHeight="18" customHeight="1"/>
  <cols>
    <col min="2" max="2" width="8.7109375" customWidth="1"/>
  </cols>
  <sheetData>
    <row r="1" spans="1:31" ht="18" customHeight="1">
      <c r="A1" s="113"/>
      <c r="B1" s="113"/>
    </row>
    <row r="2" spans="1:31" ht="18" customHeight="1">
      <c r="AE2" s="115">
        <v>44336</v>
      </c>
    </row>
    <row r="3" spans="1:31" ht="18" customHeight="1">
      <c r="B3" s="370" t="s">
        <v>171</v>
      </c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</row>
    <row r="4" spans="1:31" ht="18" customHeight="1">
      <c r="B4" s="113"/>
      <c r="C4" s="113"/>
      <c r="D4" s="140">
        <v>44308</v>
      </c>
      <c r="E4" s="141">
        <v>44309</v>
      </c>
      <c r="F4" s="141">
        <v>44310</v>
      </c>
      <c r="G4" s="142">
        <v>44311</v>
      </c>
      <c r="H4" s="141">
        <v>44312</v>
      </c>
      <c r="I4" s="141">
        <v>44313</v>
      </c>
      <c r="J4" s="141">
        <v>44314</v>
      </c>
      <c r="K4" s="141">
        <v>44315</v>
      </c>
      <c r="L4" s="141">
        <v>44316</v>
      </c>
      <c r="M4" s="141">
        <v>44317</v>
      </c>
      <c r="N4" s="142">
        <v>44318</v>
      </c>
      <c r="O4" s="141">
        <v>44319</v>
      </c>
      <c r="P4" s="141">
        <v>44320</v>
      </c>
      <c r="Q4" s="143">
        <v>44321</v>
      </c>
    </row>
    <row r="5" spans="1:31" ht="18" customHeight="1">
      <c r="B5" s="377" t="s">
        <v>164</v>
      </c>
      <c r="C5" s="377"/>
      <c r="D5" s="132"/>
      <c r="E5" s="132"/>
      <c r="F5" s="132"/>
      <c r="G5" s="139"/>
      <c r="N5" s="139"/>
    </row>
    <row r="6" spans="1:31" ht="18" customHeight="1">
      <c r="B6" s="365" t="s">
        <v>100</v>
      </c>
      <c r="C6" s="365"/>
      <c r="D6" s="132"/>
      <c r="E6" s="132"/>
      <c r="F6" s="132"/>
      <c r="G6" s="139"/>
      <c r="N6" s="139"/>
    </row>
    <row r="7" spans="1:31" ht="18" customHeight="1">
      <c r="B7" s="366" t="s">
        <v>102</v>
      </c>
      <c r="C7" s="366"/>
      <c r="D7" s="132"/>
      <c r="E7" s="132"/>
      <c r="F7" s="132"/>
      <c r="G7" s="139"/>
      <c r="N7" s="139"/>
    </row>
    <row r="8" spans="1:31" ht="18" customHeight="1">
      <c r="B8" s="367" t="s">
        <v>103</v>
      </c>
      <c r="C8" s="367"/>
      <c r="D8" s="132"/>
      <c r="E8" s="132"/>
      <c r="F8" s="132"/>
      <c r="G8" s="139"/>
      <c r="N8" s="139"/>
    </row>
    <row r="9" spans="1:31" ht="18" customHeight="1">
      <c r="B9" s="358" t="s">
        <v>104</v>
      </c>
      <c r="C9" s="358"/>
      <c r="D9" s="132"/>
      <c r="E9" s="132"/>
      <c r="F9" s="132"/>
      <c r="G9" s="139"/>
      <c r="N9" s="139"/>
    </row>
    <row r="10" spans="1:31" ht="18" customHeight="1">
      <c r="B10" s="368" t="s">
        <v>105</v>
      </c>
      <c r="C10" s="368"/>
      <c r="D10" s="132"/>
      <c r="E10" s="132"/>
      <c r="F10" s="132"/>
      <c r="G10" s="139"/>
      <c r="N10" s="139"/>
    </row>
    <row r="11" spans="1:31" ht="18" customHeight="1">
      <c r="B11" s="369" t="s">
        <v>106</v>
      </c>
      <c r="C11" s="369"/>
      <c r="D11" s="132"/>
      <c r="E11" s="132"/>
      <c r="F11" s="132"/>
      <c r="G11" s="139"/>
      <c r="N11" s="139"/>
    </row>
    <row r="12" spans="1:31" ht="18" customHeight="1">
      <c r="B12" s="346" t="s">
        <v>176</v>
      </c>
      <c r="C12" s="346"/>
      <c r="G12" s="139"/>
      <c r="N12" s="139"/>
    </row>
    <row r="13" spans="1:31" ht="18" customHeight="1">
      <c r="B13" s="347" t="s">
        <v>177</v>
      </c>
      <c r="C13" s="347"/>
      <c r="G13" s="139"/>
      <c r="N13" s="139"/>
    </row>
    <row r="14" spans="1:31" ht="18" customHeight="1">
      <c r="B14" s="348" t="s">
        <v>178</v>
      </c>
      <c r="C14" s="348"/>
      <c r="G14" s="139"/>
      <c r="N14" s="139"/>
    </row>
    <row r="15" spans="1:31" ht="18" customHeight="1">
      <c r="B15" s="356"/>
      <c r="C15" s="356"/>
      <c r="D15" s="140">
        <v>44322</v>
      </c>
      <c r="E15" s="141">
        <v>44323</v>
      </c>
      <c r="F15" s="141">
        <v>44324</v>
      </c>
      <c r="G15" s="142">
        <v>44325</v>
      </c>
      <c r="H15" s="141">
        <v>44326</v>
      </c>
      <c r="I15" s="141">
        <v>44327</v>
      </c>
      <c r="J15" s="141">
        <v>44328</v>
      </c>
      <c r="K15" s="141">
        <v>44329</v>
      </c>
      <c r="L15" s="141">
        <v>44330</v>
      </c>
      <c r="M15" s="141">
        <v>44331</v>
      </c>
      <c r="N15" s="142">
        <v>44332</v>
      </c>
      <c r="O15" s="141">
        <v>44333</v>
      </c>
      <c r="P15" s="141">
        <v>44334</v>
      </c>
      <c r="Q15" s="143">
        <v>44335</v>
      </c>
    </row>
    <row r="16" spans="1:31" ht="18" customHeight="1">
      <c r="B16" s="377" t="s">
        <v>164</v>
      </c>
      <c r="C16" s="377"/>
      <c r="G16" s="139"/>
      <c r="N16" s="139"/>
    </row>
    <row r="17" spans="2:17" ht="18" customHeight="1">
      <c r="B17" s="365" t="s">
        <v>100</v>
      </c>
      <c r="C17" s="365"/>
      <c r="G17" s="139"/>
      <c r="N17" s="139"/>
    </row>
    <row r="18" spans="2:17" ht="18" customHeight="1">
      <c r="B18" s="366" t="s">
        <v>102</v>
      </c>
      <c r="C18" s="366"/>
      <c r="G18" s="139"/>
      <c r="N18" s="139"/>
    </row>
    <row r="19" spans="2:17" ht="18" customHeight="1">
      <c r="B19" s="367" t="s">
        <v>103</v>
      </c>
      <c r="C19" s="367"/>
      <c r="G19" s="139"/>
      <c r="N19" s="139"/>
    </row>
    <row r="20" spans="2:17" ht="18" customHeight="1">
      <c r="B20" s="358" t="s">
        <v>104</v>
      </c>
      <c r="C20" s="358"/>
      <c r="G20" s="139"/>
      <c r="N20" s="139"/>
    </row>
    <row r="21" spans="2:17" ht="18" customHeight="1">
      <c r="B21" s="368" t="s">
        <v>105</v>
      </c>
      <c r="C21" s="368"/>
      <c r="G21" s="139"/>
      <c r="N21" s="139"/>
    </row>
    <row r="22" spans="2:17" ht="18" customHeight="1">
      <c r="B22" s="369" t="s">
        <v>106</v>
      </c>
      <c r="C22" s="369"/>
      <c r="G22" s="139"/>
      <c r="N22" s="139"/>
    </row>
    <row r="23" spans="2:17" ht="18" customHeight="1">
      <c r="B23" s="346" t="s">
        <v>176</v>
      </c>
      <c r="C23" s="346"/>
      <c r="G23" s="139"/>
      <c r="N23" s="139"/>
    </row>
    <row r="24" spans="2:17" ht="18" customHeight="1">
      <c r="B24" s="347" t="s">
        <v>177</v>
      </c>
      <c r="C24" s="347"/>
      <c r="G24" s="139"/>
      <c r="N24" s="139"/>
    </row>
    <row r="25" spans="2:17" ht="18" customHeight="1">
      <c r="B25" s="348" t="s">
        <v>178</v>
      </c>
      <c r="C25" s="348"/>
      <c r="G25" s="139"/>
      <c r="N25" s="139"/>
    </row>
    <row r="26" spans="2:17" ht="18" customHeight="1">
      <c r="B26" s="331"/>
      <c r="C26" s="331"/>
      <c r="D26" s="140">
        <v>44336</v>
      </c>
      <c r="E26" s="141">
        <v>44337</v>
      </c>
      <c r="F26" s="141">
        <v>44338</v>
      </c>
      <c r="G26" s="142">
        <v>44339</v>
      </c>
      <c r="H26" s="141">
        <v>44340</v>
      </c>
      <c r="I26" s="141">
        <v>44341</v>
      </c>
      <c r="J26" s="141">
        <v>44342</v>
      </c>
      <c r="K26" s="141">
        <v>44343</v>
      </c>
      <c r="L26" s="141">
        <v>44344</v>
      </c>
      <c r="M26" s="141">
        <v>44345</v>
      </c>
      <c r="N26" s="142">
        <v>44346</v>
      </c>
      <c r="O26" s="141">
        <v>44347</v>
      </c>
      <c r="P26" s="141">
        <v>44348</v>
      </c>
      <c r="Q26" s="143">
        <v>44349</v>
      </c>
    </row>
    <row r="27" spans="2:17" ht="18" customHeight="1">
      <c r="B27" s="357" t="s">
        <v>164</v>
      </c>
      <c r="C27" s="357"/>
      <c r="D27" s="10"/>
      <c r="E27" s="10"/>
      <c r="F27" s="10"/>
      <c r="G27" s="139"/>
      <c r="H27" s="10"/>
      <c r="I27" s="10"/>
      <c r="J27" s="10"/>
      <c r="K27" s="10"/>
      <c r="L27" s="10"/>
      <c r="M27" s="10"/>
      <c r="N27" s="139"/>
      <c r="O27" s="10"/>
      <c r="P27" s="10"/>
      <c r="Q27" s="10"/>
    </row>
    <row r="28" spans="2:17" ht="18" customHeight="1">
      <c r="B28" s="380" t="s">
        <v>100</v>
      </c>
      <c r="C28" s="380"/>
      <c r="D28" s="10"/>
      <c r="E28" s="10"/>
      <c r="F28" s="10"/>
      <c r="G28" s="139"/>
      <c r="H28" s="10"/>
      <c r="I28" s="10"/>
      <c r="J28" s="10"/>
      <c r="K28" s="10"/>
      <c r="L28" s="10"/>
      <c r="M28" s="10"/>
      <c r="N28" s="139"/>
      <c r="O28" s="10"/>
      <c r="P28" s="10"/>
      <c r="Q28" s="10"/>
    </row>
    <row r="29" spans="2:17" ht="18" customHeight="1">
      <c r="B29" s="381" t="s">
        <v>102</v>
      </c>
      <c r="C29" s="381"/>
      <c r="D29" s="10"/>
      <c r="E29" s="10"/>
      <c r="F29" s="10"/>
      <c r="G29" s="139"/>
      <c r="H29" s="10"/>
      <c r="I29" s="10"/>
      <c r="J29" s="10"/>
      <c r="K29" s="10"/>
      <c r="L29" s="10"/>
      <c r="M29" s="10"/>
      <c r="N29" s="139"/>
      <c r="O29" s="10"/>
      <c r="P29" s="10"/>
      <c r="Q29" s="10"/>
    </row>
    <row r="30" spans="2:17" ht="18" customHeight="1">
      <c r="B30" s="382" t="s">
        <v>103</v>
      </c>
      <c r="C30" s="382"/>
      <c r="D30" s="10"/>
      <c r="E30" s="10"/>
      <c r="F30" s="10"/>
      <c r="G30" s="139"/>
      <c r="H30" s="10"/>
      <c r="I30" s="10"/>
      <c r="J30" s="10"/>
      <c r="K30" s="10"/>
      <c r="L30" s="10"/>
      <c r="M30" s="10"/>
      <c r="N30" s="139"/>
      <c r="O30" s="10"/>
      <c r="P30" s="10"/>
      <c r="Q30" s="10"/>
    </row>
    <row r="31" spans="2:17" ht="18" customHeight="1">
      <c r="B31" s="383" t="s">
        <v>104</v>
      </c>
      <c r="C31" s="383"/>
      <c r="D31" s="10"/>
      <c r="E31" s="10"/>
      <c r="F31" s="10"/>
      <c r="G31" s="139"/>
      <c r="H31" s="10"/>
      <c r="I31" s="10"/>
      <c r="J31" s="10"/>
      <c r="K31" s="10"/>
      <c r="L31" s="10"/>
      <c r="M31" s="10"/>
      <c r="N31" s="139"/>
      <c r="O31" s="10"/>
      <c r="P31" s="10"/>
      <c r="Q31" s="10"/>
    </row>
    <row r="32" spans="2:17" ht="18" customHeight="1">
      <c r="B32" s="337" t="s">
        <v>105</v>
      </c>
      <c r="C32" s="337"/>
      <c r="D32" s="10"/>
      <c r="E32" s="10"/>
      <c r="F32" s="10"/>
      <c r="G32" s="139"/>
      <c r="H32" s="10"/>
      <c r="I32" s="10"/>
      <c r="J32" s="10"/>
      <c r="K32" s="10"/>
      <c r="L32" s="10"/>
      <c r="M32" s="10"/>
      <c r="N32" s="139"/>
      <c r="O32" s="10"/>
      <c r="P32" s="10"/>
      <c r="Q32" s="10"/>
    </row>
    <row r="33" spans="2:18" ht="18" customHeight="1">
      <c r="B33" s="384" t="s">
        <v>106</v>
      </c>
      <c r="C33" s="384"/>
      <c r="D33" s="10"/>
      <c r="E33" s="10"/>
      <c r="F33" s="10"/>
      <c r="G33" s="139"/>
      <c r="H33" s="10"/>
      <c r="I33" s="10"/>
      <c r="J33" s="10"/>
      <c r="K33" s="10"/>
      <c r="L33" s="10"/>
      <c r="M33" s="10"/>
      <c r="N33" s="139"/>
      <c r="O33" s="10"/>
      <c r="P33" s="10"/>
      <c r="Q33" s="10"/>
    </row>
    <row r="34" spans="2:18" ht="18" customHeight="1">
      <c r="B34" s="349" t="s">
        <v>176</v>
      </c>
      <c r="C34" s="349"/>
      <c r="G34" s="139"/>
      <c r="N34" s="139"/>
    </row>
    <row r="35" spans="2:18" ht="18" customHeight="1">
      <c r="B35" s="350" t="s">
        <v>177</v>
      </c>
      <c r="C35" s="350"/>
      <c r="G35" s="139"/>
      <c r="N35" s="139"/>
    </row>
    <row r="36" spans="2:18" ht="18" customHeight="1">
      <c r="B36" s="351" t="s">
        <v>178</v>
      </c>
      <c r="C36" s="351"/>
      <c r="G36" s="139"/>
      <c r="N36" s="139"/>
    </row>
    <row r="37" spans="2:18" ht="18" customHeight="1">
      <c r="B37" s="356"/>
      <c r="C37" s="356"/>
      <c r="D37" s="140">
        <v>44350</v>
      </c>
      <c r="E37" s="141">
        <v>44351</v>
      </c>
      <c r="F37" s="141">
        <v>44352</v>
      </c>
      <c r="G37" s="142">
        <v>44353</v>
      </c>
      <c r="H37" s="141">
        <v>44354</v>
      </c>
      <c r="I37" s="141">
        <v>44355</v>
      </c>
      <c r="J37" s="141">
        <v>44356</v>
      </c>
      <c r="K37" s="141">
        <v>44357</v>
      </c>
      <c r="L37" s="141">
        <v>44358</v>
      </c>
      <c r="M37" s="141">
        <v>44359</v>
      </c>
      <c r="N37" s="142">
        <v>44360</v>
      </c>
      <c r="O37" s="141">
        <v>44361</v>
      </c>
      <c r="P37" s="141">
        <v>44362</v>
      </c>
      <c r="Q37" s="143">
        <v>44363</v>
      </c>
      <c r="R37" s="116" t="s">
        <v>152</v>
      </c>
    </row>
    <row r="38" spans="2:18" ht="18" customHeight="1">
      <c r="B38" s="371" t="s">
        <v>164</v>
      </c>
      <c r="C38" s="372"/>
      <c r="D38" s="10"/>
      <c r="E38" s="10"/>
      <c r="F38" s="10"/>
      <c r="G38" s="138"/>
      <c r="H38" s="10"/>
      <c r="I38" s="10"/>
      <c r="J38" s="10"/>
      <c r="K38" s="10"/>
      <c r="L38" s="10"/>
      <c r="M38" s="10"/>
      <c r="N38" s="138"/>
      <c r="O38" s="10"/>
      <c r="P38" s="10"/>
      <c r="Q38" s="10"/>
      <c r="R38" s="154">
        <f t="shared" ref="R38:R47" si="0">SUM(D5:Q5,D16:Q16,D27:Q27,D38:P38)</f>
        <v>0</v>
      </c>
    </row>
    <row r="39" spans="2:18" ht="18" customHeight="1">
      <c r="B39" s="373" t="s">
        <v>100</v>
      </c>
      <c r="C39" s="374"/>
      <c r="D39" s="10"/>
      <c r="E39" s="10"/>
      <c r="F39" s="10"/>
      <c r="G39" s="138"/>
      <c r="H39" s="10"/>
      <c r="I39" s="10"/>
      <c r="J39" s="10"/>
      <c r="K39" s="10"/>
      <c r="L39" s="10"/>
      <c r="M39" s="10"/>
      <c r="N39" s="138"/>
      <c r="O39" s="10"/>
      <c r="P39" s="10"/>
      <c r="Q39" s="10"/>
      <c r="R39" s="154">
        <f t="shared" si="0"/>
        <v>0</v>
      </c>
    </row>
    <row r="40" spans="2:18" ht="18" customHeight="1">
      <c r="B40" s="375" t="s">
        <v>102</v>
      </c>
      <c r="C40" s="376"/>
      <c r="D40" s="10"/>
      <c r="E40" s="10"/>
      <c r="F40" s="10"/>
      <c r="G40" s="138"/>
      <c r="H40" s="10"/>
      <c r="I40" s="10"/>
      <c r="J40" s="10"/>
      <c r="K40" s="10"/>
      <c r="L40" s="10"/>
      <c r="M40" s="10"/>
      <c r="N40" s="138"/>
      <c r="O40" s="10"/>
      <c r="P40" s="10"/>
      <c r="Q40" s="10"/>
      <c r="R40" s="154">
        <f t="shared" si="0"/>
        <v>0</v>
      </c>
    </row>
    <row r="41" spans="2:18" ht="18" customHeight="1">
      <c r="B41" s="363" t="s">
        <v>103</v>
      </c>
      <c r="C41" s="364"/>
      <c r="D41" s="10"/>
      <c r="E41" s="10"/>
      <c r="F41" s="10"/>
      <c r="G41" s="138"/>
      <c r="H41" s="10"/>
      <c r="I41" s="10"/>
      <c r="J41" s="10"/>
      <c r="K41" s="10"/>
      <c r="L41" s="10"/>
      <c r="M41" s="10"/>
      <c r="N41" s="138"/>
      <c r="O41" s="10"/>
      <c r="P41" s="10"/>
      <c r="Q41" s="10"/>
      <c r="R41" s="154">
        <f t="shared" si="0"/>
        <v>0</v>
      </c>
    </row>
    <row r="42" spans="2:18" ht="18" customHeight="1">
      <c r="B42" s="378" t="s">
        <v>104</v>
      </c>
      <c r="C42" s="379"/>
      <c r="D42" s="10"/>
      <c r="E42" s="10"/>
      <c r="F42" s="10"/>
      <c r="G42" s="138"/>
      <c r="H42" s="10"/>
      <c r="I42" s="10"/>
      <c r="J42" s="10"/>
      <c r="K42" s="10"/>
      <c r="L42" s="10"/>
      <c r="M42" s="10"/>
      <c r="N42" s="138"/>
      <c r="O42" s="10"/>
      <c r="P42" s="10"/>
      <c r="Q42" s="10"/>
      <c r="R42" s="154">
        <f t="shared" si="0"/>
        <v>0</v>
      </c>
    </row>
    <row r="43" spans="2:18" ht="18" customHeight="1">
      <c r="B43" s="359" t="s">
        <v>105</v>
      </c>
      <c r="C43" s="360"/>
      <c r="D43" s="10"/>
      <c r="E43" s="10"/>
      <c r="F43" s="10"/>
      <c r="G43" s="138"/>
      <c r="H43" s="10"/>
      <c r="I43" s="10"/>
      <c r="J43" s="10"/>
      <c r="K43" s="10"/>
      <c r="L43" s="10"/>
      <c r="M43" s="10"/>
      <c r="N43" s="138"/>
      <c r="O43" s="10"/>
      <c r="P43" s="10"/>
      <c r="Q43" s="10"/>
      <c r="R43" s="154">
        <f t="shared" si="0"/>
        <v>0</v>
      </c>
    </row>
    <row r="44" spans="2:18" ht="18" customHeight="1">
      <c r="B44" s="361" t="s">
        <v>106</v>
      </c>
      <c r="C44" s="362"/>
      <c r="D44" s="10"/>
      <c r="E44" s="10"/>
      <c r="F44" s="10"/>
      <c r="G44" s="138"/>
      <c r="H44" s="10"/>
      <c r="I44" s="10"/>
      <c r="J44" s="10"/>
      <c r="K44" s="10"/>
      <c r="L44" s="10"/>
      <c r="M44" s="10"/>
      <c r="N44" s="138"/>
      <c r="O44" s="10"/>
      <c r="P44" s="10"/>
      <c r="Q44" s="10"/>
      <c r="R44" s="154">
        <f t="shared" si="0"/>
        <v>0</v>
      </c>
    </row>
    <row r="45" spans="2:18" ht="18" customHeight="1">
      <c r="B45" s="352" t="s">
        <v>176</v>
      </c>
      <c r="C45" s="353"/>
      <c r="D45" s="10"/>
      <c r="E45" s="10"/>
      <c r="F45" s="10"/>
      <c r="G45" s="138"/>
      <c r="H45" s="10"/>
      <c r="I45" s="10"/>
      <c r="J45" s="10"/>
      <c r="K45" s="10"/>
      <c r="L45" s="10"/>
      <c r="M45" s="10"/>
      <c r="N45" s="138"/>
      <c r="O45" s="10"/>
      <c r="P45" s="10"/>
      <c r="Q45" s="10"/>
      <c r="R45" s="154">
        <f t="shared" si="0"/>
        <v>0</v>
      </c>
    </row>
    <row r="46" spans="2:18" ht="18" customHeight="1">
      <c r="B46" s="354" t="s">
        <v>177</v>
      </c>
      <c r="C46" s="355"/>
      <c r="D46" s="10"/>
      <c r="E46" s="10"/>
      <c r="F46" s="10"/>
      <c r="G46" s="138"/>
      <c r="H46" s="10"/>
      <c r="I46" s="10"/>
      <c r="J46" s="10"/>
      <c r="K46" s="10"/>
      <c r="L46" s="10"/>
      <c r="M46" s="10"/>
      <c r="N46" s="138"/>
      <c r="O46" s="10"/>
      <c r="P46" s="10"/>
      <c r="Q46" s="10"/>
      <c r="R46" s="154">
        <f t="shared" si="0"/>
        <v>0</v>
      </c>
    </row>
    <row r="47" spans="2:18" ht="18" customHeight="1">
      <c r="B47" s="344" t="s">
        <v>178</v>
      </c>
      <c r="C47" s="345"/>
      <c r="D47" s="10"/>
      <c r="E47" s="10"/>
      <c r="F47" s="10"/>
      <c r="G47" s="138"/>
      <c r="H47" s="10"/>
      <c r="I47" s="10"/>
      <c r="J47" s="10"/>
      <c r="K47" s="10"/>
      <c r="L47" s="10"/>
      <c r="M47" s="10"/>
      <c r="N47" s="138"/>
      <c r="O47" s="10"/>
      <c r="P47" s="10"/>
      <c r="Q47" s="10"/>
      <c r="R47" s="154">
        <f t="shared" si="0"/>
        <v>0</v>
      </c>
    </row>
  </sheetData>
  <mergeCells count="44">
    <mergeCell ref="B42:C42"/>
    <mergeCell ref="B28:C28"/>
    <mergeCell ref="B29:C29"/>
    <mergeCell ref="B30:C30"/>
    <mergeCell ref="B31:C31"/>
    <mergeCell ref="B32:C32"/>
    <mergeCell ref="B33:C33"/>
    <mergeCell ref="B3:Q3"/>
    <mergeCell ref="B37:C37"/>
    <mergeCell ref="B38:C38"/>
    <mergeCell ref="B39:C39"/>
    <mergeCell ref="B40:C40"/>
    <mergeCell ref="B10:C10"/>
    <mergeCell ref="B23:C23"/>
    <mergeCell ref="B24:C24"/>
    <mergeCell ref="B25:C25"/>
    <mergeCell ref="B5:C5"/>
    <mergeCell ref="B6:C6"/>
    <mergeCell ref="B7:C7"/>
    <mergeCell ref="B8:C8"/>
    <mergeCell ref="B9:C9"/>
    <mergeCell ref="B11:C11"/>
    <mergeCell ref="B16:C16"/>
    <mergeCell ref="B17:C17"/>
    <mergeCell ref="B18:C18"/>
    <mergeCell ref="B19:C19"/>
    <mergeCell ref="B21:C21"/>
    <mergeCell ref="B22:C22"/>
    <mergeCell ref="B47:C47"/>
    <mergeCell ref="B12:C12"/>
    <mergeCell ref="B13:C13"/>
    <mergeCell ref="B14:C14"/>
    <mergeCell ref="B34:C34"/>
    <mergeCell ref="B35:C35"/>
    <mergeCell ref="B36:C36"/>
    <mergeCell ref="B45:C45"/>
    <mergeCell ref="B46:C46"/>
    <mergeCell ref="B15:C15"/>
    <mergeCell ref="B26:C26"/>
    <mergeCell ref="B27:C27"/>
    <mergeCell ref="B20:C20"/>
    <mergeCell ref="B43:C43"/>
    <mergeCell ref="B44:C44"/>
    <mergeCell ref="B41:C4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코인샵목록</vt:lpstr>
      <vt:lpstr>위시 코인</vt:lpstr>
      <vt:lpstr>코인 기록지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</dc:creator>
  <cp:lastModifiedBy>복치복치</cp:lastModifiedBy>
  <dcterms:created xsi:type="dcterms:W3CDTF">2020-04-22T19:59:25Z</dcterms:created>
  <dcterms:modified xsi:type="dcterms:W3CDTF">2021-04-21T22:26:52Z</dcterms:modified>
</cp:coreProperties>
</file>