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ch0\Desktop\"/>
    </mc:Choice>
  </mc:AlternateContent>
  <xr:revisionPtr revIDLastSave="0" documentId="13_ncr:1_{0840F669-CF89-48D4-9D26-7FA95B98030C}" xr6:coauthVersionLast="46" xr6:coauthVersionMax="46" xr10:uidLastSave="{00000000-0000-0000-0000-000000000000}"/>
  <bookViews>
    <workbookView xWindow="-120" yWindow="-120" windowWidth="29040" windowHeight="15840" xr2:uid="{B2A13A6C-392E-49D2-8B5B-F62EB0259A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" i="1"/>
  <c r="C6" i="1"/>
  <c r="A2" i="1"/>
  <c r="A5" i="1" s="1"/>
  <c r="A4" i="1" l="1"/>
  <c r="A6" i="1" s="1"/>
  <c r="A8" i="1"/>
  <c r="A11" i="1" l="1"/>
  <c r="A7" i="1"/>
  <c r="A9" i="1"/>
  <c r="A10" i="1" l="1"/>
  <c r="D7" i="1" s="1"/>
  <c r="A13" i="1"/>
  <c r="D8" i="1"/>
  <c r="A14" i="1" l="1"/>
  <c r="F7" i="1" s="1"/>
  <c r="A15" i="1" l="1"/>
  <c r="G7" i="1" s="1"/>
</calcChain>
</file>

<file path=xl/sharedStrings.xml><?xml version="1.0" encoding="utf-8"?>
<sst xmlns="http://schemas.openxmlformats.org/spreadsheetml/2006/main" count="8" uniqueCount="8">
  <si>
    <t>재획비 가격</t>
    <phoneticPr fontId="1" type="noConversion"/>
  </si>
  <si>
    <t>재획당 먹는 메소</t>
    <phoneticPr fontId="1" type="noConversion"/>
  </si>
  <si>
    <t>재획당</t>
    <phoneticPr fontId="1" type="noConversion"/>
  </si>
  <si>
    <t>분당</t>
    <phoneticPr fontId="1" type="noConversion"/>
  </si>
  <si>
    <t>몇 분 하면?</t>
    <phoneticPr fontId="1" type="noConversion"/>
  </si>
  <si>
    <t>얼마 벌면?</t>
    <phoneticPr fontId="1" type="noConversion"/>
  </si>
  <si>
    <t>재획비 사용 후 순메소 손익분기점</t>
    <phoneticPr fontId="1" type="noConversion"/>
  </si>
  <si>
    <r>
      <t>드랍퍼</t>
    </r>
    <r>
      <rPr>
        <b/>
        <sz val="8"/>
        <color theme="1"/>
        <rFont val="맑은 고딕"/>
        <family val="3"/>
        <charset val="129"/>
      </rPr>
      <t>재획비X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</si>
</sst>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%&quot;"/>
    <numFmt numFmtId="177" formatCode="0.00_ &quot;천만&quot;"/>
    <numFmt numFmtId="178" formatCode="General&quot; 천만&quot;"/>
    <numFmt numFmtId="179" formatCode="General&quot; 만&quot;"/>
    <numFmt numFmtId="180" formatCode="0.0&quot;분&quot;"/>
    <numFmt numFmtId="181" formatCode="General&quot;만&quot;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b/>
      <sz val="8"/>
      <color theme="1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3" borderId="10" xfId="0" applyFont="1" applyFill="1" applyBorder="1">
      <alignment vertical="center"/>
    </xf>
    <xf numFmtId="0" fontId="2" fillId="3" borderId="15" xfId="0" applyFont="1" applyFill="1" applyBorder="1" applyAlignment="1">
      <alignment horizontal="left" vertical="center"/>
    </xf>
    <xf numFmtId="179" fontId="3" fillId="3" borderId="19" xfId="0" applyNumberFormat="1" applyFont="1" applyFill="1" applyBorder="1" applyAlignment="1">
      <alignment horizontal="right" vertical="center"/>
    </xf>
    <xf numFmtId="176" fontId="3" fillId="3" borderId="21" xfId="0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177" fontId="2" fillId="5" borderId="7" xfId="0" applyNumberFormat="1" applyFont="1" applyFill="1" applyBorder="1" applyAlignment="1">
      <alignment horizontal="right" vertical="center"/>
    </xf>
    <xf numFmtId="0" fontId="2" fillId="5" borderId="12" xfId="0" applyFont="1" applyFill="1" applyBorder="1" applyAlignment="1">
      <alignment horizontal="right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vertical="center"/>
    </xf>
    <xf numFmtId="3" fontId="2" fillId="5" borderId="13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3" fillId="3" borderId="16" xfId="0" applyNumberFormat="1" applyFont="1" applyFill="1" applyBorder="1" applyAlignment="1">
      <alignment horizontal="right" vertical="center"/>
    </xf>
    <xf numFmtId="178" fontId="3" fillId="3" borderId="11" xfId="0" applyNumberFormat="1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center" vertical="center"/>
    </xf>
    <xf numFmtId="177" fontId="2" fillId="5" borderId="23" xfId="0" applyNumberFormat="1" applyFont="1" applyFill="1" applyBorder="1" applyAlignment="1">
      <alignment horizontal="center" vertical="center"/>
    </xf>
    <xf numFmtId="180" fontId="2" fillId="5" borderId="26" xfId="0" applyNumberFormat="1" applyFont="1" applyFill="1" applyBorder="1" applyAlignment="1">
      <alignment horizontal="center" vertical="center"/>
    </xf>
    <xf numFmtId="180" fontId="2" fillId="5" borderId="27" xfId="0" applyNumberFormat="1" applyFont="1" applyFill="1" applyBorder="1" applyAlignment="1">
      <alignment horizontal="center" vertical="center"/>
    </xf>
    <xf numFmtId="181" fontId="2" fillId="5" borderId="28" xfId="0" applyNumberFormat="1" applyFont="1" applyFill="1" applyBorder="1" applyAlignment="1">
      <alignment horizontal="center" vertical="center"/>
    </xf>
    <xf numFmtId="181" fontId="2" fillId="5" borderId="29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59B3BF"/>
      <color rgb="FFFFF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A$3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9524</xdr:colOff>
          <xdr:row>2</xdr:row>
          <xdr:rowOff>190500</xdr:rowOff>
        </xdr:from>
        <xdr:to>
          <xdr:col>5</xdr:col>
          <xdr:colOff>781049</xdr:colOff>
          <xdr:row>5</xdr:row>
          <xdr:rowOff>19050</xdr:rowOff>
        </xdr:to>
        <xdr:grpSp>
          <xdr:nvGrpSpPr>
            <xdr:cNvPr id="2" name="그룹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419349" y="876300"/>
              <a:ext cx="771525" cy="504825"/>
              <a:chOff x="2028824" y="190500"/>
              <a:chExt cx="771525" cy="457200"/>
            </a:xfrm>
          </xdr:grpSpPr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2028824" y="190500"/>
                <a:ext cx="752476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재획비 O</a:t>
                </a:r>
              </a:p>
            </xdr:txBody>
          </xdr:sp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2028824" y="400050"/>
                <a:ext cx="7715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ko-KR" altLang="en-US" sz="900" b="0" i="0" u="none" strike="noStrike" baseline="0">
                    <a:solidFill>
                      <a:srgbClr val="000000"/>
                    </a:solidFill>
                    <a:latin typeface="Malgun Gothic"/>
                    <a:ea typeface="Malgun Gothic"/>
                  </a:rPr>
                  <a:t>재획비 X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E253-2E81-4964-8468-1E7AF1CDDAB4}">
  <sheetPr codeName="Sheet1"/>
  <dimension ref="A1:G15"/>
  <sheetViews>
    <sheetView tabSelected="1" topLeftCell="B1" workbookViewId="0">
      <selection activeCell="M7" sqref="M7"/>
    </sheetView>
  </sheetViews>
  <sheetFormatPr defaultRowHeight="16.5"/>
  <cols>
    <col min="1" max="1" width="11.625" hidden="1" customWidth="1"/>
    <col min="2" max="2" width="11.625" customWidth="1"/>
    <col min="3" max="3" width="7.375" customWidth="1"/>
    <col min="4" max="4" width="5.625" customWidth="1"/>
    <col min="5" max="5" width="7" customWidth="1"/>
    <col min="6" max="6" width="12" customWidth="1"/>
    <col min="7" max="7" width="11.125" customWidth="1"/>
  </cols>
  <sheetData>
    <row r="1" spans="1:7" ht="17.25" thickBot="1">
      <c r="A1">
        <f>IF(0.6*(1+E3/100)&gt;=1,1,0.6*(1+E3/100))</f>
        <v>0.82200000000000006</v>
      </c>
    </row>
    <row r="2" spans="1:7" ht="36.75" customHeight="1" thickTop="1" thickBot="1">
      <c r="A2" s="1">
        <f>IF(0.6*(1+(E3+20)/100)&gt;=1,1,0.6*(1+(E3+20)/100))</f>
        <v>0.94199999999999984</v>
      </c>
      <c r="B2" s="1"/>
      <c r="C2" s="13" t="s">
        <v>6</v>
      </c>
      <c r="D2" s="14"/>
      <c r="E2" s="14"/>
      <c r="F2" s="14"/>
      <c r="G2" s="15"/>
    </row>
    <row r="3" spans="1:7" ht="18" thickBot="1">
      <c r="A3">
        <v>1</v>
      </c>
      <c r="C3" s="18" t="s">
        <v>7</v>
      </c>
      <c r="D3" s="19"/>
      <c r="E3" s="5">
        <v>37</v>
      </c>
      <c r="F3" s="6" t="s">
        <v>0</v>
      </c>
      <c r="G3" s="4">
        <v>774</v>
      </c>
    </row>
    <row r="4" spans="1:7" ht="17.25">
      <c r="A4" s="1">
        <f>G4*A1/A2/1.2</f>
        <v>7.2717622080679423</v>
      </c>
      <c r="C4" s="20" t="s">
        <v>1</v>
      </c>
      <c r="D4" s="21"/>
      <c r="E4" s="21"/>
      <c r="F4" s="3"/>
      <c r="G4" s="16">
        <v>10</v>
      </c>
    </row>
    <row r="5" spans="1:7" ht="18" thickBot="1">
      <c r="A5" s="1">
        <f>G4*A2/A1*1.2</f>
        <v>13.751824817518244</v>
      </c>
      <c r="B5" s="1"/>
      <c r="C5" s="22"/>
      <c r="D5" s="23"/>
      <c r="E5" s="23"/>
      <c r="F5" s="2"/>
      <c r="G5" s="17"/>
    </row>
    <row r="6" spans="1:7" ht="17.25">
      <c r="A6">
        <f>QUOTIENT(A4,10)</f>
        <v>0</v>
      </c>
      <c r="B6" s="1"/>
      <c r="C6" s="24" t="str">
        <f>IF(A3=1,"재획비 빼면","재획비 먹으면")</f>
        <v>재획비 빼면</v>
      </c>
      <c r="D6" s="25"/>
      <c r="E6" s="26"/>
      <c r="F6" s="9" t="s">
        <v>4</v>
      </c>
      <c r="G6" s="10" t="s">
        <v>5</v>
      </c>
    </row>
    <row r="7" spans="1:7" ht="17.25">
      <c r="A7">
        <f>QUOTIENT(A4-A6*10,0.001)</f>
        <v>7271</v>
      </c>
      <c r="C7" s="7" t="s">
        <v>2</v>
      </c>
      <c r="D7" s="27" t="str">
        <f>A10</f>
        <v>7271만</v>
      </c>
      <c r="E7" s="28"/>
      <c r="F7" s="29">
        <f>A14</f>
        <v>34.043925754332456</v>
      </c>
      <c r="G7" s="31">
        <f>A15</f>
        <v>2837</v>
      </c>
    </row>
    <row r="8" spans="1:7" ht="18" thickBot="1">
      <c r="A8">
        <f>QUOTIENT(A5,10)</f>
        <v>1</v>
      </c>
      <c r="C8" s="8" t="s">
        <v>3</v>
      </c>
      <c r="D8" s="11">
        <f>A11</f>
        <v>605980</v>
      </c>
      <c r="E8" s="12"/>
      <c r="F8" s="30"/>
      <c r="G8" s="32"/>
    </row>
    <row r="9" spans="1:7" ht="17.25" thickTop="1">
      <c r="A9">
        <f>QUOTIENT(A5-A8*10,0.001)</f>
        <v>3751</v>
      </c>
    </row>
    <row r="10" spans="1:7">
      <c r="A10" t="str">
        <f>IF(A3=1,_xlfn.CONCAT(IF(A6=0,"",A6&amp;"억 "),IF(A7=0,"",A7&amp;"만")),_xlfn.CONCAT(IF(A8=0,"",A8&amp;"억 "),IF(A9=0,"",A9&amp;"만")))</f>
        <v>7271만</v>
      </c>
    </row>
    <row r="11" spans="1:7">
      <c r="A11">
        <f>ROUND(IF(A3=1,A4*10000000/120,A5*10000000/120),0)</f>
        <v>605980</v>
      </c>
    </row>
    <row r="12" spans="1:7">
      <c r="A12" s="1">
        <f>G4*10000000/120</f>
        <v>833333.33333333337</v>
      </c>
    </row>
    <row r="13" spans="1:7">
      <c r="A13">
        <f>ABS(A11-A12)</f>
        <v>227353.33333333337</v>
      </c>
      <c r="B13" s="1"/>
    </row>
    <row r="14" spans="1:7">
      <c r="A14">
        <f>G3*10000/A13</f>
        <v>34.043925754332456</v>
      </c>
    </row>
    <row r="15" spans="1:7">
      <c r="A15">
        <f>ROUND(QUOTIENT(MAX(A12:A13)*A14,1000)/10,0)</f>
        <v>2837</v>
      </c>
    </row>
  </sheetData>
  <mergeCells count="9">
    <mergeCell ref="D8:E8"/>
    <mergeCell ref="C2:G2"/>
    <mergeCell ref="G4:G5"/>
    <mergeCell ref="C3:D3"/>
    <mergeCell ref="C4:E5"/>
    <mergeCell ref="C6:E6"/>
    <mergeCell ref="D7:E7"/>
    <mergeCell ref="F7:F8"/>
    <mergeCell ref="G7:G8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5</xdr:col>
                    <xdr:colOff>9525</xdr:colOff>
                    <xdr:row>2</xdr:row>
                    <xdr:rowOff>190500</xdr:rowOff>
                  </from>
                  <to>
                    <xdr:col>5</xdr:col>
                    <xdr:colOff>762000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5</xdr:col>
                    <xdr:colOff>9525</xdr:colOff>
                    <xdr:row>3</xdr:row>
                    <xdr:rowOff>190500</xdr:rowOff>
                  </from>
                  <to>
                    <xdr:col>5</xdr:col>
                    <xdr:colOff>781050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박민철</dc:creator>
  <cp:lastModifiedBy>박민철</cp:lastModifiedBy>
  <dcterms:created xsi:type="dcterms:W3CDTF">2021-05-04T10:53:11Z</dcterms:created>
  <dcterms:modified xsi:type="dcterms:W3CDTF">2021-05-05T14:18:38Z</dcterms:modified>
</cp:coreProperties>
</file>