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jhan\Desktop\로아\"/>
    </mc:Choice>
  </mc:AlternateContent>
  <xr:revisionPtr revIDLastSave="0" documentId="13_ncr:1_{38393DD9-D145-4D47-A0C0-BB749BC964BE}" xr6:coauthVersionLast="46" xr6:coauthVersionMax="46" xr10:uidLastSave="{00000000-0000-0000-0000-000000000000}"/>
  <bookViews>
    <workbookView xWindow="-120" yWindow="-120" windowWidth="29040" windowHeight="15840" xr2:uid="{A1928460-5CB3-4CA1-931B-C896797CE328}"/>
  </bookViews>
  <sheets>
    <sheet name="카드 검색" sheetId="8" r:id="rId1"/>
    <sheet name="카드 테이블" sheetId="9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8" l="1" a="1"/>
  <c r="F32" i="8" s="1"/>
  <c r="G32" i="8" s="1"/>
  <c r="F16" i="8" a="1"/>
  <c r="F16" i="8" s="1"/>
  <c r="G16" i="8" s="1"/>
  <c r="F17" i="8" a="1"/>
  <c r="F17" i="8" s="1"/>
  <c r="G17" i="8" s="1"/>
  <c r="F18" i="8" a="1"/>
  <c r="F18" i="8" s="1"/>
  <c r="G18" i="8" s="1"/>
  <c r="F19" i="8" a="1"/>
  <c r="F19" i="8" s="1"/>
  <c r="G19" i="8" s="1"/>
  <c r="F20" i="8" a="1"/>
  <c r="F20" i="8" s="1"/>
  <c r="G20" i="8" s="1"/>
  <c r="F21" i="8" a="1"/>
  <c r="F21" i="8" s="1"/>
  <c r="G21" i="8" s="1"/>
  <c r="F22" i="8" a="1"/>
  <c r="F22" i="8" s="1"/>
  <c r="G22" i="8" s="1"/>
  <c r="F23" i="8" a="1"/>
  <c r="F23" i="8" s="1"/>
  <c r="G23" i="8" s="1"/>
  <c r="F24" i="8" a="1"/>
  <c r="F24" i="8" s="1"/>
  <c r="G24" i="8" s="1"/>
  <c r="F25" i="8" a="1"/>
  <c r="F25" i="8" s="1"/>
  <c r="G25" i="8" s="1"/>
  <c r="F26" i="8" a="1"/>
  <c r="F26" i="8" s="1"/>
  <c r="G26" i="8" s="1"/>
  <c r="F27" i="8" a="1"/>
  <c r="F27" i="8" s="1"/>
  <c r="G27" i="8" s="1"/>
  <c r="F28" i="8" a="1"/>
  <c r="F28" i="8" s="1"/>
  <c r="G28" i="8" s="1"/>
  <c r="F29" i="8" a="1"/>
  <c r="F29" i="8" s="1"/>
  <c r="G29" i="8" s="1"/>
  <c r="F30" i="8" a="1"/>
  <c r="F30" i="8" s="1"/>
  <c r="G30" i="8" s="1"/>
  <c r="F31" i="8" a="1"/>
  <c r="F31" i="8" s="1"/>
  <c r="G31" i="8" s="1"/>
  <c r="D4" i="8" l="1" a="1"/>
  <c r="D4" i="8" s="1"/>
  <c r="D5" i="8" a="1"/>
  <c r="D5" i="8" s="1"/>
  <c r="D6" i="8" a="1"/>
  <c r="D6" i="8" s="1"/>
  <c r="D7" i="8" a="1"/>
  <c r="D7" i="8" s="1"/>
  <c r="D8" i="8" a="1"/>
  <c r="D8" i="8" s="1"/>
  <c r="D9" i="8" a="1"/>
  <c r="D9" i="8" s="1"/>
  <c r="D10" i="8" a="1"/>
  <c r="D10" i="8" s="1"/>
  <c r="D11" i="8" a="1"/>
  <c r="D11" i="8" s="1"/>
  <c r="G11" i="8" s="1"/>
  <c r="D12" i="8" a="1"/>
  <c r="D12" i="8" s="1"/>
  <c r="D29" i="8" a="1"/>
  <c r="D29" i="8" s="1"/>
  <c r="E29" i="8" s="1"/>
  <c r="D30" i="8" a="1"/>
  <c r="D30" i="8" s="1"/>
  <c r="E30" i="8" s="1"/>
  <c r="D31" i="8" a="1"/>
  <c r="D31" i="8" s="1"/>
  <c r="E31" i="8" s="1"/>
  <c r="D32" i="8" a="1"/>
  <c r="D32" i="8" s="1"/>
  <c r="E32" i="8" s="1"/>
  <c r="F15" i="8" a="1"/>
  <c r="F15" i="8" s="1"/>
  <c r="G15" i="8" s="1"/>
  <c r="D16" i="8" a="1"/>
  <c r="D16" i="8" s="1"/>
  <c r="E16" i="8" s="1"/>
  <c r="D17" i="8" a="1"/>
  <c r="D17" i="8" s="1"/>
  <c r="E17" i="8" s="1"/>
  <c r="D18" i="8" a="1"/>
  <c r="D18" i="8" s="1"/>
  <c r="E18" i="8" s="1"/>
  <c r="D19" i="8" a="1"/>
  <c r="D19" i="8" s="1"/>
  <c r="E19" i="8" s="1"/>
  <c r="D20" i="8" a="1"/>
  <c r="D20" i="8" s="1"/>
  <c r="E20" i="8" s="1"/>
  <c r="D21" i="8" a="1"/>
  <c r="D21" i="8" s="1"/>
  <c r="E21" i="8" s="1"/>
  <c r="D22" i="8" a="1"/>
  <c r="D22" i="8" s="1"/>
  <c r="E22" i="8" s="1"/>
  <c r="D23" i="8" a="1"/>
  <c r="D23" i="8" s="1"/>
  <c r="E23" i="8" s="1"/>
  <c r="D24" i="8" a="1"/>
  <c r="D24" i="8" s="1"/>
  <c r="E24" i="8" s="1"/>
  <c r="D25" i="8" a="1"/>
  <c r="D25" i="8" s="1"/>
  <c r="E25" i="8" s="1"/>
  <c r="D26" i="8" a="1"/>
  <c r="D26" i="8" s="1"/>
  <c r="E26" i="8" s="1"/>
  <c r="D27" i="8" a="1"/>
  <c r="D27" i="8" s="1"/>
  <c r="E27" i="8" s="1"/>
  <c r="D28" i="8" a="1"/>
  <c r="D28" i="8" s="1"/>
  <c r="E28" i="8" s="1"/>
  <c r="D15" i="8" a="1"/>
  <c r="D15" i="8" s="1"/>
  <c r="E15" i="8" s="1"/>
  <c r="C16" i="8" a="1"/>
  <c r="C16" i="8" s="1"/>
  <c r="F8" i="8" l="1"/>
  <c r="E8" i="8"/>
  <c r="E7" i="8"/>
  <c r="G7" i="8"/>
  <c r="F11" i="8"/>
  <c r="E11" i="8"/>
  <c r="G12" i="8"/>
  <c r="E12" i="8"/>
  <c r="F12" i="8"/>
  <c r="E10" i="8"/>
  <c r="F10" i="8"/>
  <c r="G10" i="8"/>
  <c r="G6" i="8"/>
  <c r="E6" i="8"/>
  <c r="F6" i="8"/>
  <c r="G9" i="8"/>
  <c r="E9" i="8"/>
  <c r="F9" i="8"/>
  <c r="E5" i="8"/>
  <c r="F5" i="8"/>
  <c r="G5" i="8"/>
  <c r="G4" i="8"/>
  <c r="E4" i="8"/>
  <c r="F4" i="8"/>
  <c r="G8" i="8"/>
  <c r="F7" i="8"/>
  <c r="D3" i="8" l="1" a="1"/>
  <c r="D3" i="8" s="1"/>
  <c r="G3" i="8" l="1"/>
  <c r="F3" i="8"/>
  <c r="E3" i="8"/>
</calcChain>
</file>

<file path=xl/sharedStrings.xml><?xml version="1.0" encoding="utf-8"?>
<sst xmlns="http://schemas.openxmlformats.org/spreadsheetml/2006/main" count="566" uniqueCount="188">
  <si>
    <t>이름</t>
    <phoneticPr fontId="1" type="noConversion"/>
  </si>
  <si>
    <t>니나브</t>
    <phoneticPr fontId="1" type="noConversion"/>
  </si>
  <si>
    <t>샨디</t>
    <phoneticPr fontId="1" type="noConversion"/>
  </si>
  <si>
    <t>카단</t>
    <phoneticPr fontId="1" type="noConversion"/>
  </si>
  <si>
    <t>바훈투르</t>
    <phoneticPr fontId="1" type="noConversion"/>
  </si>
  <si>
    <t>실리안</t>
    <phoneticPr fontId="1" type="noConversion"/>
  </si>
  <si>
    <t>웨이</t>
    <phoneticPr fontId="1" type="noConversion"/>
  </si>
  <si>
    <t>아제나이난나</t>
    <phoneticPr fontId="1" type="noConversion"/>
  </si>
  <si>
    <t>카멘</t>
    <phoneticPr fontId="1" type="noConversion"/>
  </si>
  <si>
    <t>아브렐슈드</t>
    <phoneticPr fontId="1" type="noConversion"/>
  </si>
  <si>
    <t>비아키스</t>
    <phoneticPr fontId="1" type="noConversion"/>
  </si>
  <si>
    <t>쿠크세이튼</t>
    <phoneticPr fontId="1" type="noConversion"/>
  </si>
  <si>
    <t>일리아칸</t>
    <phoneticPr fontId="1" type="noConversion"/>
  </si>
  <si>
    <t>발탄</t>
    <phoneticPr fontId="1" type="noConversion"/>
  </si>
  <si>
    <t>전설</t>
  </si>
  <si>
    <t>전설</t>
    <phoneticPr fontId="1" type="noConversion"/>
  </si>
  <si>
    <t>세상을 구하는 빛</t>
    <phoneticPr fontId="1" type="noConversion"/>
  </si>
  <si>
    <t>카제로스의 군단장</t>
    <phoneticPr fontId="1" type="noConversion"/>
  </si>
  <si>
    <t>미스틱</t>
    <phoneticPr fontId="1" type="noConversion"/>
  </si>
  <si>
    <t>카이슈테르</t>
    <phoneticPr fontId="1" type="noConversion"/>
  </si>
  <si>
    <t>니아</t>
    <phoneticPr fontId="1" type="noConversion"/>
  </si>
  <si>
    <t>샤나</t>
    <phoneticPr fontId="1" type="noConversion"/>
  </si>
  <si>
    <t>알비온</t>
    <phoneticPr fontId="1" type="noConversion"/>
  </si>
  <si>
    <t>영웅</t>
  </si>
  <si>
    <t>영웅</t>
    <phoneticPr fontId="1" type="noConversion"/>
  </si>
  <si>
    <t>혼돈의 가디언</t>
    <phoneticPr fontId="1" type="noConversion"/>
  </si>
  <si>
    <t>광기를 잃은 쿠크세이튼</t>
    <phoneticPr fontId="1" type="noConversion"/>
  </si>
  <si>
    <t>오레하의 우물</t>
    <phoneticPr fontId="1" type="noConversion"/>
  </si>
  <si>
    <t>사샤</t>
    <phoneticPr fontId="1" type="noConversion"/>
  </si>
  <si>
    <t>바스티안</t>
    <phoneticPr fontId="1" type="noConversion"/>
  </si>
  <si>
    <t>카인</t>
    <phoneticPr fontId="1" type="noConversion"/>
  </si>
  <si>
    <t>에이케르</t>
    <phoneticPr fontId="1" type="noConversion"/>
  </si>
  <si>
    <t>나베르</t>
    <phoneticPr fontId="1" type="noConversion"/>
  </si>
  <si>
    <t>에스더 갈라투르</t>
    <phoneticPr fontId="1" type="noConversion"/>
  </si>
  <si>
    <t>세 우마르가 오리라</t>
    <phoneticPr fontId="1" type="noConversion"/>
  </si>
  <si>
    <t>고급</t>
  </si>
  <si>
    <t>삼두 정치</t>
    <phoneticPr fontId="1" type="noConversion"/>
  </si>
  <si>
    <t>케이사르</t>
    <phoneticPr fontId="1" type="noConversion"/>
  </si>
  <si>
    <t>원포</t>
    <phoneticPr fontId="1" type="noConversion"/>
  </si>
  <si>
    <t>헨리</t>
    <phoneticPr fontId="1" type="noConversion"/>
  </si>
  <si>
    <t>프랭크</t>
    <phoneticPr fontId="1" type="noConversion"/>
  </si>
  <si>
    <t>파르쿠나스</t>
    <phoneticPr fontId="1" type="noConversion"/>
  </si>
  <si>
    <t>벨크루제</t>
    <phoneticPr fontId="1" type="noConversion"/>
  </si>
  <si>
    <t>피요르긴</t>
    <phoneticPr fontId="1" type="noConversion"/>
  </si>
  <si>
    <t>나히니르</t>
    <phoneticPr fontId="1" type="noConversion"/>
  </si>
  <si>
    <t>패자의 검</t>
    <phoneticPr fontId="1" type="noConversion"/>
  </si>
  <si>
    <t>진멸의 창</t>
    <phoneticPr fontId="1" type="noConversion"/>
  </si>
  <si>
    <t>진 매드닉</t>
    <phoneticPr fontId="1" type="noConversion"/>
  </si>
  <si>
    <t>바에단</t>
    <phoneticPr fontId="1" type="noConversion"/>
  </si>
  <si>
    <t>시안</t>
    <phoneticPr fontId="1" type="noConversion"/>
  </si>
  <si>
    <t>모카모카</t>
    <phoneticPr fontId="1" type="noConversion"/>
  </si>
  <si>
    <t>거신 카스피엘</t>
    <phoneticPr fontId="1" type="noConversion"/>
  </si>
  <si>
    <t>수호자 티르</t>
    <phoneticPr fontId="1" type="noConversion"/>
  </si>
  <si>
    <t>사랑꾼</t>
    <phoneticPr fontId="1" type="noConversion"/>
  </si>
  <si>
    <t>무기여 잘 있거라</t>
    <phoneticPr fontId="1" type="noConversion"/>
  </si>
  <si>
    <t>살아서 다시 보길 바란다</t>
    <phoneticPr fontId="1" type="noConversion"/>
  </si>
  <si>
    <t>침묵하는 거인의 숲</t>
    <phoneticPr fontId="1" type="noConversion"/>
  </si>
  <si>
    <t>중갑 나크라세나</t>
    <phoneticPr fontId="1" type="noConversion"/>
  </si>
  <si>
    <t>벨가누스</t>
    <phoneticPr fontId="1" type="noConversion"/>
  </si>
  <si>
    <t>아카테스</t>
    <phoneticPr fontId="1" type="noConversion"/>
  </si>
  <si>
    <t>혹한의 헬가이아</t>
    <phoneticPr fontId="1" type="noConversion"/>
  </si>
  <si>
    <t>레바노스</t>
    <phoneticPr fontId="1" type="noConversion"/>
  </si>
  <si>
    <t>용암 크로마니움</t>
    <phoneticPr fontId="1" type="noConversion"/>
  </si>
  <si>
    <t>이그렉시온</t>
    <phoneticPr fontId="1" type="noConversion"/>
  </si>
  <si>
    <t>가디언의 광기</t>
    <phoneticPr fontId="1" type="noConversion"/>
  </si>
  <si>
    <t>루메루스</t>
    <phoneticPr fontId="1" type="noConversion"/>
  </si>
  <si>
    <t>우르닐</t>
    <phoneticPr fontId="1" type="noConversion"/>
  </si>
  <si>
    <t>빙결의 레기오로스</t>
    <phoneticPr fontId="1" type="noConversion"/>
  </si>
  <si>
    <t>어둠의 레기오로스</t>
    <phoneticPr fontId="1" type="noConversion"/>
  </si>
  <si>
    <t>크로마니움</t>
    <phoneticPr fontId="1" type="noConversion"/>
  </si>
  <si>
    <t>나크라세나</t>
    <phoneticPr fontId="1" type="noConversion"/>
  </si>
  <si>
    <t>칼엘리고스</t>
    <phoneticPr fontId="1" type="noConversion"/>
  </si>
  <si>
    <t>가디언의 포효</t>
    <phoneticPr fontId="1" type="noConversion"/>
  </si>
  <si>
    <t>흑야의 요호</t>
    <phoneticPr fontId="1" type="noConversion"/>
  </si>
  <si>
    <t>칼벤투스</t>
    <phoneticPr fontId="1" type="noConversion"/>
  </si>
  <si>
    <t>헬가이아</t>
    <phoneticPr fontId="1" type="noConversion"/>
  </si>
  <si>
    <t>베르투스</t>
    <phoneticPr fontId="1" type="noConversion"/>
  </si>
  <si>
    <t>홍염의 요호</t>
    <phoneticPr fontId="1" type="noConversion"/>
  </si>
  <si>
    <t>타이달로스</t>
    <phoneticPr fontId="1" type="noConversion"/>
  </si>
  <si>
    <t>가디언의 위협</t>
    <phoneticPr fontId="1" type="noConversion"/>
  </si>
  <si>
    <t>아델</t>
    <phoneticPr fontId="1" type="noConversion"/>
  </si>
  <si>
    <t>페데리코</t>
    <phoneticPr fontId="1" type="noConversion"/>
  </si>
  <si>
    <t>하백</t>
    <phoneticPr fontId="1" type="noConversion"/>
  </si>
  <si>
    <t>슈헤리트</t>
    <phoneticPr fontId="1" type="noConversion"/>
  </si>
  <si>
    <t>엔비스카</t>
    <phoneticPr fontId="1" type="noConversion"/>
  </si>
  <si>
    <t>칼트말루스</t>
    <phoneticPr fontId="1" type="noConversion"/>
  </si>
  <si>
    <t>씬 스틸러</t>
    <phoneticPr fontId="1" type="noConversion"/>
  </si>
  <si>
    <t>특정 능력치 특화</t>
    <phoneticPr fontId="1" type="noConversion"/>
  </si>
  <si>
    <t>타나토스</t>
    <phoneticPr fontId="1" type="noConversion"/>
  </si>
  <si>
    <t>천둥</t>
    <phoneticPr fontId="1" type="noConversion"/>
  </si>
  <si>
    <t>모리나</t>
    <phoneticPr fontId="1" type="noConversion"/>
  </si>
  <si>
    <t>다단</t>
    <phoneticPr fontId="1" type="noConversion"/>
  </si>
  <si>
    <t>자이언트 웜</t>
    <phoneticPr fontId="1" type="noConversion"/>
  </si>
  <si>
    <t>마리 파우렌츠</t>
    <phoneticPr fontId="1" type="noConversion"/>
  </si>
  <si>
    <t>진화의 군주 카인</t>
    <phoneticPr fontId="1" type="noConversion"/>
  </si>
  <si>
    <t>에스</t>
    <phoneticPr fontId="1" type="noConversion"/>
  </si>
  <si>
    <t>제이</t>
    <phoneticPr fontId="1" type="noConversion"/>
  </si>
  <si>
    <t>안톤</t>
    <phoneticPr fontId="1" type="noConversion"/>
  </si>
  <si>
    <t>세비엘</t>
    <phoneticPr fontId="1" type="noConversion"/>
  </si>
  <si>
    <t>에스더 루테란</t>
    <phoneticPr fontId="1" type="noConversion"/>
  </si>
  <si>
    <t>마법사 로나운</t>
    <phoneticPr fontId="1" type="noConversion"/>
  </si>
  <si>
    <t>자간</t>
    <phoneticPr fontId="1" type="noConversion"/>
  </si>
  <si>
    <t>릭투스</t>
    <phoneticPr fontId="1" type="noConversion"/>
  </si>
  <si>
    <t>로블룸</t>
    <phoneticPr fontId="1" type="noConversion"/>
  </si>
  <si>
    <t>윌리윌리</t>
    <phoneticPr fontId="1" type="noConversion"/>
  </si>
  <si>
    <t>가디언 루</t>
    <phoneticPr fontId="1" type="noConversion"/>
  </si>
  <si>
    <t>파한</t>
    <phoneticPr fontId="1" type="noConversion"/>
  </si>
  <si>
    <t>호동</t>
    <phoneticPr fontId="1" type="noConversion"/>
  </si>
  <si>
    <t>객주도사</t>
    <phoneticPr fontId="1" type="noConversion"/>
  </si>
  <si>
    <t>월향도사</t>
    <phoneticPr fontId="1" type="noConversion"/>
  </si>
  <si>
    <t>수령도사</t>
    <phoneticPr fontId="1" type="noConversion"/>
  </si>
  <si>
    <t>국왕 실리안</t>
    <phoneticPr fontId="1" type="noConversion"/>
  </si>
  <si>
    <t>아만</t>
    <phoneticPr fontId="1" type="noConversion"/>
  </si>
  <si>
    <t>데런 아만</t>
    <phoneticPr fontId="1" type="noConversion"/>
  </si>
  <si>
    <t>카마인</t>
    <phoneticPr fontId="1" type="noConversion"/>
  </si>
  <si>
    <t>세리야</t>
    <phoneticPr fontId="1" type="noConversion"/>
  </si>
  <si>
    <t>집행관 솔라스</t>
    <phoneticPr fontId="1" type="noConversion"/>
  </si>
  <si>
    <t>진저웨일</t>
    <phoneticPr fontId="1" type="noConversion"/>
  </si>
  <si>
    <t>라하르트</t>
    <phoneticPr fontId="1" type="noConversion"/>
  </si>
  <si>
    <t>엘버하스틱</t>
    <phoneticPr fontId="1" type="noConversion"/>
  </si>
  <si>
    <t>아르카디아</t>
    <phoneticPr fontId="1" type="noConversion"/>
  </si>
  <si>
    <t>하이비 집행관</t>
    <phoneticPr fontId="1" type="noConversion"/>
  </si>
  <si>
    <t>몽환의 나이트</t>
    <phoneticPr fontId="1" type="noConversion"/>
  </si>
  <si>
    <t>신뢰의 아크아스타</t>
    <phoneticPr fontId="1" type="noConversion"/>
  </si>
  <si>
    <t>창조의 아크 오르투스</t>
    <phoneticPr fontId="1" type="noConversion"/>
  </si>
  <si>
    <t>예지의 아크아가톤</t>
    <phoneticPr fontId="1" type="noConversion"/>
  </si>
  <si>
    <t>희망의 아크 엘피스</t>
    <phoneticPr fontId="1" type="noConversion"/>
  </si>
  <si>
    <t>지혜의 아크 라디체</t>
    <phoneticPr fontId="1" type="noConversion"/>
  </si>
  <si>
    <t>헌신의 아크 카르타</t>
    <phoneticPr fontId="1" type="noConversion"/>
  </si>
  <si>
    <t>에아달린</t>
    <phoneticPr fontId="1" type="noConversion"/>
  </si>
  <si>
    <t>오렐다</t>
    <phoneticPr fontId="1" type="noConversion"/>
  </si>
  <si>
    <t>토토마</t>
    <phoneticPr fontId="1" type="noConversion"/>
  </si>
  <si>
    <t>루티아</t>
    <phoneticPr fontId="1" type="noConversion"/>
  </si>
  <si>
    <t>베아트리스</t>
    <phoneticPr fontId="1" type="noConversion"/>
  </si>
  <si>
    <t>알레그로</t>
    <phoneticPr fontId="1" type="noConversion"/>
  </si>
  <si>
    <t>운다트</t>
    <phoneticPr fontId="1" type="noConversion"/>
  </si>
  <si>
    <t>실페리온</t>
    <phoneticPr fontId="1" type="noConversion"/>
  </si>
  <si>
    <t>그노시스</t>
    <phoneticPr fontId="1" type="noConversion"/>
  </si>
  <si>
    <t>에페르니아</t>
    <phoneticPr fontId="1" type="noConversion"/>
  </si>
  <si>
    <t>자히아</t>
    <phoneticPr fontId="1" type="noConversion"/>
  </si>
  <si>
    <t>리게아스</t>
    <phoneticPr fontId="1" type="noConversion"/>
  </si>
  <si>
    <t>아드린느</t>
    <phoneticPr fontId="1" type="noConversion"/>
  </si>
  <si>
    <t>브리아레오스</t>
    <phoneticPr fontId="1" type="noConversion"/>
  </si>
  <si>
    <t>수신 아포라스</t>
    <phoneticPr fontId="1" type="noConversion"/>
  </si>
  <si>
    <t>고르카그로스</t>
    <phoneticPr fontId="1" type="noConversion"/>
  </si>
  <si>
    <t>타르실라</t>
    <phoneticPr fontId="1" type="noConversion"/>
  </si>
  <si>
    <t>솔 그랑데</t>
    <phoneticPr fontId="1" type="noConversion"/>
  </si>
  <si>
    <t>마네스</t>
    <phoneticPr fontId="1" type="noConversion"/>
  </si>
  <si>
    <t>검은 이빨</t>
    <phoneticPr fontId="1" type="noConversion"/>
  </si>
  <si>
    <t>칼바서스</t>
    <phoneticPr fontId="1" type="noConversion"/>
  </si>
  <si>
    <t>히바이크</t>
    <phoneticPr fontId="1" type="noConversion"/>
  </si>
  <si>
    <t>녹스</t>
    <phoneticPr fontId="1" type="noConversion"/>
  </si>
  <si>
    <t>세티오</t>
    <phoneticPr fontId="1" type="noConversion"/>
  </si>
  <si>
    <t>붉은 남작 에디</t>
    <phoneticPr fontId="1" type="noConversion"/>
  </si>
  <si>
    <t>희귀</t>
  </si>
  <si>
    <t>희귀</t>
    <phoneticPr fontId="1" type="noConversion"/>
  </si>
  <si>
    <t>하늘을 비추는 사막</t>
    <phoneticPr fontId="1" type="noConversion"/>
  </si>
  <si>
    <t>에어가이츠 계획</t>
    <phoneticPr fontId="1" type="noConversion"/>
  </si>
  <si>
    <t>루테란의 시련</t>
    <phoneticPr fontId="1" type="noConversion"/>
  </si>
  <si>
    <t>대사부 시험</t>
    <phoneticPr fontId="1" type="noConversion"/>
  </si>
  <si>
    <t>남겨직 바람 절벽</t>
    <phoneticPr fontId="1" type="noConversion"/>
  </si>
  <si>
    <t>창의달인</t>
    <phoneticPr fontId="1" type="noConversion"/>
  </si>
  <si>
    <t>트리시온</t>
    <phoneticPr fontId="1" type="noConversion"/>
  </si>
  <si>
    <t>책을 읽읍시다</t>
    <phoneticPr fontId="1" type="noConversion"/>
  </si>
  <si>
    <t>라제니스의 운명</t>
    <phoneticPr fontId="1" type="noConversion"/>
  </si>
  <si>
    <t>자연의 정령들</t>
    <phoneticPr fontId="1" type="noConversion"/>
  </si>
  <si>
    <t>필드 보스 II</t>
    <phoneticPr fontId="1" type="noConversion"/>
  </si>
  <si>
    <t>해적 시대</t>
    <phoneticPr fontId="1" type="noConversion"/>
  </si>
  <si>
    <t>한장씩 필요/럭키몬스터 덱</t>
    <phoneticPr fontId="1" type="noConversion"/>
  </si>
  <si>
    <t>필수 수집/각성</t>
    <phoneticPr fontId="1" type="noConversion"/>
  </si>
  <si>
    <t>등급</t>
    <phoneticPr fontId="1" type="noConversion"/>
  </si>
  <si>
    <t>효과</t>
    <phoneticPr fontId="1" type="noConversion"/>
  </si>
  <si>
    <t>비고</t>
    <phoneticPr fontId="1" type="noConversion"/>
  </si>
  <si>
    <t>소금거인</t>
    <phoneticPr fontId="1" type="noConversion"/>
  </si>
  <si>
    <t>카드이름</t>
    <phoneticPr fontId="1" type="noConversion"/>
  </si>
  <si>
    <t>검색어</t>
    <phoneticPr fontId="1" type="noConversion"/>
  </si>
  <si>
    <t>필수 수집/각성</t>
  </si>
  <si>
    <t>한장씩 필요/럭키몬스터 덱</t>
  </si>
  <si>
    <t>고급</t>
    <phoneticPr fontId="1" type="noConversion"/>
  </si>
  <si>
    <t>특정 능력치 특화</t>
  </si>
  <si>
    <t>조건. 1</t>
    <phoneticPr fontId="1" type="noConversion"/>
  </si>
  <si>
    <t>조건. 2</t>
    <phoneticPr fontId="1" type="noConversion"/>
  </si>
  <si>
    <t>제작</t>
    <phoneticPr fontId="1" type="noConversion"/>
  </si>
  <si>
    <t>써전신</t>
    <phoneticPr fontId="1" type="noConversion"/>
  </si>
  <si>
    <t>*참고자료:</t>
    <phoneticPr fontId="1" type="noConversion"/>
  </si>
  <si>
    <t>http://www.inven.co.kr/board/lostark/4821/68727</t>
    <phoneticPr fontId="1" type="noConversion"/>
  </si>
  <si>
    <t>(로스트아크 인벤 펄바티)</t>
    <phoneticPr fontId="1" type="noConversion"/>
  </si>
  <si>
    <t>카마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</si>
</sst>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theme="0" tint="-0.14999847407452621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14">
    <border>
      <left/>
      <right/>
      <top/>
      <bottom/>
      <diagonal/>
    </border>
    <border>
      <left style="thick">
        <color theme="0" tint="-0.14996795556505021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3743705557422"/>
      </left>
      <right style="thick">
        <color theme="0" tint="-0.14993743705557422"/>
      </right>
      <top style="thick">
        <color theme="0" tint="-0.14993743705557422"/>
      </top>
      <bottom style="thick">
        <color theme="0" tint="-0.14993743705557422"/>
      </bottom>
      <diagonal/>
    </border>
    <border>
      <left/>
      <right style="thick">
        <color theme="0" tint="-0.14993743705557422"/>
      </right>
      <top/>
      <bottom style="thick">
        <color theme="0" tint="-0.14993743705557422"/>
      </bottom>
      <diagonal/>
    </border>
    <border>
      <left style="thick">
        <color theme="0" tint="-0.14993743705557422"/>
      </left>
      <right style="thick">
        <color theme="0" tint="-0.14993743705557422"/>
      </right>
      <top/>
      <bottom style="thick">
        <color theme="0" tint="-0.14993743705557422"/>
      </bottom>
      <diagonal/>
    </border>
    <border>
      <left style="thick">
        <color theme="0" tint="-0.14993743705557422"/>
      </left>
      <right/>
      <top/>
      <bottom style="thick">
        <color theme="0" tint="-0.14993743705557422"/>
      </bottom>
      <diagonal/>
    </border>
    <border>
      <left/>
      <right style="thick">
        <color theme="0" tint="-0.14993743705557422"/>
      </right>
      <top style="thick">
        <color theme="0" tint="-0.14993743705557422"/>
      </top>
      <bottom style="thick">
        <color theme="0" tint="-0.14993743705557422"/>
      </bottom>
      <diagonal/>
    </border>
    <border>
      <left style="thick">
        <color theme="0" tint="-0.14993743705557422"/>
      </left>
      <right/>
      <top style="thick">
        <color theme="0" tint="-0.14993743705557422"/>
      </top>
      <bottom style="thick">
        <color theme="0" tint="-0.14993743705557422"/>
      </bottom>
      <diagonal/>
    </border>
    <border>
      <left/>
      <right style="thick">
        <color theme="0" tint="-0.14993743705557422"/>
      </right>
      <top style="thick">
        <color theme="0" tint="-0.14993743705557422"/>
      </top>
      <bottom/>
      <diagonal/>
    </border>
    <border>
      <left style="thick">
        <color theme="0" tint="-0.14993743705557422"/>
      </left>
      <right style="thick">
        <color theme="0" tint="-0.14993743705557422"/>
      </right>
      <top style="thick">
        <color theme="0" tint="-0.14993743705557422"/>
      </top>
      <bottom/>
      <diagonal/>
    </border>
    <border>
      <left style="thick">
        <color theme="0" tint="-0.14993743705557422"/>
      </left>
      <right/>
      <top style="thick">
        <color theme="0" tint="-0.14993743705557422"/>
      </top>
      <bottom/>
      <diagonal/>
    </border>
    <border>
      <left style="thick">
        <color theme="0" tint="-0.14996795556505021"/>
      </left>
      <right/>
      <top style="thick">
        <color theme="0" tint="-0.14996795556505021"/>
      </top>
      <bottom style="thick">
        <color theme="0" tint="-0.14996795556505021"/>
      </bottom>
      <diagonal/>
    </border>
    <border>
      <left/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/>
      <right/>
      <top style="thick">
        <color theme="0" tint="-0.14996795556505021"/>
      </top>
      <bottom style="thick">
        <color theme="0" tint="-0.1499679555650502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2" borderId="0" xfId="0" applyFill="1" applyProtection="1">
      <alignment vertical="center"/>
      <protection hidden="1"/>
    </xf>
    <xf numFmtId="0" fontId="4" fillId="2" borderId="0" xfId="0" applyFont="1" applyFill="1" applyProtection="1">
      <alignment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5" fillId="5" borderId="11" xfId="0" applyFont="1" applyFill="1" applyBorder="1" applyAlignment="1" applyProtection="1">
      <alignment horizontal="center" vertical="center"/>
      <protection hidden="1"/>
    </xf>
    <xf numFmtId="0" fontId="5" fillId="5" borderId="13" xfId="0" applyFont="1" applyFill="1" applyBorder="1" applyAlignment="1" applyProtection="1">
      <alignment horizontal="center" vertical="center"/>
      <protection hidden="1"/>
    </xf>
    <xf numFmtId="0" fontId="5" fillId="5" borderId="12" xfId="0" applyFont="1" applyFill="1" applyBorder="1" applyAlignment="1" applyProtection="1">
      <alignment horizontal="center" vertical="center"/>
      <protection hidden="1"/>
    </xf>
  </cellXfs>
  <cellStyles count="1">
    <cellStyle name="표준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0" tint="-0.14993743705557422"/>
        </left>
        <right/>
        <top style="thick">
          <color theme="0" tint="-0.14993743705557422"/>
        </top>
        <bottom style="thick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0" tint="-0.14993743705557422"/>
        </left>
        <right style="thick">
          <color theme="0" tint="-0.14993743705557422"/>
        </right>
        <top style="thick">
          <color theme="0" tint="-0.14993743705557422"/>
        </top>
        <bottom style="thick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0" tint="-0.14993743705557422"/>
        </left>
        <right style="thick">
          <color theme="0" tint="-0.14993743705557422"/>
        </right>
        <top style="thick">
          <color theme="0" tint="-0.14993743705557422"/>
        </top>
        <bottom style="thick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ck">
          <color theme="0" tint="-0.14993743705557422"/>
        </right>
        <top style="thick">
          <color theme="0" tint="-0.14993743705557422"/>
        </top>
        <bottom style="thick">
          <color theme="0" tint="-0.14993743705557422"/>
        </bottom>
      </border>
      <protection locked="0" hidden="0"/>
    </dxf>
    <dxf>
      <border>
        <top style="thick">
          <color theme="0" tint="-0.14993743705557422"/>
        </top>
      </border>
    </dxf>
    <dxf>
      <border diagonalUp="0" diagonalDown="0">
        <left style="thick">
          <color theme="0" tint="-0.14993743705557422"/>
        </left>
        <right style="thick">
          <color theme="0" tint="-0.14993743705557422"/>
        </right>
        <top style="thick">
          <color theme="0" tint="-0.14993743705557422"/>
        </top>
        <bottom style="thick">
          <color theme="0" tint="-0.14993743705557422"/>
        </bottom>
      </border>
    </dxf>
    <dxf>
      <font>
        <strike val="0"/>
        <outline val="0"/>
        <shadow val="0"/>
        <u val="none"/>
        <vertAlign val="baseline"/>
        <sz val="9"/>
        <color auto="1"/>
        <name val="맑은 고딕"/>
        <family val="3"/>
        <charset val="129"/>
        <scheme val="minor"/>
      </font>
      <fill>
        <patternFill patternType="solid">
          <fgColor indexed="64"/>
          <bgColor theme="8" tint="0.79998168889431442"/>
        </patternFill>
      </fill>
      <protection locked="0" hidden="0"/>
    </dxf>
    <dxf>
      <border>
        <bottom style="thick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theme="0" tint="-0.14993743705557422"/>
        </left>
        <right style="thick">
          <color theme="0" tint="-0.14993743705557422"/>
        </right>
        <top/>
        <bottom/>
      </border>
      <protection locked="0" hidden="0"/>
    </dxf>
    <dxf>
      <fill>
        <patternFill>
          <bgColor theme="5" tint="0.39994506668294322"/>
        </patternFill>
      </fill>
    </dxf>
    <dxf>
      <fill>
        <patternFill>
          <fgColor rgb="FFCC99FF"/>
          <bgColor rgb="FFCC99FF"/>
        </patternFill>
      </fill>
    </dxf>
    <dxf>
      <fill>
        <patternFill>
          <bgColor rgb="FF6699FF"/>
        </patternFill>
      </fill>
    </dxf>
    <dxf>
      <fill>
        <patternFill>
          <bgColor theme="9" tint="0.39994506668294322"/>
        </patternFill>
      </fill>
    </dxf>
    <dxf>
      <border>
        <left style="thick">
          <color theme="0" tint="-0.14996795556505021"/>
        </left>
        <right style="thick">
          <color theme="0" tint="-0.14996795556505021"/>
        </right>
        <top style="thick">
          <color theme="0" tint="-0.14996795556505021"/>
        </top>
        <bottom style="thick">
          <color theme="0" tint="-0.14996795556505021"/>
        </bottom>
        <vertical style="thick">
          <color theme="0" tint="-0.14996795556505021"/>
        </vertical>
        <horizontal style="thick">
          <color theme="0" tint="-0.14996795556505021"/>
        </horizontal>
      </border>
    </dxf>
    <dxf>
      <border>
        <left style="thick">
          <color theme="2" tint="-9.9948118533890809E-2"/>
        </left>
        <right style="thick">
          <color theme="2" tint="-9.9948118533890809E-2"/>
        </right>
        <top style="thick">
          <color theme="2" tint="-9.9948118533890809E-2"/>
        </top>
        <bottom style="thick">
          <color theme="2" tint="-9.9948118533890809E-2"/>
        </bottom>
        <vertical style="thick">
          <color theme="2" tint="-9.9948118533890809E-2"/>
        </vertical>
        <horizontal style="thick">
          <color theme="2" tint="-9.9948118533890809E-2"/>
        </horizontal>
      </border>
    </dxf>
  </dxfs>
  <tableStyles count="2" defaultTableStyle="기본" defaultPivotStyle="PivotStyleLight16">
    <tableStyle name="기본" pivot="0" count="1" xr9:uid="{90CF89AF-696E-472B-A894-0B3B535A5346}">
      <tableStyleElement type="wholeTable" dxfId="14"/>
    </tableStyle>
    <tableStyle name="표 스타일 1" pivot="0" count="1" xr9:uid="{5D92E915-29A2-4175-92B7-E18152315FB3}">
      <tableStyleElement type="wholeTable" dxfId="13"/>
    </tableStyle>
  </tableStyles>
  <colors>
    <mruColors>
      <color rgb="FF6699FF"/>
      <color rgb="FFCC99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0AF967-66A9-441F-9EC9-C2F44895AA6A}" name="표1" displayName="표1" ref="B2:E136" totalsRowShown="0" headerRowDxfId="8" dataDxfId="6" headerRowBorderDxfId="7" tableBorderDxfId="5" totalsRowBorderDxfId="4">
  <autoFilter ref="B2:E136" xr:uid="{A67AF76A-9CF4-4803-8FAA-4ED5B6AAC4BD}"/>
  <tableColumns count="4">
    <tableColumn id="1" xr3:uid="{316D74D4-A283-4D55-B88D-AE999A3A6C02}" name="이름" dataDxfId="3"/>
    <tableColumn id="2" xr3:uid="{C3DEB868-37EA-4FA9-B48D-FD39BBC4D37A}" name="등급" dataDxfId="2"/>
    <tableColumn id="3" xr3:uid="{80475510-2539-4205-ABB2-39C41E7A264E}" name="효과" dataDxfId="1"/>
    <tableColumn id="4" xr3:uid="{D4BAEAFE-CA3E-4B01-BA48-C263FA95FCE0}" name="비고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0BCD4-E508-473B-B612-80D55E90E2B3}">
  <sheetPr codeName="Sheet1"/>
  <dimension ref="B2:N32"/>
  <sheetViews>
    <sheetView tabSelected="1" topLeftCell="B1" zoomScale="115" zoomScaleNormal="115" workbookViewId="0">
      <selection activeCell="B15" sqref="B15"/>
    </sheetView>
  </sheetViews>
  <sheetFormatPr defaultRowHeight="15" customHeight="1" thickTop="1" thickBottom="1" x14ac:dyDescent="0.35"/>
  <cols>
    <col min="1" max="1" width="2.5" style="1" customWidth="1"/>
    <col min="2" max="2" width="22.25" style="1" customWidth="1"/>
    <col min="3" max="3" width="2.5" style="1" customWidth="1"/>
    <col min="4" max="7" width="21.625" style="1" customWidth="1"/>
    <col min="8" max="8" width="2" style="1" customWidth="1"/>
    <col min="9" max="10" width="9" style="1"/>
    <col min="11" max="11" width="10.25" style="1" customWidth="1"/>
    <col min="12" max="16384" width="9" style="1"/>
  </cols>
  <sheetData>
    <row r="2" spans="2:14" ht="15" customHeight="1" thickTop="1" thickBot="1" x14ac:dyDescent="0.35">
      <c r="B2" s="3" t="s">
        <v>175</v>
      </c>
      <c r="D2" s="3" t="s">
        <v>174</v>
      </c>
      <c r="E2" s="3" t="s">
        <v>171</v>
      </c>
      <c r="F2" s="3" t="s">
        <v>172</v>
      </c>
      <c r="G2" s="3" t="s">
        <v>170</v>
      </c>
    </row>
    <row r="3" spans="2:14" ht="15" customHeight="1" thickTop="1" thickBot="1" x14ac:dyDescent="0.35">
      <c r="B3" s="4" t="s">
        <v>187</v>
      </c>
      <c r="D3" s="2" t="str">
        <f t="array" ref="D3">IF($B$3="","",IFERROR(INDEX('카드 테이블'!B$3:B$136,SMALL(IF(ISNUMBER(SEARCH($B$3,'카드 테이블'!B$3:B$136)),ROW('카드 테이블'!B$3:B$136)-ROW('카드 테이블'!B$3)+1),ROWS(D$3:D3))),""))</f>
        <v>카마인</v>
      </c>
      <c r="E3" s="2" t="str">
        <f>IFERROR(INDEX(표1[[#All],[효과]],MATCH('카드 검색'!D3,표1[[#All],[이름]],0)),"")</f>
        <v>남겨직 바람 절벽</v>
      </c>
      <c r="F3" s="2" t="str">
        <f>IFERROR(INDEX(표1[[#All],[비고]],MATCH('카드 검색'!D3,표1[[#All],[이름]],0)),"")</f>
        <v>필수 수집/각성</v>
      </c>
      <c r="G3" s="2" t="str">
        <f>IFERROR(INDEX(표1[[#All],[등급]],MATCH('카드 검색'!D3,표1[[#All],[이름]],0)),"")</f>
        <v>전설</v>
      </c>
    </row>
    <row r="4" spans="2:14" ht="15" customHeight="1" thickTop="1" thickBot="1" x14ac:dyDescent="0.35">
      <c r="D4" s="2" t="str">
        <f t="array" ref="D4">IF($B$3="","",IFERROR(INDEX('카드 테이블'!B$3:B$136,SMALL(IF(ISNUMBER(SEARCH($B$3,'카드 테이블'!B$3:B$136)),ROW('카드 테이블'!B$3:B$136)-ROW('카드 테이블'!B$3)+1),ROWS(D$3:D4))),""))</f>
        <v/>
      </c>
      <c r="E4" s="2" t="str">
        <f>IFERROR(INDEX(표1[[#All],[효과]],MATCH('카드 검색'!D4,표1[[#All],[이름]],0)),"")</f>
        <v/>
      </c>
      <c r="F4" s="2" t="str">
        <f>IFERROR(INDEX(표1[[#All],[비고]],MATCH('카드 검색'!D4,표1[[#All],[이름]],0)),"")</f>
        <v/>
      </c>
      <c r="G4" s="2" t="str">
        <f>IFERROR(INDEX(표1[[#All],[등급]],MATCH('카드 검색'!D4,표1[[#All],[이름]],0)),"")</f>
        <v/>
      </c>
      <c r="J4" s="17" t="s">
        <v>184</v>
      </c>
      <c r="K4" s="18" t="s">
        <v>185</v>
      </c>
    </row>
    <row r="5" spans="2:14" ht="15" customHeight="1" thickTop="1" thickBot="1" x14ac:dyDescent="0.35">
      <c r="D5" s="2" t="str">
        <f t="array" ref="D5">IF($B$3="","",IFERROR(INDEX('카드 테이블'!B$3:B$136,SMALL(IF(ISNUMBER(SEARCH($B$3,'카드 테이블'!B$3:B$136)),ROW('카드 테이블'!B$3:B$136)-ROW('카드 테이블'!B$3)+1),ROWS(D$3:D5))),""))</f>
        <v/>
      </c>
      <c r="E5" s="2" t="str">
        <f>IFERROR(INDEX(표1[[#All],[효과]],MATCH('카드 검색'!D5,표1[[#All],[이름]],0)),"")</f>
        <v/>
      </c>
      <c r="F5" s="2" t="str">
        <f>IFERROR(INDEX(표1[[#All],[비고]],MATCH('카드 검색'!D5,표1[[#All],[이름]],0)),"")</f>
        <v/>
      </c>
      <c r="G5" s="2" t="str">
        <f>IFERROR(INDEX(표1[[#All],[등급]],MATCH('카드 검색'!D5,표1[[#All],[이름]],0)),"")</f>
        <v/>
      </c>
      <c r="J5" s="19" t="s">
        <v>186</v>
      </c>
      <c r="K5" s="20"/>
      <c r="L5" s="20"/>
      <c r="M5" s="20"/>
      <c r="N5" s="21"/>
    </row>
    <row r="6" spans="2:14" ht="15" customHeight="1" thickTop="1" thickBot="1" x14ac:dyDescent="0.35">
      <c r="D6" s="2" t="str">
        <f t="array" ref="D6">IF($B$3="","",IFERROR(INDEX('카드 테이블'!B$3:B$136,SMALL(IF(ISNUMBER(SEARCH($B$3,'카드 테이블'!B$3:B$136)),ROW('카드 테이블'!B$3:B$136)-ROW('카드 테이블'!B$3)+1),ROWS(D$3:D6))),""))</f>
        <v/>
      </c>
      <c r="E6" s="2" t="str">
        <f>IFERROR(INDEX(표1[[#All],[효과]],MATCH('카드 검색'!D6,표1[[#All],[이름]],0)),"")</f>
        <v/>
      </c>
      <c r="F6" s="2" t="str">
        <f>IFERROR(INDEX(표1[[#All],[비고]],MATCH('카드 검색'!D6,표1[[#All],[이름]],0)),"")</f>
        <v/>
      </c>
      <c r="G6" s="2" t="str">
        <f>IFERROR(INDEX(표1[[#All],[등급]],MATCH('카드 검색'!D6,표1[[#All],[이름]],0)),"")</f>
        <v/>
      </c>
    </row>
    <row r="7" spans="2:14" ht="15" customHeight="1" thickTop="1" thickBot="1" x14ac:dyDescent="0.35">
      <c r="D7" s="2" t="str">
        <f t="array" ref="D7">IF($B$3="","",IFERROR(INDEX('카드 테이블'!B$3:B$136,SMALL(IF(ISNUMBER(SEARCH($B$3,'카드 테이블'!B$3:B$136)),ROW('카드 테이블'!B$3:B$136)-ROW('카드 테이블'!B$3)+1),ROWS(D$3:D7))),""))</f>
        <v/>
      </c>
      <c r="E7" s="2" t="str">
        <f>IFERROR(INDEX(표1[[#All],[효과]],MATCH('카드 검색'!D7,표1[[#All],[이름]],0)),"")</f>
        <v/>
      </c>
      <c r="F7" s="2" t="str">
        <f>IFERROR(INDEX(표1[[#All],[비고]],MATCH('카드 검색'!D7,표1[[#All],[이름]],0)),"")</f>
        <v/>
      </c>
      <c r="G7" s="2" t="str">
        <f>IFERROR(INDEX(표1[[#All],[등급]],MATCH('카드 검색'!D7,표1[[#All],[이름]],0)),"")</f>
        <v/>
      </c>
    </row>
    <row r="8" spans="2:14" ht="15" customHeight="1" thickTop="1" thickBot="1" x14ac:dyDescent="0.35">
      <c r="D8" s="2" t="str">
        <f t="array" ref="D8">IF($B$3="","",IFERROR(INDEX('카드 테이블'!B$3:B$136,SMALL(IF(ISNUMBER(SEARCH($B$3,'카드 테이블'!B$3:B$136)),ROW('카드 테이블'!B$3:B$136)-ROW('카드 테이블'!B$3)+1),ROWS(D$3:D8))),""))</f>
        <v/>
      </c>
      <c r="E8" s="2" t="str">
        <f>IFERROR(INDEX(표1[[#All],[효과]],MATCH('카드 검색'!D8,표1[[#All],[이름]],0)),"")</f>
        <v/>
      </c>
      <c r="F8" s="2" t="str">
        <f>IFERROR(INDEX(표1[[#All],[비고]],MATCH('카드 검색'!D8,표1[[#All],[이름]],0)),"")</f>
        <v/>
      </c>
      <c r="G8" s="2" t="str">
        <f>IFERROR(INDEX(표1[[#All],[등급]],MATCH('카드 검색'!D8,표1[[#All],[이름]],0)),"")</f>
        <v/>
      </c>
    </row>
    <row r="9" spans="2:14" ht="15" customHeight="1" thickTop="1" thickBot="1" x14ac:dyDescent="0.35">
      <c r="D9" s="2" t="str">
        <f t="array" ref="D9">IF($B$3="","",IFERROR(INDEX('카드 테이블'!B$3:B$136,SMALL(IF(ISNUMBER(SEARCH($B$3,'카드 테이블'!B$3:B$136)),ROW('카드 테이블'!B$3:B$136)-ROW('카드 테이블'!B$3)+1),ROWS(D$3:D9))),""))</f>
        <v/>
      </c>
      <c r="E9" s="2" t="str">
        <f>IFERROR(INDEX(표1[[#All],[효과]],MATCH('카드 검색'!D9,표1[[#All],[이름]],0)),"")</f>
        <v/>
      </c>
      <c r="F9" s="2" t="str">
        <f>IFERROR(INDEX(표1[[#All],[비고]],MATCH('카드 검색'!D9,표1[[#All],[이름]],0)),"")</f>
        <v/>
      </c>
      <c r="G9" s="2" t="str">
        <f>IFERROR(INDEX(표1[[#All],[등급]],MATCH('카드 검색'!D9,표1[[#All],[이름]],0)),"")</f>
        <v/>
      </c>
    </row>
    <row r="10" spans="2:14" ht="15" customHeight="1" thickTop="1" thickBot="1" x14ac:dyDescent="0.35">
      <c r="D10" s="2" t="str">
        <f t="array" ref="D10">IF($B$3="","",IFERROR(INDEX('카드 테이블'!B$3:B$136,SMALL(IF(ISNUMBER(SEARCH($B$3,'카드 테이블'!B$3:B$136)),ROW('카드 테이블'!B$3:B$136)-ROW('카드 테이블'!B$3)+1),ROWS(D$3:D10))),""))</f>
        <v/>
      </c>
      <c r="E10" s="2" t="str">
        <f>IFERROR(INDEX(표1[[#All],[효과]],MATCH('카드 검색'!D10,표1[[#All],[이름]],0)),"")</f>
        <v/>
      </c>
      <c r="F10" s="2" t="str">
        <f>IFERROR(INDEX(표1[[#All],[비고]],MATCH('카드 검색'!D10,표1[[#All],[이름]],0)),"")</f>
        <v/>
      </c>
      <c r="G10" s="2" t="str">
        <f>IFERROR(INDEX(표1[[#All],[등급]],MATCH('카드 검색'!D10,표1[[#All],[이름]],0)),"")</f>
        <v/>
      </c>
    </row>
    <row r="11" spans="2:14" ht="15" customHeight="1" thickTop="1" thickBot="1" x14ac:dyDescent="0.35">
      <c r="D11" s="2" t="str">
        <f t="array" ref="D11">IF($B$3="","",IFERROR(INDEX('카드 테이블'!B$3:B$136,SMALL(IF(ISNUMBER(SEARCH($B$3,'카드 테이블'!B$3:B$136)),ROW('카드 테이블'!B$3:B$136)-ROW('카드 테이블'!B$3)+1),ROWS(D$3:D11))),""))</f>
        <v/>
      </c>
      <c r="E11" s="2" t="str">
        <f>IFERROR(INDEX(표1[[#All],[효과]],MATCH('카드 검색'!D11,표1[[#All],[이름]],0)),"")</f>
        <v/>
      </c>
      <c r="F11" s="2" t="str">
        <f>IFERROR(INDEX(표1[[#All],[비고]],MATCH('카드 검색'!D11,표1[[#All],[이름]],0)),"")</f>
        <v/>
      </c>
      <c r="G11" s="2" t="str">
        <f>IFERROR(INDEX(표1[[#All],[등급]],MATCH('카드 검색'!D11,표1[[#All],[이름]],0)),"")</f>
        <v/>
      </c>
    </row>
    <row r="12" spans="2:14" ht="15" customHeight="1" thickTop="1" thickBot="1" x14ac:dyDescent="0.35">
      <c r="D12" s="2" t="str">
        <f t="array" ref="D12">IF($B$3="","",IFERROR(INDEX('카드 테이블'!B$3:B$136,SMALL(IF(ISNUMBER(SEARCH($B$3,'카드 테이블'!B$3:B$136)),ROW('카드 테이블'!B$3:B$136)-ROW('카드 테이블'!B$3)+1),ROWS(D$3:D12))),""))</f>
        <v/>
      </c>
      <c r="E12" s="2" t="str">
        <f>IFERROR(INDEX(표1[[#All],[효과]],MATCH('카드 검색'!D12,표1[[#All],[이름]],0)),"")</f>
        <v/>
      </c>
      <c r="F12" s="2" t="str">
        <f>IFERROR(INDEX(표1[[#All],[비고]],MATCH('카드 검색'!D12,표1[[#All],[이름]],0)),"")</f>
        <v/>
      </c>
      <c r="G12" s="2" t="str">
        <f>IFERROR(INDEX(표1[[#All],[등급]],MATCH('카드 검색'!D12,표1[[#All],[이름]],0)),"")</f>
        <v/>
      </c>
    </row>
    <row r="14" spans="2:14" ht="15" customHeight="1" thickTop="1" thickBot="1" x14ac:dyDescent="0.35">
      <c r="B14" s="3" t="s">
        <v>180</v>
      </c>
      <c r="D14" s="3" t="s">
        <v>174</v>
      </c>
      <c r="E14" s="3" t="s">
        <v>171</v>
      </c>
      <c r="F14" s="3" t="s">
        <v>174</v>
      </c>
      <c r="G14" s="3" t="s">
        <v>171</v>
      </c>
    </row>
    <row r="15" spans="2:14" ht="15" customHeight="1" thickTop="1" thickBot="1" x14ac:dyDescent="0.35">
      <c r="B15" s="4" t="s">
        <v>23</v>
      </c>
      <c r="D15" s="2" t="str">
        <f t="array" ref="D15">IFERROR(INDEX(표1[이름],SMALL(IF(($B$15=표1[등급])*($B$17=표1[비고]),MATCH(ROW(표1[등급]), ROW(표1[비고])), ""), ROWS($A$1:A1))),"")</f>
        <v>미스틱</v>
      </c>
      <c r="E15" s="2" t="str">
        <f>IFERROR(INDEX(표1[효과],MATCH('카드 검색'!D15,표1[이름],0)),"")</f>
        <v>혼돈의 가디언</v>
      </c>
      <c r="F15" s="2" t="str">
        <f t="array" ref="F15">IFERROR(INDEX(표1[이름],SMALL(IF(($B$15=표1[등급])*($B$17=표1[비고]),MATCH(ROW(표1[등급]), ROW(표1[비고])), ""), ROWS($A$1:A19))),"")</f>
        <v/>
      </c>
      <c r="G15" s="2" t="str">
        <f>IFERROR(INDEX(표1[효과],MATCH('카드 검색'!F15,표1[이름],0)),"")</f>
        <v/>
      </c>
    </row>
    <row r="16" spans="2:14" ht="15" customHeight="1" thickTop="1" thickBot="1" x14ac:dyDescent="0.35">
      <c r="B16" s="3" t="s">
        <v>181</v>
      </c>
      <c r="C16" s="1" t="str">
        <f t="array" ref="C16">IFERROR(INDEX(표1[이름],SMALL(IF(('카드 검색'!$B$15=표1[등급])*('카드 테이블'!B18=표1[비고]),MATCH(ROW(표1[등급]), ROW(표1[비고])), ""), ROWS($A$1:A1))),"")</f>
        <v/>
      </c>
      <c r="D16" s="2" t="str">
        <f t="array" ref="D16">IFERROR(INDEX(표1[이름],SMALL(IF(($B$15=표1[등급])*($B$17=표1[비고]),MATCH(ROW(표1[등급]), ROW(표1[비고])), ""), ROWS($A$1:A2))),"")</f>
        <v>카이슈테르</v>
      </c>
      <c r="E16" s="2" t="str">
        <f>IFERROR(INDEX(표1[효과],MATCH('카드 검색'!D16,표1[이름],0)),"")</f>
        <v>혼돈의 가디언</v>
      </c>
      <c r="F16" s="2" t="str">
        <f t="array" ref="F16">IFERROR(INDEX(표1[이름],SMALL(IF(($B$15=표1[등급])*($B$17=표1[비고]),MATCH(ROW(표1[등급]), ROW(표1[비고])), ""), ROWS($A$1:A20))),"")</f>
        <v/>
      </c>
      <c r="G16" s="2" t="str">
        <f>IFERROR(INDEX(표1[효과],MATCH('카드 검색'!F16,표1[이름],0)),"")</f>
        <v/>
      </c>
    </row>
    <row r="17" spans="2:9" ht="15" customHeight="1" thickTop="1" thickBot="1" x14ac:dyDescent="0.35">
      <c r="B17" s="4" t="s">
        <v>176</v>
      </c>
      <c r="D17" s="2" t="str">
        <f t="array" ref="D17">IFERROR(INDEX(표1[이름],SMALL(IF(($B$15=표1[등급])*($B$17=표1[비고]),MATCH(ROW(표1[등급]), ROW(표1[비고])), ""), ROWS($A$1:A3))),"")</f>
        <v>니아</v>
      </c>
      <c r="E17" s="2" t="str">
        <f>IFERROR(INDEX(표1[효과],MATCH('카드 검색'!D17,표1[이름],0)),"")</f>
        <v>오레하의 우물</v>
      </c>
      <c r="F17" s="2" t="str">
        <f t="array" ref="F17">IFERROR(INDEX(표1[이름],SMALL(IF(($B$15=표1[등급])*($B$17=표1[비고]),MATCH(ROW(표1[등급]), ROW(표1[비고])), ""), ROWS($A$1:A21))),"")</f>
        <v/>
      </c>
      <c r="G17" s="2" t="str">
        <f>IFERROR(INDEX(표1[효과],MATCH('카드 검색'!F17,표1[이름],0)),"")</f>
        <v/>
      </c>
    </row>
    <row r="18" spans="2:9" ht="15" customHeight="1" thickTop="1" thickBot="1" x14ac:dyDescent="0.35">
      <c r="D18" s="2" t="str">
        <f t="array" ref="D18">IFERROR(INDEX(표1[이름],SMALL(IF(($B$15=표1[등급])*($B$17=표1[비고]),MATCH(ROW(표1[등급]), ROW(표1[비고])), ""), ROWS($A$1:A4))),"")</f>
        <v>샤나</v>
      </c>
      <c r="E18" s="2" t="str">
        <f>IFERROR(INDEX(표1[효과],MATCH('카드 검색'!D18,표1[이름],0)),"")</f>
        <v>오레하의 우물</v>
      </c>
      <c r="F18" s="2" t="str">
        <f t="array" ref="F18">IFERROR(INDEX(표1[이름],SMALL(IF(($B$15=표1[등급])*($B$17=표1[비고]),MATCH(ROW(표1[등급]), ROW(표1[비고])), ""), ROWS($A$1:A22))),"")</f>
        <v/>
      </c>
      <c r="G18" s="2" t="str">
        <f>IFERROR(INDEX(표1[효과],MATCH('카드 검색'!F18,표1[이름],0)),"")</f>
        <v/>
      </c>
    </row>
    <row r="19" spans="2:9" ht="15" customHeight="1" thickTop="1" thickBot="1" x14ac:dyDescent="0.35">
      <c r="D19" s="2" t="str">
        <f t="array" ref="D19">IFERROR(INDEX(표1[이름],SMALL(IF(($B$15=표1[등급])*($B$17=표1[비고]),MATCH(ROW(표1[등급]), ROW(표1[비고])), ""), ROWS($A$1:A5))),"")</f>
        <v>알비온</v>
      </c>
      <c r="E19" s="2" t="str">
        <f>IFERROR(INDEX(표1[효과],MATCH('카드 검색'!D19,표1[이름],0)),"")</f>
        <v>오레하의 우물</v>
      </c>
      <c r="F19" s="2" t="str">
        <f t="array" ref="F19">IFERROR(INDEX(표1[이름],SMALL(IF(($B$15=표1[등급])*($B$17=표1[비고]),MATCH(ROW(표1[등급]), ROW(표1[비고])), ""), ROWS($A$1:A23))),"")</f>
        <v/>
      </c>
      <c r="G19" s="2" t="str">
        <f>IFERROR(INDEX(표1[효과],MATCH('카드 검색'!F19,표1[이름],0)),"")</f>
        <v/>
      </c>
    </row>
    <row r="20" spans="2:9" ht="15" customHeight="1" thickTop="1" thickBot="1" x14ac:dyDescent="0.35">
      <c r="D20" s="2" t="str">
        <f t="array" ref="D20">IFERROR(INDEX(표1[이름],SMALL(IF(($B$15=표1[등급])*($B$17=표1[비고]),MATCH(ROW(표1[등급]), ROW(표1[비고])), ""), ROWS($A$1:A6))),"")</f>
        <v>사샤</v>
      </c>
      <c r="E20" s="2" t="str">
        <f>IFERROR(INDEX(표1[효과],MATCH('카드 검색'!D20,표1[이름],0)),"")</f>
        <v>삼두 정치</v>
      </c>
      <c r="F20" s="2" t="str">
        <f t="array" ref="F20">IFERROR(INDEX(표1[이름],SMALL(IF(($B$15=표1[등급])*($B$17=표1[비고]),MATCH(ROW(표1[등급]), ROW(표1[비고])), ""), ROWS($A$1:A24))),"")</f>
        <v/>
      </c>
      <c r="G20" s="2" t="str">
        <f>IFERROR(INDEX(표1[효과],MATCH('카드 검색'!F20,표1[이름],0)),"")</f>
        <v/>
      </c>
    </row>
    <row r="21" spans="2:9" ht="15" customHeight="1" thickTop="1" thickBot="1" x14ac:dyDescent="0.35">
      <c r="D21" s="2" t="str">
        <f t="array" ref="D21">IFERROR(INDEX(표1[이름],SMALL(IF(($B$15=표1[등급])*($B$17=표1[비고]),MATCH(ROW(표1[등급]), ROW(표1[비고])), ""), ROWS($A$1:A7))),"")</f>
        <v>바스티안</v>
      </c>
      <c r="E21" s="2" t="str">
        <f>IFERROR(INDEX(표1[효과],MATCH('카드 검색'!D21,표1[이름],0)),"")</f>
        <v>삼두 정치</v>
      </c>
      <c r="F21" s="2" t="str">
        <f t="array" ref="F21">IFERROR(INDEX(표1[이름],SMALL(IF(($B$15=표1[등급])*($B$17=표1[비고]),MATCH(ROW(표1[등급]), ROW(표1[비고])), ""), ROWS($A$1:A25))),"")</f>
        <v/>
      </c>
      <c r="G21" s="2" t="str">
        <f>IFERROR(INDEX(표1[효과],MATCH('카드 검색'!F21,표1[이름],0)),"")</f>
        <v/>
      </c>
    </row>
    <row r="22" spans="2:9" ht="15" customHeight="1" thickTop="1" thickBot="1" x14ac:dyDescent="0.35">
      <c r="D22" s="2" t="str">
        <f t="array" ref="D22">IFERROR(INDEX(표1[이름],SMALL(IF(($B$15=표1[등급])*($B$17=표1[비고]),MATCH(ROW(표1[등급]), ROW(표1[비고])), ""), ROWS($A$1:A8))),"")</f>
        <v>카인</v>
      </c>
      <c r="E22" s="2" t="str">
        <f>IFERROR(INDEX(표1[효과],MATCH('카드 검색'!D22,표1[이름],0)),"")</f>
        <v>삼두 정치</v>
      </c>
      <c r="F22" s="2" t="str">
        <f t="array" ref="F22">IFERROR(INDEX(표1[이름],SMALL(IF(($B$15=표1[등급])*($B$17=표1[비고]),MATCH(ROW(표1[등급]), ROW(표1[비고])), ""), ROWS($A$1:A26))),"")</f>
        <v/>
      </c>
      <c r="G22" s="2" t="str">
        <f>IFERROR(INDEX(표1[효과],MATCH('카드 검색'!F22,표1[이름],0)),"")</f>
        <v/>
      </c>
    </row>
    <row r="23" spans="2:9" ht="15" customHeight="1" thickTop="1" thickBot="1" x14ac:dyDescent="0.35">
      <c r="D23" s="2" t="str">
        <f t="array" ref="D23">IFERROR(INDEX(표1[이름],SMALL(IF(($B$15=표1[등급])*($B$17=표1[비고]),MATCH(ROW(표1[등급]), ROW(표1[비고])), ""), ROWS($A$1:A9))),"")</f>
        <v/>
      </c>
      <c r="E23" s="2" t="str">
        <f>IFERROR(INDEX(표1[효과],MATCH('카드 검색'!D23,표1[이름],0)),"")</f>
        <v/>
      </c>
      <c r="F23" s="2" t="str">
        <f t="array" ref="F23">IFERROR(INDEX(표1[이름],SMALL(IF(($B$15=표1[등급])*($B$17=표1[비고]),MATCH(ROW(표1[등급]), ROW(표1[비고])), ""), ROWS($A$1:A27))),"")</f>
        <v/>
      </c>
      <c r="G23" s="2" t="str">
        <f>IFERROR(INDEX(표1[효과],MATCH('카드 검색'!F23,표1[이름],0)),"")</f>
        <v/>
      </c>
    </row>
    <row r="24" spans="2:9" ht="15" customHeight="1" thickTop="1" thickBot="1" x14ac:dyDescent="0.35">
      <c r="D24" s="2" t="str">
        <f t="array" ref="D24">IFERROR(INDEX(표1[이름],SMALL(IF(($B$15=표1[등급])*($B$17=표1[비고]),MATCH(ROW(표1[등급]), ROW(표1[비고])), ""), ROWS($A$1:A10))),"")</f>
        <v/>
      </c>
      <c r="E24" s="2" t="str">
        <f>IFERROR(INDEX(표1[효과],MATCH('카드 검색'!D24,표1[이름],0)),"")</f>
        <v/>
      </c>
      <c r="F24" s="2" t="str">
        <f t="array" ref="F24">IFERROR(INDEX(표1[이름],SMALL(IF(($B$15=표1[등급])*($B$17=표1[비고]),MATCH(ROW(표1[등급]), ROW(표1[비고])), ""), ROWS($A$1:A28))),"")</f>
        <v/>
      </c>
      <c r="G24" s="2" t="str">
        <f>IFERROR(INDEX(표1[효과],MATCH('카드 검색'!F24,표1[이름],0)),"")</f>
        <v/>
      </c>
    </row>
    <row r="25" spans="2:9" ht="15" customHeight="1" thickTop="1" thickBot="1" x14ac:dyDescent="0.35">
      <c r="D25" s="2" t="str">
        <f t="array" ref="D25">IFERROR(INDEX(표1[이름],SMALL(IF(($B$15=표1[등급])*($B$17=표1[비고]),MATCH(ROW(표1[등급]), ROW(표1[비고])), ""), ROWS($A$1:A11))),"")</f>
        <v/>
      </c>
      <c r="E25" s="2" t="str">
        <f>IFERROR(INDEX(표1[효과],MATCH('카드 검색'!D25,표1[이름],0)),"")</f>
        <v/>
      </c>
      <c r="F25" s="2" t="str">
        <f t="array" ref="F25">IFERROR(INDEX(표1[이름],SMALL(IF(($B$15=표1[등급])*($B$17=표1[비고]),MATCH(ROW(표1[등급]), ROW(표1[비고])), ""), ROWS($A$1:A29))),"")</f>
        <v/>
      </c>
      <c r="G25" s="2" t="str">
        <f>IFERROR(INDEX(표1[효과],MATCH('카드 검색'!F25,표1[이름],0)),"")</f>
        <v/>
      </c>
    </row>
    <row r="26" spans="2:9" ht="15" customHeight="1" thickTop="1" thickBot="1" x14ac:dyDescent="0.35">
      <c r="D26" s="2" t="str">
        <f t="array" ref="D26">IFERROR(INDEX(표1[이름],SMALL(IF(($B$15=표1[등급])*($B$17=표1[비고]),MATCH(ROW(표1[등급]), ROW(표1[비고])), ""), ROWS($A$1:A12))),"")</f>
        <v/>
      </c>
      <c r="E26" s="2" t="str">
        <f>IFERROR(INDEX(표1[효과],MATCH('카드 검색'!D26,표1[이름],0)),"")</f>
        <v/>
      </c>
      <c r="F26" s="2" t="str">
        <f t="array" ref="F26">IFERROR(INDEX(표1[이름],SMALL(IF(($B$15=표1[등급])*($B$17=표1[비고]),MATCH(ROW(표1[등급]), ROW(표1[비고])), ""), ROWS($A$1:A30))),"")</f>
        <v/>
      </c>
      <c r="G26" s="2" t="str">
        <f>IFERROR(INDEX(표1[효과],MATCH('카드 검색'!F26,표1[이름],0)),"")</f>
        <v/>
      </c>
    </row>
    <row r="27" spans="2:9" ht="15" customHeight="1" thickTop="1" thickBot="1" x14ac:dyDescent="0.35">
      <c r="D27" s="2" t="str">
        <f t="array" ref="D27">IFERROR(INDEX(표1[이름],SMALL(IF(($B$15=표1[등급])*($B$17=표1[비고]),MATCH(ROW(표1[등급]), ROW(표1[비고])), ""), ROWS($A$1:A13))),"")</f>
        <v/>
      </c>
      <c r="E27" s="2" t="str">
        <f>IFERROR(INDEX(표1[효과],MATCH('카드 검색'!D27,표1[이름],0)),"")</f>
        <v/>
      </c>
      <c r="F27" s="2" t="str">
        <f t="array" ref="F27">IFERROR(INDEX(표1[이름],SMALL(IF(($B$15=표1[등급])*($B$17=표1[비고]),MATCH(ROW(표1[등급]), ROW(표1[비고])), ""), ROWS($A$1:A31))),"")</f>
        <v/>
      </c>
      <c r="G27" s="2" t="str">
        <f>IFERROR(INDEX(표1[효과],MATCH('카드 검색'!F27,표1[이름],0)),"")</f>
        <v/>
      </c>
    </row>
    <row r="28" spans="2:9" ht="15" customHeight="1" thickTop="1" thickBot="1" x14ac:dyDescent="0.35">
      <c r="D28" s="2" t="str">
        <f t="array" ref="D28">IFERROR(INDEX(표1[이름],SMALL(IF(($B$15=표1[등급])*($B$17=표1[비고]),MATCH(ROW(표1[등급]), ROW(표1[비고])), ""), ROWS($A$1:A14))),"")</f>
        <v/>
      </c>
      <c r="E28" s="2" t="str">
        <f>IFERROR(INDEX(표1[효과],MATCH('카드 검색'!D28,표1[이름],0)),"")</f>
        <v/>
      </c>
      <c r="F28" s="2" t="str">
        <f t="array" ref="F28">IFERROR(INDEX(표1[이름],SMALL(IF(($B$15=표1[등급])*($B$17=표1[비고]),MATCH(ROW(표1[등급]), ROW(표1[비고])), ""), ROWS($A$1:A32))),"")</f>
        <v/>
      </c>
      <c r="G28" s="2" t="str">
        <f>IFERROR(INDEX(표1[효과],MATCH('카드 검색'!F28,표1[이름],0)),"")</f>
        <v/>
      </c>
    </row>
    <row r="29" spans="2:9" ht="15" customHeight="1" thickTop="1" thickBot="1" x14ac:dyDescent="0.35">
      <c r="D29" s="2" t="str">
        <f t="array" ref="D29">IFERROR(INDEX(표1[이름],SMALL(IF(($B$15=표1[등급])*($B$17=표1[비고]),MATCH(ROW(표1[등급]), ROW(표1[비고])), ""), ROWS($A$1:A15))),"")</f>
        <v/>
      </c>
      <c r="E29" s="2" t="str">
        <f>IFERROR(INDEX(표1[효과],MATCH('카드 검색'!D29,표1[이름],0)),"")</f>
        <v/>
      </c>
      <c r="F29" s="2" t="str">
        <f t="array" ref="F29">IFERROR(INDEX(표1[이름],SMALL(IF(($B$15=표1[등급])*($B$17=표1[비고]),MATCH(ROW(표1[등급]), ROW(표1[비고])), ""), ROWS($A$1:A33))),"")</f>
        <v/>
      </c>
      <c r="G29" s="2" t="str">
        <f>IFERROR(INDEX(표1[효과],MATCH('카드 검색'!F29,표1[이름],0)),"")</f>
        <v/>
      </c>
    </row>
    <row r="30" spans="2:9" ht="15" customHeight="1" thickTop="1" thickBot="1" x14ac:dyDescent="0.35">
      <c r="D30" s="2" t="str">
        <f t="array" ref="D30">IFERROR(INDEX(표1[이름],SMALL(IF(($B$15=표1[등급])*($B$17=표1[비고]),MATCH(ROW(표1[등급]), ROW(표1[비고])), ""), ROWS($A$1:A16))),"")</f>
        <v/>
      </c>
      <c r="E30" s="2" t="str">
        <f>IFERROR(INDEX(표1[효과],MATCH('카드 검색'!D30,표1[이름],0)),"")</f>
        <v/>
      </c>
      <c r="F30" s="2" t="str">
        <f t="array" ref="F30">IFERROR(INDEX(표1[이름],SMALL(IF(($B$15=표1[등급])*($B$17=표1[비고]),MATCH(ROW(표1[등급]), ROW(표1[비고])), ""), ROWS($A$1:A34))),"")</f>
        <v/>
      </c>
      <c r="G30" s="2" t="str">
        <f>IFERROR(INDEX(표1[효과],MATCH('카드 검색'!F30,표1[이름],0)),"")</f>
        <v/>
      </c>
    </row>
    <row r="31" spans="2:9" ht="15" customHeight="1" thickTop="1" thickBot="1" x14ac:dyDescent="0.35">
      <c r="D31" s="2" t="str">
        <f t="array" ref="D31">IFERROR(INDEX(표1[이름],SMALL(IF(($B$15=표1[등급])*($B$17=표1[비고]),MATCH(ROW(표1[등급]), ROW(표1[비고])), ""), ROWS($A$1:A17))),"")</f>
        <v/>
      </c>
      <c r="E31" s="2" t="str">
        <f>IFERROR(INDEX(표1[효과],MATCH('카드 검색'!D31,표1[이름],0)),"")</f>
        <v/>
      </c>
      <c r="F31" s="2" t="str">
        <f t="array" ref="F31">IFERROR(INDEX(표1[이름],SMALL(IF(($B$15=표1[등급])*($B$17=표1[비고]),MATCH(ROW(표1[등급]), ROW(표1[비고])), ""), ROWS($A$1:A35))),"")</f>
        <v/>
      </c>
      <c r="G31" s="2" t="str">
        <f>IFERROR(INDEX(표1[효과],MATCH('카드 검색'!F31,표1[이름],0)),"")</f>
        <v/>
      </c>
      <c r="I31" s="16" t="s">
        <v>182</v>
      </c>
    </row>
    <row r="32" spans="2:9" ht="15" customHeight="1" thickTop="1" thickBot="1" x14ac:dyDescent="0.35">
      <c r="D32" s="2" t="str">
        <f t="array" ref="D32">IFERROR(INDEX(표1[이름],SMALL(IF(($B$15=표1[등급])*($B$17=표1[비고]),MATCH(ROW(표1[등급]), ROW(표1[비고])), ""), ROWS($A$1:A18))),"")</f>
        <v/>
      </c>
      <c r="E32" s="2" t="str">
        <f>IFERROR(INDEX(표1[효과],MATCH('카드 검색'!D32,표1[이름],0)),"")</f>
        <v/>
      </c>
      <c r="F32" s="2" t="str">
        <f t="array" ref="F32">IFERROR(INDEX(표1[이름],SMALL(IF(($B$15=표1[등급])*($B$17=표1[비고]),MATCH(ROW(표1[등급]), ROW(표1[비고])), ""), ROWS($A$1:A36))),"")</f>
        <v/>
      </c>
      <c r="G32" s="2" t="str">
        <f>IFERROR(INDEX(표1[효과],MATCH('카드 검색'!F32,표1[이름],0)),"")</f>
        <v/>
      </c>
      <c r="I32" s="2" t="s">
        <v>183</v>
      </c>
    </row>
  </sheetData>
  <sheetProtection algorithmName="SHA-512" hashValue="+XZ2EVyRTYq3NJq6fV7UNY4EJ+8k6S6PCWuJEdJu1lhG8alA77HK6T9/ac/Tg97FR2/c4fqB/idSbJZcJwsWZw==" saltValue="Gt7M8A62IzrWK8ao0X8S1Q==" spinCount="100000" sheet="1" selectLockedCells="1"/>
  <mergeCells count="1">
    <mergeCell ref="J5:N5"/>
  </mergeCells>
  <phoneticPr fontId="1" type="noConversion"/>
  <conditionalFormatting sqref="G3:G13">
    <cfRule type="expression" dxfId="12" priority="1">
      <formula>G3="고급"</formula>
    </cfRule>
    <cfRule type="expression" dxfId="11" priority="2">
      <formula>G3="희귀"</formula>
    </cfRule>
    <cfRule type="expression" dxfId="10" priority="3">
      <formula>G3="영웅"</formula>
    </cfRule>
    <cfRule type="expression" dxfId="9" priority="4">
      <formula>G3="전설"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B58F09E-A4B7-44F9-93E2-E406FA2900FE}">
          <x14:formula1>
            <xm:f>'카드 테이블'!$B$138:$B$141</xm:f>
          </x14:formula1>
          <xm:sqref>B15</xm:sqref>
        </x14:dataValidation>
        <x14:dataValidation type="list" allowBlank="1" showInputMessage="1" showErrorMessage="1" xr:uid="{A534DEAF-3BE1-429E-B977-287057F70279}">
          <x14:formula1>
            <xm:f>'카드 테이블'!$C$138:$C$140</xm:f>
          </x14:formula1>
          <xm:sqref>B17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4230C-C082-427B-9F3A-2209EF55077F}">
  <sheetPr codeName="Sheet2"/>
  <dimension ref="B1:E144"/>
  <sheetViews>
    <sheetView topLeftCell="A79" zoomScale="115" zoomScaleNormal="115" workbookViewId="0">
      <selection activeCell="F97" sqref="F97"/>
    </sheetView>
  </sheetViews>
  <sheetFormatPr defaultRowHeight="16.5" x14ac:dyDescent="0.3"/>
  <cols>
    <col min="1" max="1" width="2.375" style="5" customWidth="1"/>
    <col min="2" max="2" width="18.625" style="5" bestFit="1" customWidth="1"/>
    <col min="3" max="3" width="8.5" style="5" bestFit="1" customWidth="1"/>
    <col min="4" max="4" width="23" style="5" customWidth="1"/>
    <col min="5" max="5" width="31" style="5" customWidth="1"/>
    <col min="6" max="16384" width="9" style="5"/>
  </cols>
  <sheetData>
    <row r="1" spans="2:5" ht="10.5" customHeight="1" x14ac:dyDescent="0.3"/>
    <row r="2" spans="2:5" ht="17.25" thickBot="1" x14ac:dyDescent="0.35">
      <c r="B2" s="9" t="s">
        <v>0</v>
      </c>
      <c r="C2" s="8" t="s">
        <v>170</v>
      </c>
      <c r="D2" s="8" t="s">
        <v>171</v>
      </c>
      <c r="E2" s="7" t="s">
        <v>172</v>
      </c>
    </row>
    <row r="3" spans="2:5" ht="18" thickTop="1" thickBot="1" x14ac:dyDescent="0.35">
      <c r="B3" s="10" t="s">
        <v>1</v>
      </c>
      <c r="C3" s="11" t="s">
        <v>15</v>
      </c>
      <c r="D3" s="11" t="s">
        <v>16</v>
      </c>
      <c r="E3" s="12" t="s">
        <v>169</v>
      </c>
    </row>
    <row r="4" spans="2:5" ht="18" thickTop="1" thickBot="1" x14ac:dyDescent="0.35">
      <c r="B4" s="10" t="s">
        <v>7</v>
      </c>
      <c r="C4" s="11" t="s">
        <v>15</v>
      </c>
      <c r="D4" s="11" t="s">
        <v>16</v>
      </c>
      <c r="E4" s="12" t="s">
        <v>169</v>
      </c>
    </row>
    <row r="5" spans="2:5" ht="18" thickTop="1" thickBot="1" x14ac:dyDescent="0.35">
      <c r="B5" s="10" t="s">
        <v>2</v>
      </c>
      <c r="C5" s="11" t="s">
        <v>15</v>
      </c>
      <c r="D5" s="11" t="s">
        <v>16</v>
      </c>
      <c r="E5" s="12" t="s">
        <v>169</v>
      </c>
    </row>
    <row r="6" spans="2:5" ht="18" thickTop="1" thickBot="1" x14ac:dyDescent="0.35">
      <c r="B6" s="10" t="s">
        <v>3</v>
      </c>
      <c r="C6" s="11" t="s">
        <v>15</v>
      </c>
      <c r="D6" s="11" t="s">
        <v>16</v>
      </c>
      <c r="E6" s="12" t="s">
        <v>169</v>
      </c>
    </row>
    <row r="7" spans="2:5" ht="18" thickTop="1" thickBot="1" x14ac:dyDescent="0.35">
      <c r="B7" s="10" t="s">
        <v>4</v>
      </c>
      <c r="C7" s="11" t="s">
        <v>15</v>
      </c>
      <c r="D7" s="11" t="s">
        <v>16</v>
      </c>
      <c r="E7" s="12" t="s">
        <v>169</v>
      </c>
    </row>
    <row r="8" spans="2:5" ht="18" thickTop="1" thickBot="1" x14ac:dyDescent="0.35">
      <c r="B8" s="10" t="s">
        <v>5</v>
      </c>
      <c r="C8" s="11" t="s">
        <v>15</v>
      </c>
      <c r="D8" s="11" t="s">
        <v>16</v>
      </c>
      <c r="E8" s="12" t="s">
        <v>169</v>
      </c>
    </row>
    <row r="9" spans="2:5" ht="18" thickTop="1" thickBot="1" x14ac:dyDescent="0.35">
      <c r="B9" s="10" t="s">
        <v>6</v>
      </c>
      <c r="C9" s="11" t="s">
        <v>15</v>
      </c>
      <c r="D9" s="11" t="s">
        <v>16</v>
      </c>
      <c r="E9" s="12" t="s">
        <v>169</v>
      </c>
    </row>
    <row r="10" spans="2:5" ht="18" thickTop="1" thickBot="1" x14ac:dyDescent="0.35">
      <c r="B10" s="10" t="s">
        <v>8</v>
      </c>
      <c r="C10" s="11" t="s">
        <v>15</v>
      </c>
      <c r="D10" s="11" t="s">
        <v>17</v>
      </c>
      <c r="E10" s="12" t="s">
        <v>169</v>
      </c>
    </row>
    <row r="11" spans="2:5" ht="18" thickTop="1" thickBot="1" x14ac:dyDescent="0.35">
      <c r="B11" s="10" t="s">
        <v>9</v>
      </c>
      <c r="C11" s="11" t="s">
        <v>15</v>
      </c>
      <c r="D11" s="11" t="s">
        <v>17</v>
      </c>
      <c r="E11" s="12" t="s">
        <v>169</v>
      </c>
    </row>
    <row r="12" spans="2:5" ht="18" thickTop="1" thickBot="1" x14ac:dyDescent="0.35">
      <c r="B12" s="10" t="s">
        <v>10</v>
      </c>
      <c r="C12" s="11" t="s">
        <v>15</v>
      </c>
      <c r="D12" s="11" t="s">
        <v>17</v>
      </c>
      <c r="E12" s="12" t="s">
        <v>169</v>
      </c>
    </row>
    <row r="13" spans="2:5" ht="18" thickTop="1" thickBot="1" x14ac:dyDescent="0.35">
      <c r="B13" s="10" t="s">
        <v>11</v>
      </c>
      <c r="C13" s="11" t="s">
        <v>15</v>
      </c>
      <c r="D13" s="11" t="s">
        <v>17</v>
      </c>
      <c r="E13" s="12" t="s">
        <v>169</v>
      </c>
    </row>
    <row r="14" spans="2:5" ht="18" thickTop="1" thickBot="1" x14ac:dyDescent="0.35">
      <c r="B14" s="10" t="s">
        <v>12</v>
      </c>
      <c r="C14" s="11" t="s">
        <v>15</v>
      </c>
      <c r="D14" s="11" t="s">
        <v>17</v>
      </c>
      <c r="E14" s="12" t="s">
        <v>169</v>
      </c>
    </row>
    <row r="15" spans="2:5" ht="18" thickTop="1" thickBot="1" x14ac:dyDescent="0.35">
      <c r="B15" s="10" t="s">
        <v>13</v>
      </c>
      <c r="C15" s="11" t="s">
        <v>15</v>
      </c>
      <c r="D15" s="11" t="s">
        <v>17</v>
      </c>
      <c r="E15" s="12" t="s">
        <v>169</v>
      </c>
    </row>
    <row r="16" spans="2:5" ht="18" thickTop="1" thickBot="1" x14ac:dyDescent="0.35">
      <c r="B16" s="10" t="s">
        <v>18</v>
      </c>
      <c r="C16" s="11" t="s">
        <v>24</v>
      </c>
      <c r="D16" s="11" t="s">
        <v>25</v>
      </c>
      <c r="E16" s="12" t="s">
        <v>169</v>
      </c>
    </row>
    <row r="17" spans="2:5" ht="18" thickTop="1" thickBot="1" x14ac:dyDescent="0.35">
      <c r="B17" s="10" t="s">
        <v>19</v>
      </c>
      <c r="C17" s="11" t="s">
        <v>24</v>
      </c>
      <c r="D17" s="11" t="s">
        <v>25</v>
      </c>
      <c r="E17" s="12" t="s">
        <v>169</v>
      </c>
    </row>
    <row r="18" spans="2:5" ht="18" thickTop="1" thickBot="1" x14ac:dyDescent="0.35">
      <c r="B18" s="10" t="s">
        <v>20</v>
      </c>
      <c r="C18" s="11" t="s">
        <v>24</v>
      </c>
      <c r="D18" s="11" t="s">
        <v>27</v>
      </c>
      <c r="E18" s="12" t="s">
        <v>169</v>
      </c>
    </row>
    <row r="19" spans="2:5" ht="18" thickTop="1" thickBot="1" x14ac:dyDescent="0.35">
      <c r="B19" s="10" t="s">
        <v>21</v>
      </c>
      <c r="C19" s="11" t="s">
        <v>24</v>
      </c>
      <c r="D19" s="11" t="s">
        <v>27</v>
      </c>
      <c r="E19" s="12" t="s">
        <v>169</v>
      </c>
    </row>
    <row r="20" spans="2:5" ht="18" thickTop="1" thickBot="1" x14ac:dyDescent="0.35">
      <c r="B20" s="10" t="s">
        <v>22</v>
      </c>
      <c r="C20" s="11" t="s">
        <v>24</v>
      </c>
      <c r="D20" s="11" t="s">
        <v>27</v>
      </c>
      <c r="E20" s="12" t="s">
        <v>169</v>
      </c>
    </row>
    <row r="21" spans="2:5" ht="18" thickTop="1" thickBot="1" x14ac:dyDescent="0.35">
      <c r="B21" s="10" t="s">
        <v>26</v>
      </c>
      <c r="C21" s="11" t="s">
        <v>15</v>
      </c>
      <c r="D21" s="11" t="s">
        <v>27</v>
      </c>
      <c r="E21" s="12" t="s">
        <v>169</v>
      </c>
    </row>
    <row r="22" spans="2:5" ht="18" thickTop="1" thickBot="1" x14ac:dyDescent="0.35">
      <c r="B22" s="10" t="s">
        <v>28</v>
      </c>
      <c r="C22" s="11" t="s">
        <v>24</v>
      </c>
      <c r="D22" s="11" t="s">
        <v>36</v>
      </c>
      <c r="E22" s="12" t="s">
        <v>169</v>
      </c>
    </row>
    <row r="23" spans="2:5" ht="18" thickTop="1" thickBot="1" x14ac:dyDescent="0.35">
      <c r="B23" s="10" t="s">
        <v>29</v>
      </c>
      <c r="C23" s="11" t="s">
        <v>24</v>
      </c>
      <c r="D23" s="11" t="s">
        <v>36</v>
      </c>
      <c r="E23" s="12" t="s">
        <v>169</v>
      </c>
    </row>
    <row r="24" spans="2:5" ht="18" thickTop="1" thickBot="1" x14ac:dyDescent="0.35">
      <c r="B24" s="10" t="s">
        <v>30</v>
      </c>
      <c r="C24" s="11" t="s">
        <v>24</v>
      </c>
      <c r="D24" s="11" t="s">
        <v>36</v>
      </c>
      <c r="E24" s="12" t="s">
        <v>169</v>
      </c>
    </row>
    <row r="25" spans="2:5" ht="18" thickTop="1" thickBot="1" x14ac:dyDescent="0.35">
      <c r="B25" s="10" t="s">
        <v>31</v>
      </c>
      <c r="C25" s="11" t="s">
        <v>155</v>
      </c>
      <c r="D25" s="11" t="s">
        <v>34</v>
      </c>
      <c r="E25" s="12" t="s">
        <v>169</v>
      </c>
    </row>
    <row r="26" spans="2:5" ht="18" thickTop="1" thickBot="1" x14ac:dyDescent="0.35">
      <c r="B26" s="10" t="s">
        <v>32</v>
      </c>
      <c r="C26" s="11" t="s">
        <v>155</v>
      </c>
      <c r="D26" s="11" t="s">
        <v>34</v>
      </c>
      <c r="E26" s="12" t="s">
        <v>169</v>
      </c>
    </row>
    <row r="27" spans="2:5" ht="18" thickTop="1" thickBot="1" x14ac:dyDescent="0.35">
      <c r="B27" s="10" t="s">
        <v>33</v>
      </c>
      <c r="C27" s="11" t="s">
        <v>15</v>
      </c>
      <c r="D27" s="11" t="s">
        <v>34</v>
      </c>
      <c r="E27" s="12" t="s">
        <v>169</v>
      </c>
    </row>
    <row r="28" spans="2:5" ht="18" thickTop="1" thickBot="1" x14ac:dyDescent="0.35">
      <c r="B28" s="10" t="s">
        <v>37</v>
      </c>
      <c r="C28" s="11" t="s">
        <v>23</v>
      </c>
      <c r="D28" s="11" t="s">
        <v>53</v>
      </c>
      <c r="E28" s="12" t="s">
        <v>87</v>
      </c>
    </row>
    <row r="29" spans="2:5" ht="18" thickTop="1" thickBot="1" x14ac:dyDescent="0.35">
      <c r="B29" s="10" t="s">
        <v>38</v>
      </c>
      <c r="C29" s="11" t="s">
        <v>154</v>
      </c>
      <c r="D29" s="11" t="s">
        <v>53</v>
      </c>
      <c r="E29" s="12" t="s">
        <v>87</v>
      </c>
    </row>
    <row r="30" spans="2:5" ht="18" thickTop="1" thickBot="1" x14ac:dyDescent="0.35">
      <c r="B30" s="10" t="s">
        <v>39</v>
      </c>
      <c r="C30" s="11" t="s">
        <v>35</v>
      </c>
      <c r="D30" s="11" t="s">
        <v>53</v>
      </c>
      <c r="E30" s="12" t="s">
        <v>87</v>
      </c>
    </row>
    <row r="31" spans="2:5" ht="18" thickTop="1" thickBot="1" x14ac:dyDescent="0.35">
      <c r="B31" s="10" t="s">
        <v>40</v>
      </c>
      <c r="C31" s="11" t="s">
        <v>35</v>
      </c>
      <c r="D31" s="11" t="s">
        <v>53</v>
      </c>
      <c r="E31" s="12" t="s">
        <v>87</v>
      </c>
    </row>
    <row r="32" spans="2:5" ht="18" thickTop="1" thickBot="1" x14ac:dyDescent="0.35">
      <c r="B32" s="10" t="s">
        <v>41</v>
      </c>
      <c r="C32" s="11" t="s">
        <v>23</v>
      </c>
      <c r="D32" s="11" t="s">
        <v>54</v>
      </c>
      <c r="E32" s="12" t="s">
        <v>87</v>
      </c>
    </row>
    <row r="33" spans="2:5" ht="18" thickTop="1" thickBot="1" x14ac:dyDescent="0.35">
      <c r="B33" s="10" t="s">
        <v>42</v>
      </c>
      <c r="C33" s="11" t="s">
        <v>23</v>
      </c>
      <c r="D33" s="11" t="s">
        <v>54</v>
      </c>
      <c r="E33" s="12" t="s">
        <v>87</v>
      </c>
    </row>
    <row r="34" spans="2:5" ht="18" thickTop="1" thickBot="1" x14ac:dyDescent="0.35">
      <c r="B34" s="10" t="s">
        <v>43</v>
      </c>
      <c r="C34" s="11" t="s">
        <v>23</v>
      </c>
      <c r="D34" s="11" t="s">
        <v>54</v>
      </c>
      <c r="E34" s="12" t="s">
        <v>87</v>
      </c>
    </row>
    <row r="35" spans="2:5" ht="18" thickTop="1" thickBot="1" x14ac:dyDescent="0.35">
      <c r="B35" s="10" t="s">
        <v>44</v>
      </c>
      <c r="C35" s="11" t="s">
        <v>23</v>
      </c>
      <c r="D35" s="11" t="s">
        <v>54</v>
      </c>
      <c r="E35" s="12" t="s">
        <v>87</v>
      </c>
    </row>
    <row r="36" spans="2:5" ht="18" thickTop="1" thickBot="1" x14ac:dyDescent="0.35">
      <c r="B36" s="10" t="s">
        <v>45</v>
      </c>
      <c r="C36" s="11" t="s">
        <v>154</v>
      </c>
      <c r="D36" s="11" t="s">
        <v>54</v>
      </c>
      <c r="E36" s="12" t="s">
        <v>87</v>
      </c>
    </row>
    <row r="37" spans="2:5" ht="18" thickTop="1" thickBot="1" x14ac:dyDescent="0.35">
      <c r="B37" s="10" t="s">
        <v>46</v>
      </c>
      <c r="C37" s="11" t="s">
        <v>154</v>
      </c>
      <c r="D37" s="11" t="s">
        <v>54</v>
      </c>
      <c r="E37" s="12" t="s">
        <v>87</v>
      </c>
    </row>
    <row r="38" spans="2:5" ht="18" thickTop="1" thickBot="1" x14ac:dyDescent="0.35">
      <c r="B38" s="10" t="s">
        <v>47</v>
      </c>
      <c r="C38" s="11" t="s">
        <v>23</v>
      </c>
      <c r="D38" s="11" t="s">
        <v>55</v>
      </c>
      <c r="E38" s="12" t="s">
        <v>87</v>
      </c>
    </row>
    <row r="39" spans="2:5" ht="18" thickTop="1" thickBot="1" x14ac:dyDescent="0.35">
      <c r="B39" s="10" t="s">
        <v>48</v>
      </c>
      <c r="C39" s="11" t="s">
        <v>154</v>
      </c>
      <c r="D39" s="11" t="s">
        <v>55</v>
      </c>
      <c r="E39" s="12" t="s">
        <v>87</v>
      </c>
    </row>
    <row r="40" spans="2:5" ht="18" thickTop="1" thickBot="1" x14ac:dyDescent="0.35">
      <c r="B40" s="10" t="s">
        <v>49</v>
      </c>
      <c r="C40" s="11" t="s">
        <v>154</v>
      </c>
      <c r="D40" s="11" t="s">
        <v>55</v>
      </c>
      <c r="E40" s="12" t="s">
        <v>87</v>
      </c>
    </row>
    <row r="41" spans="2:5" ht="18" thickTop="1" thickBot="1" x14ac:dyDescent="0.35">
      <c r="B41" s="10" t="s">
        <v>50</v>
      </c>
      <c r="C41" s="11" t="s">
        <v>23</v>
      </c>
      <c r="D41" s="11" t="s">
        <v>56</v>
      </c>
      <c r="E41" s="12" t="s">
        <v>87</v>
      </c>
    </row>
    <row r="42" spans="2:5" ht="18" thickTop="1" thickBot="1" x14ac:dyDescent="0.35">
      <c r="B42" s="10" t="s">
        <v>51</v>
      </c>
      <c r="C42" s="11" t="s">
        <v>154</v>
      </c>
      <c r="D42" s="11" t="s">
        <v>56</v>
      </c>
      <c r="E42" s="12" t="s">
        <v>87</v>
      </c>
    </row>
    <row r="43" spans="2:5" ht="18" thickTop="1" thickBot="1" x14ac:dyDescent="0.35">
      <c r="B43" s="10" t="s">
        <v>52</v>
      </c>
      <c r="C43" s="11" t="s">
        <v>154</v>
      </c>
      <c r="D43" s="11" t="s">
        <v>56</v>
      </c>
      <c r="E43" s="12" t="s">
        <v>87</v>
      </c>
    </row>
    <row r="44" spans="2:5" ht="18" thickTop="1" thickBot="1" x14ac:dyDescent="0.35">
      <c r="B44" s="10" t="s">
        <v>57</v>
      </c>
      <c r="C44" s="11" t="s">
        <v>23</v>
      </c>
      <c r="D44" s="11" t="s">
        <v>64</v>
      </c>
      <c r="E44" s="12" t="s">
        <v>87</v>
      </c>
    </row>
    <row r="45" spans="2:5" ht="18" thickTop="1" thickBot="1" x14ac:dyDescent="0.35">
      <c r="B45" s="10" t="s">
        <v>58</v>
      </c>
      <c r="C45" s="11" t="s">
        <v>23</v>
      </c>
      <c r="D45" s="11" t="s">
        <v>64</v>
      </c>
      <c r="E45" s="12" t="s">
        <v>87</v>
      </c>
    </row>
    <row r="46" spans="2:5" ht="18" thickTop="1" thickBot="1" x14ac:dyDescent="0.35">
      <c r="B46" s="10" t="s">
        <v>59</v>
      </c>
      <c r="C46" s="11" t="s">
        <v>23</v>
      </c>
      <c r="D46" s="11" t="s">
        <v>64</v>
      </c>
      <c r="E46" s="12" t="s">
        <v>87</v>
      </c>
    </row>
    <row r="47" spans="2:5" ht="18" thickTop="1" thickBot="1" x14ac:dyDescent="0.35">
      <c r="B47" s="10" t="s">
        <v>60</v>
      </c>
      <c r="C47" s="11" t="s">
        <v>23</v>
      </c>
      <c r="D47" s="11" t="s">
        <v>64</v>
      </c>
      <c r="E47" s="12" t="s">
        <v>87</v>
      </c>
    </row>
    <row r="48" spans="2:5" ht="18" thickTop="1" thickBot="1" x14ac:dyDescent="0.35">
      <c r="B48" s="10" t="s">
        <v>61</v>
      </c>
      <c r="C48" s="11" t="s">
        <v>23</v>
      </c>
      <c r="D48" s="11" t="s">
        <v>64</v>
      </c>
      <c r="E48" s="12" t="s">
        <v>87</v>
      </c>
    </row>
    <row r="49" spans="2:5" ht="18" thickTop="1" thickBot="1" x14ac:dyDescent="0.35">
      <c r="B49" s="10" t="s">
        <v>62</v>
      </c>
      <c r="C49" s="11" t="s">
        <v>23</v>
      </c>
      <c r="D49" s="11" t="s">
        <v>64</v>
      </c>
      <c r="E49" s="12" t="s">
        <v>87</v>
      </c>
    </row>
    <row r="50" spans="2:5" ht="18" thickTop="1" thickBot="1" x14ac:dyDescent="0.35">
      <c r="B50" s="10" t="s">
        <v>63</v>
      </c>
      <c r="C50" s="11" t="s">
        <v>23</v>
      </c>
      <c r="D50" s="11" t="s">
        <v>64</v>
      </c>
      <c r="E50" s="12" t="s">
        <v>87</v>
      </c>
    </row>
    <row r="51" spans="2:5" ht="18" thickTop="1" thickBot="1" x14ac:dyDescent="0.35">
      <c r="B51" s="10" t="s">
        <v>65</v>
      </c>
      <c r="C51" s="11" t="s">
        <v>23</v>
      </c>
      <c r="D51" s="11" t="s">
        <v>72</v>
      </c>
      <c r="E51" s="12" t="s">
        <v>87</v>
      </c>
    </row>
    <row r="52" spans="2:5" ht="18" thickTop="1" thickBot="1" x14ac:dyDescent="0.35">
      <c r="B52" s="10" t="s">
        <v>66</v>
      </c>
      <c r="C52" s="11" t="s">
        <v>23</v>
      </c>
      <c r="D52" s="11" t="s">
        <v>72</v>
      </c>
      <c r="E52" s="12" t="s">
        <v>87</v>
      </c>
    </row>
    <row r="53" spans="2:5" ht="18" thickTop="1" thickBot="1" x14ac:dyDescent="0.35">
      <c r="B53" s="10" t="s">
        <v>67</v>
      </c>
      <c r="C53" s="11" t="s">
        <v>23</v>
      </c>
      <c r="D53" s="11" t="s">
        <v>72</v>
      </c>
      <c r="E53" s="12" t="s">
        <v>87</v>
      </c>
    </row>
    <row r="54" spans="2:5" ht="18" thickTop="1" thickBot="1" x14ac:dyDescent="0.35">
      <c r="B54" s="10" t="s">
        <v>68</v>
      </c>
      <c r="C54" s="11" t="s">
        <v>23</v>
      </c>
      <c r="D54" s="11" t="s">
        <v>72</v>
      </c>
      <c r="E54" s="12" t="s">
        <v>87</v>
      </c>
    </row>
    <row r="55" spans="2:5" ht="18" thickTop="1" thickBot="1" x14ac:dyDescent="0.35">
      <c r="B55" s="10" t="s">
        <v>69</v>
      </c>
      <c r="C55" s="11" t="s">
        <v>23</v>
      </c>
      <c r="D55" s="11" t="s">
        <v>72</v>
      </c>
      <c r="E55" s="12" t="s">
        <v>87</v>
      </c>
    </row>
    <row r="56" spans="2:5" ht="18" thickTop="1" thickBot="1" x14ac:dyDescent="0.35">
      <c r="B56" s="10" t="s">
        <v>70</v>
      </c>
      <c r="C56" s="11" t="s">
        <v>23</v>
      </c>
      <c r="D56" s="11" t="s">
        <v>72</v>
      </c>
      <c r="E56" s="12" t="s">
        <v>87</v>
      </c>
    </row>
    <row r="57" spans="2:5" ht="18" thickTop="1" thickBot="1" x14ac:dyDescent="0.35">
      <c r="B57" s="10" t="s">
        <v>71</v>
      </c>
      <c r="C57" s="11" t="s">
        <v>23</v>
      </c>
      <c r="D57" s="11" t="s">
        <v>72</v>
      </c>
      <c r="E57" s="12" t="s">
        <v>87</v>
      </c>
    </row>
    <row r="58" spans="2:5" ht="18" thickTop="1" thickBot="1" x14ac:dyDescent="0.35">
      <c r="B58" s="10" t="s">
        <v>73</v>
      </c>
      <c r="C58" s="11" t="s">
        <v>23</v>
      </c>
      <c r="D58" s="11" t="s">
        <v>79</v>
      </c>
      <c r="E58" s="12" t="s">
        <v>87</v>
      </c>
    </row>
    <row r="59" spans="2:5" ht="18" thickTop="1" thickBot="1" x14ac:dyDescent="0.35">
      <c r="B59" s="10" t="s">
        <v>74</v>
      </c>
      <c r="C59" s="11" t="s">
        <v>23</v>
      </c>
      <c r="D59" s="11" t="s">
        <v>79</v>
      </c>
      <c r="E59" s="12" t="s">
        <v>87</v>
      </c>
    </row>
    <row r="60" spans="2:5" ht="18" thickTop="1" thickBot="1" x14ac:dyDescent="0.35">
      <c r="B60" s="10" t="s">
        <v>75</v>
      </c>
      <c r="C60" s="11" t="s">
        <v>23</v>
      </c>
      <c r="D60" s="11" t="s">
        <v>79</v>
      </c>
      <c r="E60" s="12" t="s">
        <v>87</v>
      </c>
    </row>
    <row r="61" spans="2:5" ht="18" thickTop="1" thickBot="1" x14ac:dyDescent="0.35">
      <c r="B61" s="10" t="s">
        <v>76</v>
      </c>
      <c r="C61" s="11" t="s">
        <v>23</v>
      </c>
      <c r="D61" s="11" t="s">
        <v>79</v>
      </c>
      <c r="E61" s="12" t="s">
        <v>87</v>
      </c>
    </row>
    <row r="62" spans="2:5" ht="18" thickTop="1" thickBot="1" x14ac:dyDescent="0.35">
      <c r="B62" s="10" t="s">
        <v>77</v>
      </c>
      <c r="C62" s="11" t="s">
        <v>23</v>
      </c>
      <c r="D62" s="11" t="s">
        <v>79</v>
      </c>
      <c r="E62" s="12" t="s">
        <v>87</v>
      </c>
    </row>
    <row r="63" spans="2:5" ht="18" thickTop="1" thickBot="1" x14ac:dyDescent="0.35">
      <c r="B63" s="10" t="s">
        <v>78</v>
      </c>
      <c r="C63" s="11" t="s">
        <v>23</v>
      </c>
      <c r="D63" s="11" t="s">
        <v>79</v>
      </c>
      <c r="E63" s="12" t="s">
        <v>87</v>
      </c>
    </row>
    <row r="64" spans="2:5" ht="18" thickTop="1" thickBot="1" x14ac:dyDescent="0.35">
      <c r="B64" s="10" t="s">
        <v>80</v>
      </c>
      <c r="C64" s="11" t="s">
        <v>23</v>
      </c>
      <c r="D64" s="11" t="s">
        <v>86</v>
      </c>
      <c r="E64" s="12" t="s">
        <v>87</v>
      </c>
    </row>
    <row r="65" spans="2:5" ht="18" thickTop="1" thickBot="1" x14ac:dyDescent="0.35">
      <c r="B65" s="10" t="s">
        <v>81</v>
      </c>
      <c r="C65" s="11" t="s">
        <v>23</v>
      </c>
      <c r="D65" s="11" t="s">
        <v>86</v>
      </c>
      <c r="E65" s="12" t="s">
        <v>87</v>
      </c>
    </row>
    <row r="66" spans="2:5" ht="18" thickTop="1" thickBot="1" x14ac:dyDescent="0.35">
      <c r="B66" s="10" t="s">
        <v>82</v>
      </c>
      <c r="C66" s="11" t="s">
        <v>23</v>
      </c>
      <c r="D66" s="11" t="s">
        <v>86</v>
      </c>
      <c r="E66" s="12" t="s">
        <v>87</v>
      </c>
    </row>
    <row r="67" spans="2:5" ht="18" thickTop="1" thickBot="1" x14ac:dyDescent="0.35">
      <c r="B67" s="10" t="s">
        <v>83</v>
      </c>
      <c r="C67" s="11" t="s">
        <v>23</v>
      </c>
      <c r="D67" s="11" t="s">
        <v>86</v>
      </c>
      <c r="E67" s="12" t="s">
        <v>87</v>
      </c>
    </row>
    <row r="68" spans="2:5" ht="18" thickTop="1" thickBot="1" x14ac:dyDescent="0.35">
      <c r="B68" s="10" t="s">
        <v>84</v>
      </c>
      <c r="C68" s="11" t="s">
        <v>23</v>
      </c>
      <c r="D68" s="11" t="s">
        <v>86</v>
      </c>
      <c r="E68" s="12" t="s">
        <v>87</v>
      </c>
    </row>
    <row r="69" spans="2:5" ht="18" thickTop="1" thickBot="1" x14ac:dyDescent="0.35">
      <c r="B69" s="10" t="s">
        <v>85</v>
      </c>
      <c r="C69" s="11" t="s">
        <v>23</v>
      </c>
      <c r="D69" s="11" t="s">
        <v>86</v>
      </c>
      <c r="E69" s="12" t="s">
        <v>87</v>
      </c>
    </row>
    <row r="70" spans="2:5" ht="18" thickTop="1" thickBot="1" x14ac:dyDescent="0.35">
      <c r="B70" s="10" t="s">
        <v>88</v>
      </c>
      <c r="C70" s="11" t="s">
        <v>23</v>
      </c>
      <c r="D70" s="11" t="s">
        <v>156</v>
      </c>
      <c r="E70" s="12" t="s">
        <v>168</v>
      </c>
    </row>
    <row r="71" spans="2:5" ht="18" thickTop="1" thickBot="1" x14ac:dyDescent="0.35">
      <c r="B71" s="10" t="s">
        <v>173</v>
      </c>
      <c r="C71" s="11" t="s">
        <v>154</v>
      </c>
      <c r="D71" s="11" t="s">
        <v>156</v>
      </c>
      <c r="E71" s="12" t="s">
        <v>168</v>
      </c>
    </row>
    <row r="72" spans="2:5" ht="18" thickTop="1" thickBot="1" x14ac:dyDescent="0.35">
      <c r="B72" s="10" t="s">
        <v>89</v>
      </c>
      <c r="C72" s="11" t="s">
        <v>154</v>
      </c>
      <c r="D72" s="11" t="s">
        <v>156</v>
      </c>
      <c r="E72" s="12" t="s">
        <v>168</v>
      </c>
    </row>
    <row r="73" spans="2:5" ht="18" thickTop="1" thickBot="1" x14ac:dyDescent="0.35">
      <c r="B73" s="10" t="s">
        <v>90</v>
      </c>
      <c r="C73" s="11" t="s">
        <v>35</v>
      </c>
      <c r="D73" s="11" t="s">
        <v>156</v>
      </c>
      <c r="E73" s="12" t="s">
        <v>168</v>
      </c>
    </row>
    <row r="74" spans="2:5" ht="18" thickTop="1" thickBot="1" x14ac:dyDescent="0.35">
      <c r="B74" s="10" t="s">
        <v>91</v>
      </c>
      <c r="C74" s="11" t="s">
        <v>35</v>
      </c>
      <c r="D74" s="11" t="s">
        <v>156</v>
      </c>
      <c r="E74" s="12" t="s">
        <v>168</v>
      </c>
    </row>
    <row r="75" spans="2:5" ht="18" thickTop="1" thickBot="1" x14ac:dyDescent="0.35">
      <c r="B75" s="10" t="s">
        <v>92</v>
      </c>
      <c r="C75" s="11" t="s">
        <v>35</v>
      </c>
      <c r="D75" s="11" t="s">
        <v>156</v>
      </c>
      <c r="E75" s="12" t="s">
        <v>168</v>
      </c>
    </row>
    <row r="76" spans="2:5" ht="18" thickTop="1" thickBot="1" x14ac:dyDescent="0.35">
      <c r="B76" s="10" t="s">
        <v>93</v>
      </c>
      <c r="C76" s="11" t="s">
        <v>23</v>
      </c>
      <c r="D76" s="11" t="s">
        <v>157</v>
      </c>
      <c r="E76" s="12" t="s">
        <v>168</v>
      </c>
    </row>
    <row r="77" spans="2:5" ht="18" thickTop="1" thickBot="1" x14ac:dyDescent="0.35">
      <c r="B77" s="10" t="s">
        <v>94</v>
      </c>
      <c r="C77" s="11" t="s">
        <v>23</v>
      </c>
      <c r="D77" s="11" t="s">
        <v>157</v>
      </c>
      <c r="E77" s="12" t="s">
        <v>168</v>
      </c>
    </row>
    <row r="78" spans="2:5" ht="18" thickTop="1" thickBot="1" x14ac:dyDescent="0.35">
      <c r="B78" s="10" t="s">
        <v>95</v>
      </c>
      <c r="C78" s="11" t="s">
        <v>154</v>
      </c>
      <c r="D78" s="11" t="s">
        <v>157</v>
      </c>
      <c r="E78" s="12" t="s">
        <v>168</v>
      </c>
    </row>
    <row r="79" spans="2:5" ht="18" thickTop="1" thickBot="1" x14ac:dyDescent="0.35">
      <c r="B79" s="10" t="s">
        <v>96</v>
      </c>
      <c r="C79" s="11" t="s">
        <v>154</v>
      </c>
      <c r="D79" s="11" t="s">
        <v>157</v>
      </c>
      <c r="E79" s="12" t="s">
        <v>168</v>
      </c>
    </row>
    <row r="80" spans="2:5" ht="18" thickTop="1" thickBot="1" x14ac:dyDescent="0.35">
      <c r="B80" s="10" t="s">
        <v>97</v>
      </c>
      <c r="C80" s="11" t="s">
        <v>154</v>
      </c>
      <c r="D80" s="11" t="s">
        <v>157</v>
      </c>
      <c r="E80" s="12" t="s">
        <v>168</v>
      </c>
    </row>
    <row r="81" spans="2:5" ht="18" thickTop="1" thickBot="1" x14ac:dyDescent="0.35">
      <c r="B81" s="10" t="s">
        <v>98</v>
      </c>
      <c r="C81" s="11" t="s">
        <v>35</v>
      </c>
      <c r="D81" s="11" t="s">
        <v>157</v>
      </c>
      <c r="E81" s="12" t="s">
        <v>168</v>
      </c>
    </row>
    <row r="82" spans="2:5" ht="18" thickTop="1" thickBot="1" x14ac:dyDescent="0.35">
      <c r="B82" s="10" t="s">
        <v>99</v>
      </c>
      <c r="C82" s="11" t="s">
        <v>14</v>
      </c>
      <c r="D82" s="11" t="s">
        <v>158</v>
      </c>
      <c r="E82" s="12" t="s">
        <v>168</v>
      </c>
    </row>
    <row r="83" spans="2:5" ht="18" thickTop="1" thickBot="1" x14ac:dyDescent="0.35">
      <c r="B83" s="10" t="s">
        <v>100</v>
      </c>
      <c r="C83" s="11" t="s">
        <v>23</v>
      </c>
      <c r="D83" s="11" t="s">
        <v>158</v>
      </c>
      <c r="E83" s="12" t="s">
        <v>168</v>
      </c>
    </row>
    <row r="84" spans="2:5" ht="18" thickTop="1" thickBot="1" x14ac:dyDescent="0.35">
      <c r="B84" s="10" t="s">
        <v>101</v>
      </c>
      <c r="C84" s="11" t="s">
        <v>23</v>
      </c>
      <c r="D84" s="11" t="s">
        <v>158</v>
      </c>
      <c r="E84" s="12" t="s">
        <v>168</v>
      </c>
    </row>
    <row r="85" spans="2:5" ht="18" thickTop="1" thickBot="1" x14ac:dyDescent="0.35">
      <c r="B85" s="10" t="s">
        <v>102</v>
      </c>
      <c r="C85" s="11" t="s">
        <v>154</v>
      </c>
      <c r="D85" s="11" t="s">
        <v>158</v>
      </c>
      <c r="E85" s="12" t="s">
        <v>168</v>
      </c>
    </row>
    <row r="86" spans="2:5" ht="18" thickTop="1" thickBot="1" x14ac:dyDescent="0.35">
      <c r="B86" s="10" t="s">
        <v>103</v>
      </c>
      <c r="C86" s="11" t="s">
        <v>154</v>
      </c>
      <c r="D86" s="11" t="s">
        <v>158</v>
      </c>
      <c r="E86" s="12" t="s">
        <v>168</v>
      </c>
    </row>
    <row r="87" spans="2:5" ht="18" thickTop="1" thickBot="1" x14ac:dyDescent="0.35">
      <c r="B87" s="10" t="s">
        <v>104</v>
      </c>
      <c r="C87" s="11" t="s">
        <v>154</v>
      </c>
      <c r="D87" s="11" t="s">
        <v>158</v>
      </c>
      <c r="E87" s="12" t="s">
        <v>168</v>
      </c>
    </row>
    <row r="88" spans="2:5" ht="18" thickTop="1" thickBot="1" x14ac:dyDescent="0.35">
      <c r="B88" s="10" t="s">
        <v>105</v>
      </c>
      <c r="C88" s="11" t="s">
        <v>14</v>
      </c>
      <c r="D88" s="11" t="s">
        <v>159</v>
      </c>
      <c r="E88" s="12" t="s">
        <v>168</v>
      </c>
    </row>
    <row r="89" spans="2:5" ht="18" thickTop="1" thickBot="1" x14ac:dyDescent="0.35">
      <c r="B89" s="10" t="s">
        <v>106</v>
      </c>
      <c r="C89" s="11" t="s">
        <v>154</v>
      </c>
      <c r="D89" s="11" t="s">
        <v>159</v>
      </c>
      <c r="E89" s="12" t="s">
        <v>168</v>
      </c>
    </row>
    <row r="90" spans="2:5" ht="18" thickTop="1" thickBot="1" x14ac:dyDescent="0.35">
      <c r="B90" s="10" t="s">
        <v>107</v>
      </c>
      <c r="C90" s="11" t="s">
        <v>35</v>
      </c>
      <c r="D90" s="11" t="s">
        <v>159</v>
      </c>
      <c r="E90" s="12" t="s">
        <v>168</v>
      </c>
    </row>
    <row r="91" spans="2:5" ht="18" thickTop="1" thickBot="1" x14ac:dyDescent="0.35">
      <c r="B91" s="10" t="s">
        <v>108</v>
      </c>
      <c r="C91" s="11" t="s">
        <v>35</v>
      </c>
      <c r="D91" s="11" t="s">
        <v>159</v>
      </c>
      <c r="E91" s="12" t="s">
        <v>168</v>
      </c>
    </row>
    <row r="92" spans="2:5" ht="18" thickTop="1" thickBot="1" x14ac:dyDescent="0.35">
      <c r="B92" s="10" t="s">
        <v>109</v>
      </c>
      <c r="C92" s="11" t="s">
        <v>35</v>
      </c>
      <c r="D92" s="11" t="s">
        <v>159</v>
      </c>
      <c r="E92" s="12" t="s">
        <v>168</v>
      </c>
    </row>
    <row r="93" spans="2:5" ht="18" thickTop="1" thickBot="1" x14ac:dyDescent="0.35">
      <c r="B93" s="10" t="s">
        <v>110</v>
      </c>
      <c r="C93" s="11" t="s">
        <v>35</v>
      </c>
      <c r="D93" s="11" t="s">
        <v>159</v>
      </c>
      <c r="E93" s="12" t="s">
        <v>168</v>
      </c>
    </row>
    <row r="94" spans="2:5" ht="18" thickTop="1" thickBot="1" x14ac:dyDescent="0.35">
      <c r="B94" s="10" t="s">
        <v>111</v>
      </c>
      <c r="C94" s="11" t="s">
        <v>14</v>
      </c>
      <c r="D94" s="11" t="s">
        <v>160</v>
      </c>
      <c r="E94" s="12" t="s">
        <v>169</v>
      </c>
    </row>
    <row r="95" spans="2:5" ht="18" thickTop="1" thickBot="1" x14ac:dyDescent="0.35">
      <c r="B95" s="10" t="s">
        <v>112</v>
      </c>
      <c r="C95" s="11" t="s">
        <v>14</v>
      </c>
      <c r="D95" s="11" t="s">
        <v>160</v>
      </c>
      <c r="E95" s="12" t="s">
        <v>169</v>
      </c>
    </row>
    <row r="96" spans="2:5" ht="18" thickTop="1" thickBot="1" x14ac:dyDescent="0.35">
      <c r="B96" s="10" t="s">
        <v>113</v>
      </c>
      <c r="C96" s="11" t="s">
        <v>14</v>
      </c>
      <c r="D96" s="11" t="s">
        <v>160</v>
      </c>
      <c r="E96" s="12" t="s">
        <v>169</v>
      </c>
    </row>
    <row r="97" spans="2:5" ht="18" thickTop="1" thickBot="1" x14ac:dyDescent="0.35">
      <c r="B97" s="10" t="s">
        <v>114</v>
      </c>
      <c r="C97" s="11" t="s">
        <v>14</v>
      </c>
      <c r="D97" s="11" t="s">
        <v>160</v>
      </c>
      <c r="E97" s="12" t="s">
        <v>169</v>
      </c>
    </row>
    <row r="98" spans="2:5" ht="18" thickTop="1" thickBot="1" x14ac:dyDescent="0.35">
      <c r="B98" s="10" t="s">
        <v>115</v>
      </c>
      <c r="C98" s="11" t="s">
        <v>154</v>
      </c>
      <c r="D98" s="11" t="s">
        <v>160</v>
      </c>
      <c r="E98" s="12" t="s">
        <v>169</v>
      </c>
    </row>
    <row r="99" spans="2:5" ht="18" thickTop="1" thickBot="1" x14ac:dyDescent="0.35">
      <c r="B99" s="10" t="s">
        <v>116</v>
      </c>
      <c r="C99" s="11" t="s">
        <v>35</v>
      </c>
      <c r="D99" s="11" t="s">
        <v>160</v>
      </c>
      <c r="E99" s="12" t="s">
        <v>169</v>
      </c>
    </row>
    <row r="100" spans="2:5" ht="18" thickTop="1" thickBot="1" x14ac:dyDescent="0.35">
      <c r="B100" s="10" t="s">
        <v>117</v>
      </c>
      <c r="C100" s="11" t="s">
        <v>14</v>
      </c>
      <c r="D100" s="11" t="s">
        <v>161</v>
      </c>
      <c r="E100" s="12" t="s">
        <v>168</v>
      </c>
    </row>
    <row r="101" spans="2:5" ht="18" thickTop="1" thickBot="1" x14ac:dyDescent="0.35">
      <c r="B101" s="10" t="s">
        <v>118</v>
      </c>
      <c r="C101" s="11" t="s">
        <v>23</v>
      </c>
      <c r="D101" s="11" t="s">
        <v>161</v>
      </c>
      <c r="E101" s="12" t="s">
        <v>168</v>
      </c>
    </row>
    <row r="102" spans="2:5" ht="18" thickTop="1" thickBot="1" x14ac:dyDescent="0.35">
      <c r="B102" s="10" t="s">
        <v>119</v>
      </c>
      <c r="C102" s="11" t="s">
        <v>23</v>
      </c>
      <c r="D102" s="11" t="s">
        <v>161</v>
      </c>
      <c r="E102" s="12" t="s">
        <v>168</v>
      </c>
    </row>
    <row r="103" spans="2:5" ht="18" thickTop="1" thickBot="1" x14ac:dyDescent="0.35">
      <c r="B103" s="10" t="s">
        <v>120</v>
      </c>
      <c r="C103" s="11" t="s">
        <v>23</v>
      </c>
      <c r="D103" s="11" t="s">
        <v>161</v>
      </c>
      <c r="E103" s="12" t="s">
        <v>168</v>
      </c>
    </row>
    <row r="104" spans="2:5" ht="18" thickTop="1" thickBot="1" x14ac:dyDescent="0.35">
      <c r="B104" s="10" t="s">
        <v>121</v>
      </c>
      <c r="C104" s="11" t="s">
        <v>154</v>
      </c>
      <c r="D104" s="11" t="s">
        <v>161</v>
      </c>
      <c r="E104" s="12" t="s">
        <v>168</v>
      </c>
    </row>
    <row r="105" spans="2:5" ht="18" thickTop="1" thickBot="1" x14ac:dyDescent="0.35">
      <c r="B105" s="10" t="s">
        <v>122</v>
      </c>
      <c r="C105" s="11" t="s">
        <v>35</v>
      </c>
      <c r="D105" s="11" t="s">
        <v>161</v>
      </c>
      <c r="E105" s="12" t="s">
        <v>168</v>
      </c>
    </row>
    <row r="106" spans="2:5" ht="18" thickTop="1" thickBot="1" x14ac:dyDescent="0.35">
      <c r="B106" s="10" t="s">
        <v>123</v>
      </c>
      <c r="C106" s="11" t="s">
        <v>23</v>
      </c>
      <c r="D106" s="11" t="s">
        <v>162</v>
      </c>
      <c r="E106" s="12" t="s">
        <v>168</v>
      </c>
    </row>
    <row r="107" spans="2:5" ht="18" thickTop="1" thickBot="1" x14ac:dyDescent="0.35">
      <c r="B107" s="10" t="s">
        <v>124</v>
      </c>
      <c r="C107" s="11" t="s">
        <v>23</v>
      </c>
      <c r="D107" s="11" t="s">
        <v>162</v>
      </c>
      <c r="E107" s="12" t="s">
        <v>168</v>
      </c>
    </row>
    <row r="108" spans="2:5" ht="18" thickTop="1" thickBot="1" x14ac:dyDescent="0.35">
      <c r="B108" s="10" t="s">
        <v>125</v>
      </c>
      <c r="C108" s="11" t="s">
        <v>23</v>
      </c>
      <c r="D108" s="11" t="s">
        <v>162</v>
      </c>
      <c r="E108" s="12" t="s">
        <v>168</v>
      </c>
    </row>
    <row r="109" spans="2:5" ht="18" thickTop="1" thickBot="1" x14ac:dyDescent="0.35">
      <c r="B109" s="10" t="s">
        <v>126</v>
      </c>
      <c r="C109" s="11" t="s">
        <v>23</v>
      </c>
      <c r="D109" s="11" t="s">
        <v>162</v>
      </c>
      <c r="E109" s="12" t="s">
        <v>168</v>
      </c>
    </row>
    <row r="110" spans="2:5" ht="18" thickTop="1" thickBot="1" x14ac:dyDescent="0.35">
      <c r="B110" s="10" t="s">
        <v>127</v>
      </c>
      <c r="C110" s="11" t="s">
        <v>23</v>
      </c>
      <c r="D110" s="11" t="s">
        <v>162</v>
      </c>
      <c r="E110" s="12" t="s">
        <v>168</v>
      </c>
    </row>
    <row r="111" spans="2:5" ht="18" thickTop="1" thickBot="1" x14ac:dyDescent="0.35">
      <c r="B111" s="10" t="s">
        <v>128</v>
      </c>
      <c r="C111" s="11" t="s">
        <v>23</v>
      </c>
      <c r="D111" s="11" t="s">
        <v>162</v>
      </c>
      <c r="E111" s="12" t="s">
        <v>168</v>
      </c>
    </row>
    <row r="112" spans="2:5" ht="18" thickTop="1" thickBot="1" x14ac:dyDescent="0.35">
      <c r="B112" s="10" t="s">
        <v>129</v>
      </c>
      <c r="C112" s="11" t="s">
        <v>23</v>
      </c>
      <c r="D112" s="11" t="s">
        <v>163</v>
      </c>
      <c r="E112" s="12" t="s">
        <v>168</v>
      </c>
    </row>
    <row r="113" spans="2:5" ht="18" thickTop="1" thickBot="1" x14ac:dyDescent="0.35">
      <c r="B113" s="10" t="s">
        <v>130</v>
      </c>
      <c r="C113" s="11" t="s">
        <v>154</v>
      </c>
      <c r="D113" s="11" t="s">
        <v>163</v>
      </c>
      <c r="E113" s="12" t="s">
        <v>168</v>
      </c>
    </row>
    <row r="114" spans="2:5" ht="18" thickTop="1" thickBot="1" x14ac:dyDescent="0.35">
      <c r="B114" s="10" t="s">
        <v>131</v>
      </c>
      <c r="C114" s="11" t="s">
        <v>35</v>
      </c>
      <c r="D114" s="11" t="s">
        <v>163</v>
      </c>
      <c r="E114" s="12" t="s">
        <v>168</v>
      </c>
    </row>
    <row r="115" spans="2:5" ht="18" thickTop="1" thickBot="1" x14ac:dyDescent="0.35">
      <c r="B115" s="10" t="s">
        <v>132</v>
      </c>
      <c r="C115" s="11" t="s">
        <v>35</v>
      </c>
      <c r="D115" s="11" t="s">
        <v>163</v>
      </c>
      <c r="E115" s="12" t="s">
        <v>168</v>
      </c>
    </row>
    <row r="116" spans="2:5" ht="18" thickTop="1" thickBot="1" x14ac:dyDescent="0.35">
      <c r="B116" s="10" t="s">
        <v>133</v>
      </c>
      <c r="C116" s="11" t="s">
        <v>14</v>
      </c>
      <c r="D116" s="11" t="s">
        <v>164</v>
      </c>
      <c r="E116" s="12" t="s">
        <v>168</v>
      </c>
    </row>
    <row r="117" spans="2:5" ht="18" thickTop="1" thickBot="1" x14ac:dyDescent="0.35">
      <c r="B117" s="10" t="s">
        <v>134</v>
      </c>
      <c r="C117" s="11" t="s">
        <v>23</v>
      </c>
      <c r="D117" s="11" t="s">
        <v>164</v>
      </c>
      <c r="E117" s="12" t="s">
        <v>168</v>
      </c>
    </row>
    <row r="118" spans="2:5" ht="18" thickTop="1" thickBot="1" x14ac:dyDescent="0.35">
      <c r="B118" s="10" t="s">
        <v>135</v>
      </c>
      <c r="C118" s="11" t="s">
        <v>23</v>
      </c>
      <c r="D118" s="11" t="s">
        <v>165</v>
      </c>
      <c r="E118" s="12" t="s">
        <v>168</v>
      </c>
    </row>
    <row r="119" spans="2:5" ht="18" thickTop="1" thickBot="1" x14ac:dyDescent="0.35">
      <c r="B119" s="10" t="s">
        <v>136</v>
      </c>
      <c r="C119" s="11" t="s">
        <v>23</v>
      </c>
      <c r="D119" s="11" t="s">
        <v>165</v>
      </c>
      <c r="E119" s="12" t="s">
        <v>168</v>
      </c>
    </row>
    <row r="120" spans="2:5" ht="18" thickTop="1" thickBot="1" x14ac:dyDescent="0.35">
      <c r="B120" s="10" t="s">
        <v>137</v>
      </c>
      <c r="C120" s="11" t="s">
        <v>23</v>
      </c>
      <c r="D120" s="11" t="s">
        <v>165</v>
      </c>
      <c r="E120" s="12" t="s">
        <v>168</v>
      </c>
    </row>
    <row r="121" spans="2:5" ht="18" thickTop="1" thickBot="1" x14ac:dyDescent="0.35">
      <c r="B121" s="10" t="s">
        <v>138</v>
      </c>
      <c r="C121" s="11" t="s">
        <v>23</v>
      </c>
      <c r="D121" s="11" t="s">
        <v>165</v>
      </c>
      <c r="E121" s="12" t="s">
        <v>168</v>
      </c>
    </row>
    <row r="122" spans="2:5" ht="18" thickTop="1" thickBot="1" x14ac:dyDescent="0.35">
      <c r="B122" s="10" t="s">
        <v>139</v>
      </c>
      <c r="C122" s="11" t="s">
        <v>154</v>
      </c>
      <c r="D122" s="11" t="s">
        <v>165</v>
      </c>
      <c r="E122" s="12" t="s">
        <v>168</v>
      </c>
    </row>
    <row r="123" spans="2:5" ht="18" thickTop="1" thickBot="1" x14ac:dyDescent="0.35">
      <c r="B123" s="10" t="s">
        <v>140</v>
      </c>
      <c r="C123" s="11" t="s">
        <v>154</v>
      </c>
      <c r="D123" s="11" t="s">
        <v>165</v>
      </c>
      <c r="E123" s="12" t="s">
        <v>168</v>
      </c>
    </row>
    <row r="124" spans="2:5" ht="18" thickTop="1" thickBot="1" x14ac:dyDescent="0.35">
      <c r="B124" s="10" t="s">
        <v>141</v>
      </c>
      <c r="C124" s="11" t="s">
        <v>154</v>
      </c>
      <c r="D124" s="11" t="s">
        <v>166</v>
      </c>
      <c r="E124" s="12" t="s">
        <v>168</v>
      </c>
    </row>
    <row r="125" spans="2:5" ht="18" thickTop="1" thickBot="1" x14ac:dyDescent="0.35">
      <c r="B125" s="10" t="s">
        <v>142</v>
      </c>
      <c r="C125" s="11" t="s">
        <v>154</v>
      </c>
      <c r="D125" s="11" t="s">
        <v>166</v>
      </c>
      <c r="E125" s="12" t="s">
        <v>168</v>
      </c>
    </row>
    <row r="126" spans="2:5" ht="18" thickTop="1" thickBot="1" x14ac:dyDescent="0.35">
      <c r="B126" s="10" t="s">
        <v>143</v>
      </c>
      <c r="C126" s="11" t="s">
        <v>154</v>
      </c>
      <c r="D126" s="11" t="s">
        <v>166</v>
      </c>
      <c r="E126" s="12" t="s">
        <v>168</v>
      </c>
    </row>
    <row r="127" spans="2:5" ht="18" thickTop="1" thickBot="1" x14ac:dyDescent="0.35">
      <c r="B127" s="10" t="s">
        <v>144</v>
      </c>
      <c r="C127" s="11" t="s">
        <v>154</v>
      </c>
      <c r="D127" s="11" t="s">
        <v>166</v>
      </c>
      <c r="E127" s="12" t="s">
        <v>168</v>
      </c>
    </row>
    <row r="128" spans="2:5" ht="18" thickTop="1" thickBot="1" x14ac:dyDescent="0.35">
      <c r="B128" s="10" t="s">
        <v>145</v>
      </c>
      <c r="C128" s="11" t="s">
        <v>154</v>
      </c>
      <c r="D128" s="11" t="s">
        <v>166</v>
      </c>
      <c r="E128" s="12" t="s">
        <v>168</v>
      </c>
    </row>
    <row r="129" spans="2:5" ht="18" thickTop="1" thickBot="1" x14ac:dyDescent="0.35">
      <c r="B129" s="10" t="s">
        <v>146</v>
      </c>
      <c r="C129" s="11" t="s">
        <v>154</v>
      </c>
      <c r="D129" s="11" t="s">
        <v>166</v>
      </c>
      <c r="E129" s="12" t="s">
        <v>168</v>
      </c>
    </row>
    <row r="130" spans="2:5" ht="18" thickTop="1" thickBot="1" x14ac:dyDescent="0.35">
      <c r="B130" s="10" t="s">
        <v>147</v>
      </c>
      <c r="C130" s="11" t="s">
        <v>154</v>
      </c>
      <c r="D130" s="11" t="s">
        <v>166</v>
      </c>
      <c r="E130" s="12" t="s">
        <v>168</v>
      </c>
    </row>
    <row r="131" spans="2:5" ht="18" thickTop="1" thickBot="1" x14ac:dyDescent="0.35">
      <c r="B131" s="10" t="s">
        <v>148</v>
      </c>
      <c r="C131" s="11" t="s">
        <v>23</v>
      </c>
      <c r="D131" s="11" t="s">
        <v>167</v>
      </c>
      <c r="E131" s="12" t="s">
        <v>168</v>
      </c>
    </row>
    <row r="132" spans="2:5" ht="18" thickTop="1" thickBot="1" x14ac:dyDescent="0.35">
      <c r="B132" s="10" t="s">
        <v>149</v>
      </c>
      <c r="C132" s="11" t="s">
        <v>23</v>
      </c>
      <c r="D132" s="11" t="s">
        <v>167</v>
      </c>
      <c r="E132" s="12" t="s">
        <v>168</v>
      </c>
    </row>
    <row r="133" spans="2:5" ht="18" thickTop="1" thickBot="1" x14ac:dyDescent="0.35">
      <c r="B133" s="10" t="s">
        <v>150</v>
      </c>
      <c r="C133" s="11" t="s">
        <v>154</v>
      </c>
      <c r="D133" s="11" t="s">
        <v>167</v>
      </c>
      <c r="E133" s="12" t="s">
        <v>168</v>
      </c>
    </row>
    <row r="134" spans="2:5" ht="18" thickTop="1" thickBot="1" x14ac:dyDescent="0.35">
      <c r="B134" s="10" t="s">
        <v>151</v>
      </c>
      <c r="C134" s="11" t="s">
        <v>154</v>
      </c>
      <c r="D134" s="11" t="s">
        <v>167</v>
      </c>
      <c r="E134" s="12" t="s">
        <v>168</v>
      </c>
    </row>
    <row r="135" spans="2:5" ht="18" thickTop="1" thickBot="1" x14ac:dyDescent="0.35">
      <c r="B135" s="10" t="s">
        <v>152</v>
      </c>
      <c r="C135" s="11" t="s">
        <v>154</v>
      </c>
      <c r="D135" s="11" t="s">
        <v>167</v>
      </c>
      <c r="E135" s="12" t="s">
        <v>168</v>
      </c>
    </row>
    <row r="136" spans="2:5" ht="17.25" thickTop="1" x14ac:dyDescent="0.3">
      <c r="B136" s="13" t="s">
        <v>153</v>
      </c>
      <c r="C136" s="14" t="s">
        <v>154</v>
      </c>
      <c r="D136" s="14" t="s">
        <v>167</v>
      </c>
      <c r="E136" s="15" t="s">
        <v>168</v>
      </c>
    </row>
    <row r="137" spans="2:5" x14ac:dyDescent="0.3">
      <c r="B137" s="6"/>
      <c r="C137" s="6"/>
      <c r="D137" s="6"/>
    </row>
    <row r="138" spans="2:5" x14ac:dyDescent="0.3">
      <c r="B138" s="6" t="s">
        <v>15</v>
      </c>
      <c r="C138" s="6" t="s">
        <v>176</v>
      </c>
      <c r="D138" s="6"/>
    </row>
    <row r="139" spans="2:5" x14ac:dyDescent="0.3">
      <c r="B139" s="6" t="s">
        <v>24</v>
      </c>
      <c r="C139" s="6" t="s">
        <v>179</v>
      </c>
      <c r="D139" s="6"/>
    </row>
    <row r="140" spans="2:5" x14ac:dyDescent="0.3">
      <c r="B140" s="6" t="s">
        <v>155</v>
      </c>
      <c r="C140" s="6" t="s">
        <v>177</v>
      </c>
      <c r="D140" s="6"/>
    </row>
    <row r="141" spans="2:5" x14ac:dyDescent="0.3">
      <c r="B141" s="6" t="s">
        <v>178</v>
      </c>
      <c r="C141" s="6"/>
      <c r="D141" s="6"/>
    </row>
    <row r="142" spans="2:5" x14ac:dyDescent="0.3">
      <c r="B142" s="6"/>
      <c r="C142" s="6"/>
      <c r="D142" s="6"/>
    </row>
    <row r="143" spans="2:5" x14ac:dyDescent="0.3">
      <c r="B143" s="6"/>
      <c r="C143" s="6"/>
      <c r="D143" s="6"/>
    </row>
    <row r="144" spans="2:5" x14ac:dyDescent="0.3">
      <c r="B144" s="6"/>
      <c r="C144" s="6"/>
      <c r="D144" s="6"/>
    </row>
  </sheetData>
  <sheetProtection selectLockedCells="1"/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카드 검색</vt:lpstr>
      <vt:lpstr>카드 테이블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Han Shin</dc:creator>
  <cp:lastModifiedBy>Jung Han Shin</cp:lastModifiedBy>
  <dcterms:created xsi:type="dcterms:W3CDTF">2021-04-05T09:51:58Z</dcterms:created>
  <dcterms:modified xsi:type="dcterms:W3CDTF">2021-05-14T14:06:34Z</dcterms:modified>
</cp:coreProperties>
</file>