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4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6" i="1"/>
  <c r="I12"/>
  <c r="H12"/>
  <c r="I9"/>
  <c r="H9"/>
  <c r="H6"/>
  <c r="H18" l="1"/>
  <c r="I17" s="1"/>
  <c r="H15"/>
  <c r="I14" s="1"/>
</calcChain>
</file>

<file path=xl/sharedStrings.xml><?xml version="1.0" encoding="utf-8"?>
<sst xmlns="http://schemas.openxmlformats.org/spreadsheetml/2006/main" count="21" uniqueCount="14">
  <si>
    <t>크리스탈</t>
    <phoneticPr fontId="1" type="noConversion"/>
  </si>
  <si>
    <t>골드</t>
    <phoneticPr fontId="1" type="noConversion"/>
  </si>
  <si>
    <t>[로스트아크] 거래소&amp;마리상점 아이템 구매 비용 비교 프로그램</t>
    <phoneticPr fontId="1" type="noConversion"/>
  </si>
  <si>
    <r>
      <t>거래소 아이템 가격(</t>
    </r>
    <r>
      <rPr>
        <b/>
        <sz val="11"/>
        <color theme="9"/>
        <rFont val="맑은 고딕"/>
        <family val="3"/>
        <charset val="129"/>
        <scheme val="minor"/>
      </rPr>
      <t>골드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</si>
  <si>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t>마리상점 아이템 가격(</t>
    </r>
    <r>
      <rPr>
        <b/>
        <sz val="11"/>
        <color rgb="FF00B0F0"/>
        <rFont val="맑은 고딕"/>
        <family val="3"/>
        <charset val="129"/>
        <scheme val="minor"/>
      </rPr>
      <t>크리스탈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</si>
  <si>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골드로 크리스탈 구매</t>
    </r>
    <r>
      <rPr>
        <b/>
        <sz val="11"/>
        <color theme="1"/>
        <rFont val="맑은 고딕"/>
        <family val="3"/>
        <charset val="129"/>
        <scheme val="minor"/>
      </rPr>
      <t xml:space="preserve"> 후 아이템 구매 시
</t>
    </r>
    <r>
      <rPr>
        <sz val="11"/>
        <color theme="1"/>
        <rFont val="맑은 고딕"/>
        <family val="3"/>
        <charset val="129"/>
        <scheme val="minor"/>
      </rPr>
      <t>(95크리스탈 획득)</t>
    </r>
    <phoneticPr fontId="1" type="noConversion"/>
  </si>
  <si>
    <r>
      <t>마리상점 이득금(</t>
    </r>
    <r>
      <rPr>
        <b/>
        <sz val="11"/>
        <color rgb="FFFF0000"/>
        <rFont val="맑은 고딕"/>
        <family val="3"/>
        <charset val="129"/>
        <scheme val="minor"/>
      </rPr>
      <t>1개당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</si>
  <si>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by. 에르란데스헤르니(캄니)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</si>
  <si>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총</t>
    </r>
    <r>
      <rPr>
        <b/>
        <sz val="11"/>
        <color theme="1"/>
        <rFont val="맑은 고딕"/>
        <family val="3"/>
        <charset val="129"/>
        <scheme val="minor"/>
      </rPr>
      <t xml:space="preserve"> 구매금액(</t>
    </r>
    <r>
      <rPr>
        <b/>
        <sz val="11"/>
        <color theme="9"/>
        <rFont val="맑은 고딕"/>
        <family val="3"/>
        <charset val="129"/>
        <scheme val="minor"/>
      </rPr>
      <t>골드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</si>
  <si>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1개</t>
    </r>
    <r>
      <rPr>
        <b/>
        <sz val="11"/>
        <color theme="1"/>
        <rFont val="맑은 고딕"/>
        <family val="3"/>
        <charset val="129"/>
        <scheme val="minor"/>
      </rPr>
      <t xml:space="preserve"> 구매금액(</t>
    </r>
    <r>
      <rPr>
        <b/>
        <sz val="11"/>
        <color theme="9"/>
        <rFont val="맑은 고딕"/>
        <family val="3"/>
        <charset val="129"/>
        <scheme val="minor"/>
      </rPr>
      <t>골드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</si>
  <si>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r>
      <rPr>
        <b/>
        <sz val="11"/>
        <color rgb="FF00B0F0"/>
        <rFont val="맑은 고딕"/>
        <family val="3"/>
        <charset val="129"/>
        <scheme val="minor"/>
      </rPr>
      <t>소지한 크리스탈</t>
    </r>
    <r>
      <rPr>
        <b/>
        <sz val="11"/>
        <color theme="1"/>
        <rFont val="맑은 고딕"/>
        <family val="3"/>
        <charset val="129"/>
        <scheme val="minor"/>
      </rPr>
      <t>로 아이템 구매 시</t>
    </r>
    <phoneticPr fontId="1" type="noConversion"/>
  </si>
  <si>
    <t>개수</t>
    <phoneticPr fontId="1" type="noConversion"/>
  </si>
  <si>
    <t>묶음판매(개수)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</si>
  <si>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★사용법(</t>
    </r>
    <r>
      <rPr>
        <b/>
        <sz val="11"/>
        <color rgb="FFFF0000"/>
        <rFont val="맑은 고딕"/>
        <family val="3"/>
        <charset val="129"/>
        <scheme val="minor"/>
      </rPr>
      <t>연보라색 칸에만 알맞는 숫자를 입력한다.</t>
    </r>
    <r>
      <rPr>
        <b/>
        <sz val="11"/>
        <color theme="1"/>
        <rFont val="맑은 고딕"/>
        <family val="3"/>
        <charset val="129"/>
        <scheme val="minor"/>
      </rPr>
      <t>)</t>
    </r>
    <r>
      <rPr>
        <sz val="11"/>
        <color theme="1"/>
        <rFont val="맑은 고딕"/>
        <family val="2"/>
        <charset val="129"/>
        <scheme val="minor"/>
      </rPr>
      <t xml:space="preserve">
1. 로스트아크 크리스탈샵 "화폐 거래소"에서 100크리스탈 구매 비용(</t>
    </r>
    <r>
      <rPr>
        <sz val="11"/>
        <color theme="9"/>
        <rFont val="맑은 고딕"/>
        <family val="3"/>
        <charset val="129"/>
        <scheme val="minor"/>
      </rPr>
      <t>골드</t>
    </r>
    <r>
      <rPr>
        <sz val="11"/>
        <color theme="1"/>
        <rFont val="맑은 고딕"/>
        <family val="2"/>
        <charset val="129"/>
        <scheme val="minor"/>
      </rPr>
      <t>)을 입력/ B6칸
2. "거래소"에서 아이템 구매 비용(</t>
    </r>
    <r>
      <rPr>
        <sz val="11"/>
        <color theme="9"/>
        <rFont val="맑은 고딕"/>
        <family val="3"/>
        <charset val="129"/>
        <scheme val="minor"/>
      </rPr>
      <t>골드</t>
    </r>
    <r>
      <rPr>
        <sz val="11"/>
        <color theme="1"/>
        <rFont val="맑은 고딕"/>
        <family val="2"/>
        <charset val="129"/>
        <scheme val="minor"/>
      </rPr>
      <t>) 및 개수 입력/ E6, F6칸
  2-2 "묶음판매"항에는 "거래소"에서 판매하는 아이템의 묶음 단위를 입력(ex. 단일품목=1, 10개묶음=10, 100개묶음=100)/ G6칸
3. "마리상점"에서 해당 아이템 구매 비용(</t>
    </r>
    <r>
      <rPr>
        <sz val="11"/>
        <color rgb="FF00B0F0"/>
        <rFont val="맑은 고딕"/>
        <family val="3"/>
        <charset val="129"/>
        <scheme val="minor"/>
      </rPr>
      <t>크리스탈</t>
    </r>
    <r>
      <rPr>
        <sz val="11"/>
        <color theme="1"/>
        <rFont val="맑은 고딕"/>
        <family val="2"/>
        <charset val="129"/>
        <scheme val="minor"/>
      </rPr>
      <t>) 및 개수 입력/ E9, F9칸
4. 빈칸에 자동산출된 구매비용을 비교하여 구매를 결정한다.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</si>
</sst>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8" formatCode="0.0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b/>
      <sz val="11"/>
      <color theme="9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9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1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78" fontId="0" fillId="0" borderId="1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8"/>
  <sheetViews>
    <sheetView tabSelected="1" workbookViewId="0">
      <selection activeCell="B2" sqref="B2:I3"/>
    </sheetView>
  </sheetViews>
  <sheetFormatPr defaultRowHeight="16.5"/>
  <cols>
    <col min="2" max="2" width="9.625" customWidth="1"/>
    <col min="5" max="5" width="30.625" bestFit="1" customWidth="1"/>
    <col min="6" max="7" width="15.25" customWidth="1"/>
    <col min="8" max="8" width="22.625" customWidth="1"/>
    <col min="9" max="9" width="27.125" customWidth="1"/>
    <col min="10" max="10" width="20.625" bestFit="1" customWidth="1"/>
    <col min="12" max="12" width="13" bestFit="1" customWidth="1"/>
  </cols>
  <sheetData>
    <row r="2" spans="2:9">
      <c r="B2" s="23" t="s">
        <v>2</v>
      </c>
      <c r="C2" s="24"/>
      <c r="D2" s="24"/>
      <c r="E2" s="24"/>
      <c r="F2" s="24"/>
      <c r="G2" s="24"/>
      <c r="H2" s="24"/>
      <c r="I2" s="25"/>
    </row>
    <row r="3" spans="2:9">
      <c r="B3" s="26"/>
      <c r="C3" s="27"/>
      <c r="D3" s="27"/>
      <c r="E3" s="27"/>
      <c r="F3" s="27"/>
      <c r="G3" s="27"/>
      <c r="H3" s="27"/>
      <c r="I3" s="28"/>
    </row>
    <row r="5" spans="2:9">
      <c r="B5" s="5" t="s">
        <v>1</v>
      </c>
      <c r="C5" s="1" t="s">
        <v>0</v>
      </c>
      <c r="E5" s="3" t="s">
        <v>3</v>
      </c>
      <c r="F5" s="3" t="s">
        <v>11</v>
      </c>
      <c r="G5" s="3" t="s">
        <v>12</v>
      </c>
      <c r="H5" s="3" t="s">
        <v>8</v>
      </c>
      <c r="I5" s="3" t="s">
        <v>9</v>
      </c>
    </row>
    <row r="6" spans="2:9">
      <c r="B6" s="2">
        <v>808</v>
      </c>
      <c r="C6" s="4">
        <v>100</v>
      </c>
      <c r="E6" s="2">
        <v>136</v>
      </c>
      <c r="F6" s="2">
        <v>30</v>
      </c>
      <c r="G6" s="2">
        <v>1</v>
      </c>
      <c r="H6" s="33">
        <f>E6*F6</f>
        <v>4080</v>
      </c>
      <c r="I6" s="33">
        <f>E6/G6</f>
        <v>136</v>
      </c>
    </row>
    <row r="8" spans="2:9">
      <c r="E8" s="3" t="s">
        <v>4</v>
      </c>
      <c r="F8" s="3" t="s">
        <v>11</v>
      </c>
      <c r="G8" s="3"/>
      <c r="H8" s="3" t="s">
        <v>8</v>
      </c>
      <c r="I8" s="3" t="s">
        <v>9</v>
      </c>
    </row>
    <row r="9" spans="2:9">
      <c r="E9" s="2">
        <v>486</v>
      </c>
      <c r="F9" s="2">
        <v>30</v>
      </c>
      <c r="G9" s="4"/>
      <c r="H9" s="33">
        <f>E9/C6*B6</f>
        <v>3926.88</v>
      </c>
      <c r="I9" s="33">
        <f>E9/C6*B6/F9</f>
        <v>130.89600000000002</v>
      </c>
    </row>
    <row r="11" spans="2:9">
      <c r="E11" s="12" t="s">
        <v>5</v>
      </c>
      <c r="F11" s="31"/>
      <c r="G11" s="16"/>
      <c r="H11" s="3" t="s">
        <v>8</v>
      </c>
      <c r="I11" s="3" t="s">
        <v>9</v>
      </c>
    </row>
    <row r="12" spans="2:9">
      <c r="E12" s="13"/>
      <c r="F12" s="32"/>
      <c r="G12" s="22"/>
      <c r="H12" s="33">
        <f>E9/95*B6</f>
        <v>4133.5578947368422</v>
      </c>
      <c r="I12" s="33">
        <f>E9/95*B6/F9</f>
        <v>137.78526315789475</v>
      </c>
    </row>
    <row r="13" spans="2:9" ht="17.25" thickBot="1">
      <c r="E13" s="6"/>
      <c r="F13" s="6"/>
      <c r="G13" s="6"/>
      <c r="H13" s="7"/>
      <c r="I13" s="8"/>
    </row>
    <row r="14" spans="2:9" ht="17.25" thickTop="1">
      <c r="E14" s="12" t="s">
        <v>10</v>
      </c>
      <c r="F14" s="31"/>
      <c r="G14" s="16"/>
      <c r="H14" s="9" t="s">
        <v>6</v>
      </c>
      <c r="I14" s="29" t="str">
        <f>IF(H15&gt;=0,"마리상점으로 구매 시 이득","마리상점으로 구매 시 손해")</f>
        <v>마리상점으로 구매 시 이득</v>
      </c>
    </row>
    <row r="15" spans="2:9" ht="17.25" thickBot="1">
      <c r="E15" s="13"/>
      <c r="F15" s="32"/>
      <c r="G15" s="22"/>
      <c r="H15" s="34">
        <f>I6-I9</f>
        <v>5.103999999999985</v>
      </c>
      <c r="I15" s="30"/>
    </row>
    <row r="16" spans="2:9" ht="18" thickTop="1" thickBot="1">
      <c r="E16" s="6"/>
      <c r="F16" s="6"/>
      <c r="G16" s="6"/>
      <c r="H16" s="10"/>
      <c r="I16" s="11"/>
    </row>
    <row r="17" spans="2:9" ht="17.25" thickTop="1">
      <c r="E17" s="12" t="s">
        <v>5</v>
      </c>
      <c r="F17" s="31"/>
      <c r="G17" s="16"/>
      <c r="H17" s="9" t="s">
        <v>6</v>
      </c>
      <c r="I17" s="29" t="str">
        <f>IF(H18&gt;=0,"마리상점으로 구매 시 이득","마리상점으로 구매 시 손해")</f>
        <v>마리상점으로 구매 시 손해</v>
      </c>
    </row>
    <row r="18" spans="2:9" ht="17.25" thickBot="1">
      <c r="E18" s="13"/>
      <c r="F18" s="32"/>
      <c r="G18" s="22"/>
      <c r="H18" s="34">
        <f>I6-I12</f>
        <v>-1.7852631578947467</v>
      </c>
      <c r="I18" s="30"/>
    </row>
    <row r="19" spans="2:9" ht="17.25" thickTop="1"/>
    <row r="20" spans="2:9">
      <c r="B20" s="14" t="s">
        <v>13</v>
      </c>
      <c r="C20" s="15"/>
      <c r="D20" s="15"/>
      <c r="E20" s="15"/>
      <c r="F20" s="15"/>
      <c r="G20" s="15"/>
      <c r="H20" s="15"/>
      <c r="I20" s="16"/>
    </row>
    <row r="21" spans="2:9">
      <c r="B21" s="17"/>
      <c r="C21" s="18"/>
      <c r="D21" s="18"/>
      <c r="E21" s="18"/>
      <c r="F21" s="18"/>
      <c r="G21" s="18"/>
      <c r="H21" s="18"/>
      <c r="I21" s="19"/>
    </row>
    <row r="22" spans="2:9">
      <c r="B22" s="17"/>
      <c r="C22" s="18"/>
      <c r="D22" s="18"/>
      <c r="E22" s="18"/>
      <c r="F22" s="18"/>
      <c r="G22" s="18"/>
      <c r="H22" s="18"/>
      <c r="I22" s="19"/>
    </row>
    <row r="23" spans="2:9">
      <c r="B23" s="17"/>
      <c r="C23" s="18"/>
      <c r="D23" s="18"/>
      <c r="E23" s="18"/>
      <c r="F23" s="18"/>
      <c r="G23" s="18"/>
      <c r="H23" s="18"/>
      <c r="I23" s="19"/>
    </row>
    <row r="24" spans="2:9">
      <c r="B24" s="17"/>
      <c r="C24" s="18"/>
      <c r="D24" s="18"/>
      <c r="E24" s="18"/>
      <c r="F24" s="18"/>
      <c r="G24" s="18"/>
      <c r="H24" s="18"/>
      <c r="I24" s="19"/>
    </row>
    <row r="25" spans="2:9">
      <c r="B25" s="17"/>
      <c r="C25" s="18"/>
      <c r="D25" s="18"/>
      <c r="E25" s="18"/>
      <c r="F25" s="18"/>
      <c r="G25" s="18"/>
      <c r="H25" s="18"/>
      <c r="I25" s="19"/>
    </row>
    <row r="26" spans="2:9">
      <c r="B26" s="17"/>
      <c r="C26" s="18"/>
      <c r="D26" s="18"/>
      <c r="E26" s="18"/>
      <c r="F26" s="18"/>
      <c r="G26" s="18"/>
      <c r="H26" s="18"/>
      <c r="I26" s="19"/>
    </row>
    <row r="27" spans="2:9">
      <c r="B27" s="20"/>
      <c r="C27" s="21"/>
      <c r="D27" s="21"/>
      <c r="E27" s="21"/>
      <c r="F27" s="21"/>
      <c r="G27" s="21"/>
      <c r="H27" s="21"/>
      <c r="I27" s="22"/>
    </row>
    <row r="28" spans="2:9">
      <c r="I28" t="s">
        <v>7</v>
      </c>
    </row>
  </sheetData>
  <mergeCells count="7">
    <mergeCell ref="B20:I27"/>
    <mergeCell ref="B2:I3"/>
    <mergeCell ref="I14:I15"/>
    <mergeCell ref="I17:I18"/>
    <mergeCell ref="E11:G12"/>
    <mergeCell ref="E14:G15"/>
    <mergeCell ref="E17:G18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ngp9346@naver.com</dc:creator>
  <cp:lastModifiedBy>ngp9346@naver.com</cp:lastModifiedBy>
  <dcterms:created xsi:type="dcterms:W3CDTF">2021-05-15T13:02:06Z</dcterms:created>
  <dcterms:modified xsi:type="dcterms:W3CDTF">2021-05-17T03:37:34Z</dcterms:modified>
</cp:coreProperties>
</file>