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729f2136e45dc5/문서/"/>
    </mc:Choice>
  </mc:AlternateContent>
  <xr:revisionPtr revIDLastSave="24" documentId="8_{DDB4069C-F610-44A3-A956-C6FCE6F97313}" xr6:coauthVersionLast="47" xr6:coauthVersionMax="47" xr10:uidLastSave="{625210AD-D860-4CE3-AC37-D5695E57F67D}"/>
  <bookViews>
    <workbookView xWindow="24" yWindow="48" windowWidth="15144" windowHeight="11892" xr2:uid="{70FDA865-2804-4098-8AB1-9C48C78A67E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11" i="1"/>
  <c r="G13" i="1"/>
  <c r="G15" i="1" s="1"/>
  <c r="G14" i="1"/>
  <c r="K14" i="1"/>
  <c r="F15" i="1"/>
  <c r="F14" i="1"/>
  <c r="E14" i="1"/>
  <c r="E15" i="1"/>
  <c r="D15" i="1"/>
  <c r="C15" i="1"/>
  <c r="C14" i="1"/>
  <c r="D11" i="1"/>
  <c r="D6" i="1"/>
  <c r="D14" i="1" s="1"/>
  <c r="I14" i="1"/>
  <c r="J14" i="1" l="1"/>
</calcChain>
</file>

<file path=xl/sharedStrings.xml><?xml version="1.0" encoding="utf-8"?>
<sst xmlns="http://schemas.openxmlformats.org/spreadsheetml/2006/main" count="31" uniqueCount="31">
  <si>
    <t>https://www.inven.co.kr/board/lostark/4821/77759?name=subjcont&amp;keyword=%EC%9A%98</t>
  </si>
  <si>
    <t>강화 비용 출처</t>
    <phoneticPr fontId="1" type="noConversion"/>
  </si>
  <si>
    <t>파괴석</t>
    <phoneticPr fontId="1" type="noConversion"/>
  </si>
  <si>
    <t>수호석</t>
    <phoneticPr fontId="1" type="noConversion"/>
  </si>
  <si>
    <t>위생돌</t>
    <phoneticPr fontId="1" type="noConversion"/>
  </si>
  <si>
    <t>생돌</t>
    <phoneticPr fontId="1" type="noConversion"/>
  </si>
  <si>
    <t>생파</t>
    <phoneticPr fontId="1" type="noConversion"/>
  </si>
  <si>
    <t>필요 개수</t>
    <phoneticPr fontId="1" type="noConversion"/>
  </si>
  <si>
    <t>골드</t>
    <phoneticPr fontId="1" type="noConversion"/>
  </si>
  <si>
    <t>경매장 개당 가격</t>
    <phoneticPr fontId="1" type="noConversion"/>
  </si>
  <si>
    <t>총합 가격</t>
    <phoneticPr fontId="1" type="noConversion"/>
  </si>
  <si>
    <t>총 비용</t>
    <phoneticPr fontId="1" type="noConversion"/>
  </si>
  <si>
    <t>마리샵 사용 개수</t>
    <phoneticPr fontId="1" type="noConversion"/>
  </si>
  <si>
    <t>마리샵 구매 크리스탈 가격</t>
    <phoneticPr fontId="1" type="noConversion"/>
  </si>
  <si>
    <t>화폐 거래소 100크리당
골드 가격</t>
    <phoneticPr fontId="1" type="noConversion"/>
  </si>
  <si>
    <t>생파 계승 비용</t>
    <phoneticPr fontId="1" type="noConversion"/>
  </si>
  <si>
    <t>아직 계산 못함 5000가량 추정</t>
    <phoneticPr fontId="1" type="noConversion"/>
  </si>
  <si>
    <t>캐릭 성장 지원 생파 수급</t>
    <phoneticPr fontId="1" type="noConversion"/>
  </si>
  <si>
    <t>덩이당 개수</t>
    <phoneticPr fontId="1" type="noConversion"/>
  </si>
  <si>
    <t>도비스 3T 제련 재료 가격</t>
    <phoneticPr fontId="1" type="noConversion"/>
  </si>
  <si>
    <t>도비스 3T 제련 재료 개수</t>
    <phoneticPr fontId="1" type="noConversion"/>
  </si>
  <si>
    <t>오류 발생 여부</t>
    <phoneticPr fontId="1" type="noConversion"/>
  </si>
  <si>
    <t>Sheet2!B6</t>
    <phoneticPr fontId="1" type="noConversion"/>
  </si>
  <si>
    <t>도비스 2T 제련 재료 개수</t>
    <phoneticPr fontId="1" type="noConversion"/>
  </si>
  <si>
    <t>도비스 제련 재료 상자 개수
(심연의 OOO 상자)</t>
    <phoneticPr fontId="1" type="noConversion"/>
  </si>
  <si>
    <t>Sheet2!B5</t>
    <phoneticPr fontId="1" type="noConversion"/>
  </si>
  <si>
    <t>강화에 필요한 수호석 개수보다 더 많이 수호석을 뽑으면 에러</t>
    <phoneticPr fontId="1" type="noConversion"/>
  </si>
  <si>
    <t>강화에 필요한 생돌 개수보다 더 많이 상자를 뽑으면 에러</t>
    <phoneticPr fontId="1" type="noConversion"/>
  </si>
  <si>
    <t>강화에 필요한 파괴석 개수보다 더 많이 파괴석을 뽑으면 에러</t>
    <phoneticPr fontId="1" type="noConversion"/>
  </si>
  <si>
    <t>페이튼 패스</t>
    <phoneticPr fontId="1" type="noConversion"/>
  </si>
  <si>
    <t>Sheet2!B4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</si>
</sst>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>
      <alignment vertical="center"/>
    </xf>
    <xf numFmtId="0" fontId="0" fillId="2" borderId="5" xfId="0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n.co.kr/board/lostark/4821/77759?name=subjcont&amp;keyword=%EC%9A%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9BB6-020D-4666-A493-AA8F1E46D386}">
  <dimension ref="A1:K19"/>
  <sheetViews>
    <sheetView tabSelected="1" workbookViewId="0">
      <selection activeCell="G7" sqref="G7"/>
    </sheetView>
  </sheetViews>
  <sheetFormatPr defaultRowHeight="17.399999999999999" x14ac:dyDescent="0.4"/>
  <cols>
    <col min="1" max="1" width="5.796875" customWidth="1"/>
    <col min="2" max="2" width="26.09765625" customWidth="1"/>
    <col min="6" max="6" width="12.296875" customWidth="1"/>
    <col min="8" max="8" width="25.19921875" customWidth="1"/>
    <col min="10" max="10" width="8.796875" customWidth="1"/>
    <col min="11" max="11" width="11.8984375" customWidth="1"/>
  </cols>
  <sheetData>
    <row r="1" spans="1:11" ht="18" thickBot="1" x14ac:dyDescent="0.45">
      <c r="A1" s="1"/>
      <c r="B1" s="1"/>
      <c r="C1" s="1"/>
      <c r="D1" s="1"/>
      <c r="E1" s="1"/>
      <c r="F1" s="1"/>
      <c r="G1" s="1"/>
      <c r="H1" s="1"/>
      <c r="I1" s="1"/>
    </row>
    <row r="2" spans="1:11" x14ac:dyDescent="0.4">
      <c r="B2" s="4"/>
      <c r="C2" s="8" t="s">
        <v>2</v>
      </c>
      <c r="D2" s="8" t="s">
        <v>3</v>
      </c>
      <c r="E2" s="8" t="s">
        <v>5</v>
      </c>
      <c r="F2" s="8" t="s">
        <v>4</v>
      </c>
      <c r="G2" s="8" t="s">
        <v>6</v>
      </c>
      <c r="H2" s="8" t="s">
        <v>15</v>
      </c>
      <c r="I2" s="8" t="s">
        <v>8</v>
      </c>
      <c r="J2" s="9" t="s">
        <v>11</v>
      </c>
      <c r="K2" s="14" t="s">
        <v>29</v>
      </c>
    </row>
    <row r="3" spans="1:11" x14ac:dyDescent="0.4">
      <c r="B3" s="10" t="s">
        <v>7</v>
      </c>
      <c r="C3" s="3">
        <v>1891</v>
      </c>
      <c r="D3" s="3">
        <v>5680</v>
      </c>
      <c r="E3" s="3">
        <v>74</v>
      </c>
      <c r="F3" s="3">
        <v>0</v>
      </c>
      <c r="G3" s="3">
        <v>56000</v>
      </c>
      <c r="H3" s="3" t="s">
        <v>16</v>
      </c>
      <c r="I3" s="3">
        <v>1464</v>
      </c>
      <c r="J3" s="5"/>
      <c r="K3" s="15">
        <v>1</v>
      </c>
    </row>
    <row r="4" spans="1:11" x14ac:dyDescent="0.4">
      <c r="B4" s="10" t="s">
        <v>9</v>
      </c>
      <c r="C4" s="3">
        <v>0.2</v>
      </c>
      <c r="D4" s="3">
        <v>0.3</v>
      </c>
      <c r="E4" s="3">
        <v>26</v>
      </c>
      <c r="F4" s="3"/>
      <c r="G4" s="3">
        <f>110/1500</f>
        <v>7.3333333333333334E-2</v>
      </c>
      <c r="H4" s="3"/>
      <c r="I4" s="3">
        <v>1</v>
      </c>
      <c r="J4" s="5"/>
      <c r="K4" s="16"/>
    </row>
    <row r="5" spans="1:11" x14ac:dyDescent="0.4">
      <c r="B5" s="10" t="s">
        <v>12</v>
      </c>
      <c r="C5" s="3">
        <v>1</v>
      </c>
      <c r="D5" s="3">
        <v>2</v>
      </c>
      <c r="E5" s="3"/>
      <c r="F5" s="3"/>
      <c r="G5" s="3">
        <v>1</v>
      </c>
      <c r="H5" s="3"/>
      <c r="I5" s="3"/>
      <c r="J5" s="5"/>
      <c r="K5" s="16"/>
    </row>
    <row r="6" spans="1:11" x14ac:dyDescent="0.4">
      <c r="B6" s="10" t="s">
        <v>13</v>
      </c>
      <c r="C6" s="3">
        <v>27</v>
      </c>
      <c r="D6" s="3">
        <f>10</f>
        <v>10</v>
      </c>
      <c r="E6" s="3"/>
      <c r="F6" s="3"/>
      <c r="G6" s="3">
        <v>160</v>
      </c>
      <c r="H6" s="3"/>
      <c r="I6" s="3"/>
      <c r="J6" s="5"/>
      <c r="K6" s="16"/>
    </row>
    <row r="7" spans="1:11" x14ac:dyDescent="0.4">
      <c r="B7" s="10" t="s">
        <v>18</v>
      </c>
      <c r="C7" s="3">
        <v>1500</v>
      </c>
      <c r="D7" s="3">
        <v>1500</v>
      </c>
      <c r="E7" s="3"/>
      <c r="F7" s="3"/>
      <c r="G7" s="3">
        <v>25000</v>
      </c>
      <c r="H7" s="3"/>
      <c r="I7" s="3"/>
      <c r="J7" s="5"/>
      <c r="K7" s="16"/>
    </row>
    <row r="8" spans="1:11" ht="34.799999999999997" x14ac:dyDescent="0.4">
      <c r="B8" s="19" t="s">
        <v>14</v>
      </c>
      <c r="C8" s="21">
        <v>916</v>
      </c>
      <c r="D8" s="22"/>
      <c r="E8" s="22"/>
      <c r="F8" s="22"/>
      <c r="G8" s="22"/>
      <c r="H8" s="22"/>
      <c r="I8" s="22"/>
      <c r="J8" s="23"/>
      <c r="K8" s="17"/>
    </row>
    <row r="9" spans="1:11" ht="37.799999999999997" customHeight="1" x14ac:dyDescent="0.4">
      <c r="B9" s="19" t="s">
        <v>24</v>
      </c>
      <c r="C9" s="3">
        <v>0</v>
      </c>
      <c r="D9" s="3">
        <v>10</v>
      </c>
      <c r="E9" s="3">
        <v>1</v>
      </c>
      <c r="F9" s="3"/>
      <c r="G9" s="3">
        <v>1</v>
      </c>
      <c r="H9" s="3"/>
      <c r="I9" s="3"/>
      <c r="J9" s="5"/>
      <c r="K9" s="16"/>
    </row>
    <row r="10" spans="1:11" x14ac:dyDescent="0.4">
      <c r="B10" s="10" t="s">
        <v>23</v>
      </c>
      <c r="C10" s="3">
        <v>250</v>
      </c>
      <c r="D10" s="3">
        <v>250</v>
      </c>
      <c r="E10" s="3">
        <v>60</v>
      </c>
      <c r="F10" s="3"/>
      <c r="G10" s="3">
        <v>4500</v>
      </c>
      <c r="H10" s="3"/>
      <c r="I10" s="3"/>
      <c r="J10" s="5"/>
      <c r="K10" s="16"/>
    </row>
    <row r="11" spans="1:11" x14ac:dyDescent="0.4">
      <c r="B11" s="10" t="s">
        <v>19</v>
      </c>
      <c r="C11" s="3">
        <v>1.3</v>
      </c>
      <c r="D11" s="3">
        <f>700/9000</f>
        <v>7.7777777777777779E-2</v>
      </c>
      <c r="E11" s="3">
        <v>40</v>
      </c>
      <c r="F11" s="3"/>
      <c r="G11" s="3">
        <f>330/1500</f>
        <v>0.22</v>
      </c>
      <c r="H11" s="3"/>
      <c r="I11" s="3"/>
      <c r="J11" s="5"/>
      <c r="K11" s="16"/>
    </row>
    <row r="12" spans="1:11" x14ac:dyDescent="0.4">
      <c r="B12" s="10" t="s">
        <v>20</v>
      </c>
      <c r="C12" s="3">
        <v>100</v>
      </c>
      <c r="D12" s="3">
        <v>100</v>
      </c>
      <c r="E12" s="3">
        <v>4</v>
      </c>
      <c r="F12" s="3"/>
      <c r="G12" s="3">
        <v>1500</v>
      </c>
      <c r="H12" s="3"/>
      <c r="I12" s="3"/>
      <c r="J12" s="5"/>
      <c r="K12" s="16"/>
    </row>
    <row r="13" spans="1:11" x14ac:dyDescent="0.4">
      <c r="B13" s="10" t="s">
        <v>17</v>
      </c>
      <c r="C13" s="3"/>
      <c r="D13" s="3"/>
      <c r="E13" s="3"/>
      <c r="F13" s="3"/>
      <c r="G13" s="3">
        <f>1500+500+100+1000+1000+1500+1500+3000+1500+1500</f>
        <v>13100</v>
      </c>
      <c r="H13" s="3"/>
      <c r="I13" s="3"/>
      <c r="J13" s="5"/>
      <c r="K13" s="16"/>
    </row>
    <row r="14" spans="1:11" ht="18" thickBot="1" x14ac:dyDescent="0.45">
      <c r="B14" s="11" t="s">
        <v>10</v>
      </c>
      <c r="C14" s="6">
        <f>(C3-C9*C10-C5*C7)*C4+C5*C6*C8/100+C9*C11*C12</f>
        <v>325.52</v>
      </c>
      <c r="D14" s="6">
        <f>(D3-D9*D10-D5*D7)*D4+D5*D6*C8/100+D9*D11*D12</f>
        <v>314.97777777777776</v>
      </c>
      <c r="E14" s="6">
        <f>(E3-E9*E10-E5*E7)*E4+E5*E6*D8/100+E9*E11*E12</f>
        <v>524</v>
      </c>
      <c r="F14" s="6">
        <f t="shared" ref="F14" si="0">(F3-F9*F10-F5*F7)*F4+F5*F6*E8/100+F9*F11*F12</f>
        <v>0</v>
      </c>
      <c r="G14" s="6">
        <f>(G3-G9*G10-G5*G7-G13)*G4+G5*G6*F8/100+G9*G11*G12</f>
        <v>1312.6666666666665</v>
      </c>
      <c r="H14" s="6"/>
      <c r="I14" s="6">
        <f>I3*I4</f>
        <v>1464</v>
      </c>
      <c r="J14" s="7">
        <f>SUM(C14:I14)</f>
        <v>3941.1644444444441</v>
      </c>
      <c r="K14" s="18">
        <f>15000/2750*916</f>
        <v>4996.363636363636</v>
      </c>
    </row>
    <row r="15" spans="1:11" x14ac:dyDescent="0.4">
      <c r="B15" s="1" t="s">
        <v>21</v>
      </c>
      <c r="C15" s="1" t="str">
        <f>IF((C3-C9*C10-C5*C7)&lt;0,"오류 발생","정상")</f>
        <v>정상</v>
      </c>
      <c r="D15" s="1" t="str">
        <f>IF((D3-D9*D10-D5*D7)&lt;0,"오류 발생","정상")</f>
        <v>정상</v>
      </c>
      <c r="E15" s="1" t="str">
        <f>IF((E3-E9*E10-E5*E7)&lt;0,"오류 발생","정상")</f>
        <v>정상</v>
      </c>
      <c r="F15" s="1" t="str">
        <f>IF((F3-F9*F10-F5*F7)&lt;0,"오류 발생","정상")</f>
        <v>정상</v>
      </c>
      <c r="G15" s="1" t="str">
        <f>IF((G3-G9*G10-G5*G7-G13)&lt;0,"오류 발생","정상")</f>
        <v>정상</v>
      </c>
      <c r="H15" s="1"/>
      <c r="I15" s="1"/>
    </row>
    <row r="16" spans="1:11" x14ac:dyDescent="0.4">
      <c r="B16" s="1"/>
      <c r="C16" s="13" t="s">
        <v>30</v>
      </c>
      <c r="D16" s="13" t="s">
        <v>25</v>
      </c>
      <c r="E16" s="13" t="s">
        <v>22</v>
      </c>
      <c r="F16" s="1"/>
      <c r="G16" s="1"/>
      <c r="H16" s="1"/>
      <c r="I16" s="1"/>
    </row>
    <row r="17" spans="2:9" x14ac:dyDescent="0.4">
      <c r="B17" s="1" t="s">
        <v>1</v>
      </c>
      <c r="C17" s="1"/>
      <c r="D17" s="1"/>
      <c r="E17" s="1"/>
      <c r="F17" s="1"/>
      <c r="G17" s="1"/>
      <c r="H17" s="1"/>
      <c r="I17" s="1"/>
    </row>
    <row r="18" spans="2:9" x14ac:dyDescent="0.4">
      <c r="B18" s="20" t="s">
        <v>0</v>
      </c>
      <c r="C18" s="2"/>
      <c r="D18" s="2"/>
      <c r="E18" s="2"/>
      <c r="F18" s="2"/>
      <c r="G18" s="2"/>
      <c r="H18" s="2"/>
      <c r="I18" s="2"/>
    </row>
    <row r="19" spans="2:9" x14ac:dyDescent="0.4">
      <c r="B19">
        <v>9.16</v>
      </c>
    </row>
  </sheetData>
  <mergeCells count="1">
    <mergeCell ref="C8:J8"/>
  </mergeCells>
  <phoneticPr fontId="1" type="noConversion"/>
  <hyperlinks>
    <hyperlink ref="E16" location="Sheet2!A1" display="Sheet2!A1" xr:uid="{49474072-76C4-4A67-B28C-881EC87559CA}"/>
    <hyperlink ref="D16" location="Sheet2!A1" display="Sheet2!A1" xr:uid="{46416F72-95B4-46D6-9023-0027B0A6148B}"/>
    <hyperlink ref="B18" r:id="rId1" xr:uid="{937ACF13-003F-4988-BB3B-D77FA72BEE59}"/>
    <hyperlink ref="C16" location="Sheet2!B4" display="Sheet2!B4" xr:uid="{D84E4FE6-8852-4838-8D12-BB390D528B2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EA30-51B9-4B8F-8B1C-B86D8DCCD2AB}">
  <dimension ref="B4:B6"/>
  <sheetViews>
    <sheetView workbookViewId="0">
      <selection activeCell="B4" sqref="B4"/>
    </sheetView>
  </sheetViews>
  <sheetFormatPr defaultRowHeight="17.399999999999999" x14ac:dyDescent="0.4"/>
  <sheetData>
    <row r="4" spans="2:2" x14ac:dyDescent="0.4">
      <c r="B4" s="12" t="s">
        <v>28</v>
      </c>
    </row>
    <row r="5" spans="2:2" x14ac:dyDescent="0.4">
      <c r="B5" s="12" t="s">
        <v>26</v>
      </c>
    </row>
    <row r="6" spans="2:2" x14ac:dyDescent="0.4">
      <c r="B6" s="12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Jang Jin Won</dc:creator>
  <cp:lastModifiedBy>sa88951@nate.com</cp:lastModifiedBy>
  <dcterms:created xsi:type="dcterms:W3CDTF">2021-06-02T10:29:05Z</dcterms:created>
  <dcterms:modified xsi:type="dcterms:W3CDTF">2021-06-02T12:16:34Z</dcterms:modified>
</cp:coreProperties>
</file>