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kr7llol\Desktop\"/>
    </mc:Choice>
  </mc:AlternateContent>
  <xr:revisionPtr revIDLastSave="0" documentId="13_ncr:1_{1E78A817-028C-487E-A366-78F31F925D57}" xr6:coauthVersionLast="47" xr6:coauthVersionMax="47" xr10:uidLastSave="{00000000-0000-0000-0000-000000000000}"/>
  <bookViews>
    <workbookView xWindow="17505" yWindow="3270" windowWidth="23775" windowHeight="17355" xr2:uid="{224680D1-2182-4BE6-9504-B27470D541B8}"/>
  </bookViews>
  <sheets>
    <sheet name="환율계산기" sheetId="2" r:id="rId1"/>
  </sheets>
  <definedNames>
    <definedName name="_xlnm._FilterDatabase" localSheetId="0" hidden="1">환율계산기!$D$12:$D$15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D3" i="2" s="1"/>
  <c r="D13" i="2" s="1"/>
  <c r="D20" i="2"/>
  <c r="D9" i="2"/>
  <c r="D10" i="2" s="1"/>
  <c r="D15" i="2" s="1"/>
  <c r="D19" i="2" l="1"/>
  <c r="D17" i="2"/>
  <c r="D5" i="2"/>
  <c r="D14" i="2" s="1"/>
  <c r="D7" i="2"/>
  <c r="D16" i="2" s="1"/>
  <c r="D4" i="2"/>
  <c r="D18" i="2" s="1"/>
  <c r="D12" i="2" l="1"/>
</calcChain>
</file>

<file path=xl/sharedStrings.xml><?xml version="1.0" encoding="utf-8"?>
<sst xmlns="http://schemas.openxmlformats.org/spreadsheetml/2006/main" count="33" uniqueCount="30">
  <si>
    <t>골드 환산</t>
    <phoneticPr fontId="1" type="noConversion"/>
  </si>
  <si>
    <t>26/55 패키지</t>
    <phoneticPr fontId="1" type="noConversion"/>
  </si>
  <si>
    <t>페온(100개 패키지)</t>
    <phoneticPr fontId="1" type="noConversion"/>
  </si>
  <si>
    <t>골드</t>
    <phoneticPr fontId="1" type="noConversion"/>
  </si>
  <si>
    <t>원가</t>
    <phoneticPr fontId="1" type="noConversion"/>
  </si>
  <si>
    <t>블루</t>
    <phoneticPr fontId="1" type="noConversion"/>
  </si>
  <si>
    <t>1블루</t>
    <phoneticPr fontId="1" type="noConversion"/>
  </si>
  <si>
    <t>1골드</t>
    <phoneticPr fontId="1" type="noConversion"/>
  </si>
  <si>
    <t>개인 거래 시세</t>
    <phoneticPr fontId="1" type="noConversion"/>
  </si>
  <si>
    <t>화폐 거래소 시세</t>
    <phoneticPr fontId="1" type="noConversion"/>
  </si>
  <si>
    <t>로열(현금) -&gt; 골드 -&gt; 블루</t>
    <phoneticPr fontId="1" type="noConversion"/>
  </si>
  <si>
    <t>2600개 55000원 패키지</t>
    <phoneticPr fontId="1" type="noConversion"/>
  </si>
  <si>
    <t>할인율</t>
    <phoneticPr fontId="1" type="noConversion"/>
  </si>
  <si>
    <t>원가(200개 5500원)</t>
    <phoneticPr fontId="1" type="noConversion"/>
  </si>
  <si>
    <t>실결제 금액</t>
    <phoneticPr fontId="1" type="noConversion"/>
  </si>
  <si>
    <t>로열크리스탈</t>
    <phoneticPr fontId="1" type="noConversion"/>
  </si>
  <si>
    <t>할인 혜택 (상품권or보너스)</t>
    <phoneticPr fontId="1" type="noConversion"/>
  </si>
  <si>
    <t>환율 계산기</t>
    <phoneticPr fontId="1" type="noConversion"/>
  </si>
  <si>
    <t>안내문</t>
    <phoneticPr fontId="1" type="noConversion"/>
  </si>
  <si>
    <t>3. 마일리지는 선호도의 차이가 있기에 계산에 포함하지 않았습니다.</t>
    <phoneticPr fontId="1" type="noConversion"/>
  </si>
  <si>
    <t>2. 우편 및 거래소 수수료를 포함한 결과입니다.</t>
    <phoneticPr fontId="1" type="noConversion"/>
  </si>
  <si>
    <t>1. 노란색 칸만 수정하면 됩니다.</t>
    <phoneticPr fontId="1" type="noConversion"/>
  </si>
  <si>
    <t>4. 게임사는 개인 거래를 인정하지 않으며, 문제 발생시 책임지지 않습니다.</t>
    <phoneticPr fontId="1" type="noConversion"/>
  </si>
  <si>
    <t>5. 개인 거래는 논란이 많습니다. 참고만 하시길 추천드립니다.</t>
    <phoneticPr fontId="1" type="noConversion"/>
  </si>
  <si>
    <t>6. 마일리지를 고려하면 개인 거래와 거래소는 거의 차이가 없습니다.</t>
    <phoneticPr fontId="1" type="noConversion"/>
  </si>
  <si>
    <t>화폐 거래소</t>
    <phoneticPr fontId="1" type="noConversion"/>
  </si>
  <si>
    <t>개인 거래</t>
    <phoneticPr fontId="1" type="noConversion"/>
  </si>
  <si>
    <t>개인 거래 골드-&gt;블루</t>
    <phoneticPr fontId="1" type="noConversion"/>
  </si>
  <si>
    <t>로얄-&gt;골드-&gt;블루</t>
    <phoneticPr fontId="1" type="noConversion"/>
  </si>
  <si>
    <t>원가 블루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</si>
</sst>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#&quot;골&quot;"/>
    <numFmt numFmtId="177" formatCode="&quot;₩&quot;#,##0"/>
    <numFmt numFmtId="178" formatCode="####&quot;개&quot;"/>
    <numFmt numFmtId="179" formatCode="&quot;₩&quot;#,##0.00"/>
    <numFmt numFmtId="180" formatCode="&quot;₩&quot;#,##0.0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5" fillId="4" borderId="1" xfId="0" applyNumberFormat="1" applyFont="1" applyFill="1" applyBorder="1" applyAlignment="1">
      <alignment horizontal="center" vertical="center"/>
    </xf>
    <xf numFmtId="180" fontId="4" fillId="5" borderId="1" xfId="0" applyNumberFormat="1" applyFont="1" applyFill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3" fillId="2" borderId="12" xfId="0" applyNumberFormat="1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8" fontId="0" fillId="3" borderId="12" xfId="0" applyNumberFormat="1" applyFill="1" applyBorder="1" applyAlignment="1">
      <alignment horizontal="center" vertical="center"/>
    </xf>
    <xf numFmtId="177" fontId="0" fillId="3" borderId="12" xfId="0" applyNumberFormat="1" applyFill="1" applyBorder="1" applyAlignment="1">
      <alignment horizontal="center" vertical="center"/>
    </xf>
    <xf numFmtId="9" fontId="6" fillId="6" borderId="1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19" xfId="0" applyNumberFormat="1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8" fontId="0" fillId="3" borderId="3" xfId="0" applyNumberForma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center" vertical="center"/>
    </xf>
    <xf numFmtId="9" fontId="0" fillId="0" borderId="0" xfId="0" applyNumberFormat="1">
      <alignment vertical="center"/>
    </xf>
  </cellXfs>
  <cellStyles count="1">
    <cellStyle name="표준" xfId="0" builtinId="0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86A2-30D0-4909-98F4-8A05E694A549}">
  <dimension ref="A1:I22"/>
  <sheetViews>
    <sheetView tabSelected="1" workbookViewId="0">
      <selection activeCell="G17" sqref="G17"/>
    </sheetView>
  </sheetViews>
  <sheetFormatPr defaultRowHeight="16.5"/>
  <cols>
    <col min="1" max="1" width="18.875" customWidth="1"/>
    <col min="2" max="2" width="14.75" customWidth="1"/>
    <col min="3" max="3" width="20.75" customWidth="1"/>
    <col min="4" max="4" width="17.5" customWidth="1"/>
    <col min="5" max="5" width="9.625" bestFit="1" customWidth="1"/>
    <col min="6" max="6" width="17.375" customWidth="1"/>
    <col min="7" max="7" width="20.5" customWidth="1"/>
    <col min="8" max="8" width="10.125" customWidth="1"/>
    <col min="9" max="9" width="11.5" customWidth="1"/>
  </cols>
  <sheetData>
    <row r="1" spans="1:9" ht="20.100000000000001" customHeight="1">
      <c r="A1" s="31" t="s">
        <v>17</v>
      </c>
      <c r="B1" s="31"/>
      <c r="C1" s="31"/>
      <c r="D1" s="31"/>
      <c r="F1" s="23" t="s">
        <v>16</v>
      </c>
      <c r="G1" s="23"/>
    </row>
    <row r="2" spans="1:9" ht="20.100000000000001" customHeight="1">
      <c r="A2" s="31"/>
      <c r="B2" s="31"/>
      <c r="C2" s="31"/>
      <c r="D2" s="31"/>
      <c r="F2" s="24"/>
      <c r="G2" s="24"/>
    </row>
    <row r="3" spans="1:9" ht="20.100000000000001" customHeight="1">
      <c r="A3" s="36" t="s">
        <v>5</v>
      </c>
      <c r="B3" s="35" t="s">
        <v>13</v>
      </c>
      <c r="C3" s="35"/>
      <c r="D3" s="8">
        <f>5500*(100%-G5)/200</f>
        <v>25.43010752688172</v>
      </c>
      <c r="F3" s="6" t="s">
        <v>15</v>
      </c>
      <c r="G3" s="18">
        <v>50000</v>
      </c>
    </row>
    <row r="4" spans="1:9" ht="20.100000000000001" customHeight="1">
      <c r="A4" s="37"/>
      <c r="B4" s="32" t="s">
        <v>11</v>
      </c>
      <c r="C4" s="33"/>
      <c r="D4" s="8">
        <f>55000*(100%-G5)/2600</f>
        <v>19.561621174524397</v>
      </c>
      <c r="F4" s="6" t="s">
        <v>14</v>
      </c>
      <c r="G4" s="19">
        <v>46500</v>
      </c>
    </row>
    <row r="5" spans="1:9" ht="20.100000000000001" customHeight="1" thickBot="1">
      <c r="A5" s="38"/>
      <c r="B5" s="34" t="s">
        <v>10</v>
      </c>
      <c r="C5" s="34"/>
      <c r="D5" s="7">
        <f>2750*(100%-G5)/95</f>
        <v>26.768534238822863</v>
      </c>
      <c r="F5" s="10" t="s">
        <v>12</v>
      </c>
      <c r="G5" s="20">
        <f>IF(OR(ISBLANK(G3),ISBLANK(G4)),"0%",(G3-G4)/G4)</f>
        <v>7.5268817204301078E-2</v>
      </c>
    </row>
    <row r="6" spans="1:9" ht="20.100000000000001" customHeight="1">
      <c r="A6" s="55"/>
      <c r="B6" s="55"/>
      <c r="C6" s="55"/>
      <c r="D6" s="55"/>
    </row>
    <row r="7" spans="1:9" ht="20.100000000000001" customHeight="1">
      <c r="A7" s="45" t="s">
        <v>9</v>
      </c>
      <c r="B7" s="43">
        <v>990</v>
      </c>
      <c r="C7" s="45" t="s">
        <v>7</v>
      </c>
      <c r="D7" s="56">
        <f>2750*(100%-G5)/B7</f>
        <v>2.5686977299880525</v>
      </c>
      <c r="F7" s="60" t="s">
        <v>18</v>
      </c>
      <c r="G7" s="60"/>
      <c r="H7" s="60"/>
      <c r="I7" s="60"/>
    </row>
    <row r="8" spans="1:9" ht="20.100000000000001" customHeight="1">
      <c r="A8" s="45"/>
      <c r="B8" s="43"/>
      <c r="C8" s="45"/>
      <c r="D8" s="56"/>
      <c r="F8" s="57" t="s">
        <v>21</v>
      </c>
      <c r="G8" s="58"/>
      <c r="H8" s="58"/>
      <c r="I8" s="59"/>
    </row>
    <row r="9" spans="1:9" ht="20.100000000000001" customHeight="1">
      <c r="A9" s="45" t="s">
        <v>8</v>
      </c>
      <c r="B9" s="43">
        <v>220</v>
      </c>
      <c r="C9" s="6" t="s">
        <v>7</v>
      </c>
      <c r="D9" s="9">
        <f>B9/95</f>
        <v>2.3157894736842106</v>
      </c>
      <c r="F9" s="57" t="s">
        <v>20</v>
      </c>
      <c r="G9" s="58"/>
      <c r="H9" s="58"/>
      <c r="I9" s="59"/>
    </row>
    <row r="10" spans="1:9" ht="20.100000000000001" customHeight="1" thickBot="1">
      <c r="A10" s="40"/>
      <c r="B10" s="44"/>
      <c r="C10" s="10" t="s">
        <v>6</v>
      </c>
      <c r="D10" s="11">
        <f>(B7/95)*D9</f>
        <v>24.132963988919666</v>
      </c>
      <c r="F10" s="49" t="s">
        <v>19</v>
      </c>
      <c r="G10" s="50"/>
      <c r="H10" s="50"/>
      <c r="I10" s="51"/>
    </row>
    <row r="11" spans="1:9" ht="20.100000000000001" customHeight="1">
      <c r="A11" s="46"/>
      <c r="B11" s="46"/>
      <c r="C11" s="46"/>
      <c r="D11" s="46"/>
      <c r="F11" s="49" t="s">
        <v>22</v>
      </c>
      <c r="G11" s="50"/>
      <c r="H11" s="50"/>
      <c r="I11" s="51"/>
    </row>
    <row r="12" spans="1:9" ht="20.100000000000001" customHeight="1">
      <c r="A12" s="45" t="s">
        <v>5</v>
      </c>
      <c r="B12" s="47">
        <v>100</v>
      </c>
      <c r="C12" s="6" t="s">
        <v>1</v>
      </c>
      <c r="D12" s="12">
        <f>D4*B12</f>
        <v>1956.1621174524398</v>
      </c>
      <c r="F12" s="49" t="s">
        <v>23</v>
      </c>
      <c r="G12" s="50"/>
      <c r="H12" s="50"/>
      <c r="I12" s="51"/>
    </row>
    <row r="13" spans="1:9" ht="20.100000000000001" customHeight="1" thickBot="1">
      <c r="A13" s="45"/>
      <c r="B13" s="47"/>
      <c r="C13" s="5" t="s">
        <v>4</v>
      </c>
      <c r="D13" s="13">
        <f>D3*B12</f>
        <v>2543.010752688172</v>
      </c>
      <c r="F13" s="52" t="s">
        <v>24</v>
      </c>
      <c r="G13" s="53"/>
      <c r="H13" s="53"/>
      <c r="I13" s="54"/>
    </row>
    <row r="14" spans="1:9" ht="20.100000000000001" customHeight="1">
      <c r="A14" s="45"/>
      <c r="B14" s="47"/>
      <c r="C14" s="5" t="s">
        <v>28</v>
      </c>
      <c r="D14" s="13">
        <f>D5*B12</f>
        <v>2676.8534238822863</v>
      </c>
    </row>
    <row r="15" spans="1:9" ht="20.100000000000001" customHeight="1" thickBot="1">
      <c r="A15" s="40"/>
      <c r="B15" s="48"/>
      <c r="C15" s="2" t="s">
        <v>27</v>
      </c>
      <c r="D15" s="14">
        <f>D10*B12</f>
        <v>2413.2963988919664</v>
      </c>
    </row>
    <row r="16" spans="1:9" ht="20.100000000000001" customHeight="1">
      <c r="A16" s="39" t="s">
        <v>3</v>
      </c>
      <c r="B16" s="41">
        <v>10000</v>
      </c>
      <c r="C16" s="3" t="s">
        <v>25</v>
      </c>
      <c r="D16" s="15">
        <f>D7*B16</f>
        <v>25686.977299880524</v>
      </c>
      <c r="E16" s="4"/>
    </row>
    <row r="17" spans="1:7" ht="20.100000000000001" customHeight="1" thickBot="1">
      <c r="A17" s="40"/>
      <c r="B17" s="42"/>
      <c r="C17" s="2" t="s">
        <v>26</v>
      </c>
      <c r="D17" s="14">
        <f>D9*B16</f>
        <v>23157.894736842107</v>
      </c>
    </row>
    <row r="18" spans="1:7" ht="20.100000000000001" customHeight="1">
      <c r="A18" s="25" t="s">
        <v>2</v>
      </c>
      <c r="B18" s="28">
        <v>35</v>
      </c>
      <c r="C18" s="1" t="s">
        <v>1</v>
      </c>
      <c r="D18" s="16">
        <f>B18*8.5*D4</f>
        <v>5819.5822994210084</v>
      </c>
    </row>
    <row r="19" spans="1:7" ht="20.100000000000001" customHeight="1">
      <c r="A19" s="26"/>
      <c r="B19" s="29"/>
      <c r="C19" s="21" t="s">
        <v>29</v>
      </c>
      <c r="D19" s="22">
        <f>D3*8.5*B18</f>
        <v>7565.4569892473119</v>
      </c>
      <c r="G19" s="61"/>
    </row>
    <row r="20" spans="1:7" ht="20.100000000000001" customHeight="1" thickBot="1">
      <c r="A20" s="27"/>
      <c r="B20" s="30"/>
      <c r="C20" s="2" t="s">
        <v>0</v>
      </c>
      <c r="D20" s="17">
        <f>B7/95*8.5*B18</f>
        <v>3100.2631578947371</v>
      </c>
    </row>
    <row r="21" spans="1:7" ht="20.100000000000001" customHeight="1"/>
    <row r="22" spans="1:7" ht="20.100000000000001" customHeight="1"/>
  </sheetData>
  <mergeCells count="27">
    <mergeCell ref="F11:I11"/>
    <mergeCell ref="F12:I12"/>
    <mergeCell ref="F13:I13"/>
    <mergeCell ref="A6:D6"/>
    <mergeCell ref="A9:A10"/>
    <mergeCell ref="C7:C8"/>
    <mergeCell ref="D7:D8"/>
    <mergeCell ref="F8:I8"/>
    <mergeCell ref="F9:I9"/>
    <mergeCell ref="F7:I7"/>
    <mergeCell ref="F10:I10"/>
    <mergeCell ref="F1:G2"/>
    <mergeCell ref="A18:A20"/>
    <mergeCell ref="B18:B20"/>
    <mergeCell ref="A1:D2"/>
    <mergeCell ref="B4:C4"/>
    <mergeCell ref="B5:C5"/>
    <mergeCell ref="B3:C3"/>
    <mergeCell ref="A3:A5"/>
    <mergeCell ref="A16:A17"/>
    <mergeCell ref="B16:B17"/>
    <mergeCell ref="B9:B10"/>
    <mergeCell ref="A7:A8"/>
    <mergeCell ref="B7:B8"/>
    <mergeCell ref="A11:D11"/>
    <mergeCell ref="B12:B15"/>
    <mergeCell ref="A12:A15"/>
  </mergeCells>
  <phoneticPr fontId="1" type="noConversion"/>
  <conditionalFormatting sqref="D12">
    <cfRule type="cellIs" dxfId="5" priority="6" operator="lessThan">
      <formula>$D$25</formula>
    </cfRule>
  </conditionalFormatting>
  <conditionalFormatting sqref="D15">
    <cfRule type="cellIs" dxfId="4" priority="5" operator="lessThan">
      <formula>$D$21</formula>
    </cfRule>
  </conditionalFormatting>
  <conditionalFormatting sqref="D16">
    <cfRule type="cellIs" dxfId="3" priority="4" operator="lessThan">
      <formula>$D$27</formula>
    </cfRule>
  </conditionalFormatting>
  <conditionalFormatting sqref="D17">
    <cfRule type="cellIs" dxfId="2" priority="3" operator="lessThan">
      <formula>$D$26</formula>
    </cfRule>
  </conditionalFormatting>
  <conditionalFormatting sqref="D12:D15">
    <cfRule type="cellIs" dxfId="1" priority="2" operator="equal">
      <formula>MIN($D$12:$D$15)</formula>
    </cfRule>
  </conditionalFormatting>
  <conditionalFormatting sqref="D16:D17">
    <cfRule type="cellIs" dxfId="0" priority="1" operator="equal">
      <formula>MIN($D$16:$D$17)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환율계산기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onkr7llol</dc:creator>
  <cp:lastModifiedBy>onkr7llol</cp:lastModifiedBy>
  <dcterms:created xsi:type="dcterms:W3CDTF">2021-06-14T08:21:34Z</dcterms:created>
  <dcterms:modified xsi:type="dcterms:W3CDTF">2021-06-14T09:01:50Z</dcterms:modified>
</cp:coreProperties>
</file>