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nfqj\Desktop\"/>
    </mc:Choice>
  </mc:AlternateContent>
  <bookViews>
    <workbookView xWindow="0" yWindow="0" windowWidth="6030" windowHeight="5625"/>
  </bookViews>
  <sheets>
    <sheet name="요약" sheetId="2" r:id="rId1"/>
    <sheet name="분홍콩 수급" sheetId="1" r:id="rId2"/>
    <sheet name="검은콩 수급" sheetId="3" r:id="rId3"/>
    <sheet name="코인샵" sheetId="4" r:id="rId4"/>
    <sheet name="실제 구매량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2" i="6" l="1"/>
  <c r="T92" i="4"/>
  <c r="U67" i="6" l="1"/>
  <c r="G20" i="2" s="1"/>
  <c r="H20" i="2" s="1"/>
  <c r="G7" i="2"/>
  <c r="G16" i="2"/>
  <c r="G15" i="2"/>
  <c r="G14" i="2"/>
  <c r="G13" i="2"/>
  <c r="G12" i="2"/>
  <c r="G11" i="2"/>
  <c r="G10" i="2"/>
  <c r="G9" i="2"/>
  <c r="G8" i="2"/>
  <c r="S92" i="6"/>
  <c r="R92" i="6"/>
  <c r="Q92" i="6"/>
  <c r="P92" i="6"/>
  <c r="O92" i="6"/>
  <c r="N92" i="6"/>
  <c r="M92" i="6"/>
  <c r="L92" i="6"/>
  <c r="K92" i="6"/>
  <c r="J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S67" i="6"/>
  <c r="R67" i="6"/>
  <c r="Q67" i="6"/>
  <c r="P67" i="6"/>
  <c r="O67" i="6"/>
  <c r="N67" i="6"/>
  <c r="M67" i="6"/>
  <c r="L67" i="6"/>
  <c r="K67" i="6"/>
  <c r="J67" i="6"/>
  <c r="H66" i="6"/>
  <c r="H65" i="6"/>
  <c r="H64" i="6"/>
  <c r="H63" i="6"/>
  <c r="H62" i="6"/>
  <c r="H61" i="6"/>
  <c r="S55" i="6"/>
  <c r="R55" i="6"/>
  <c r="Q55" i="6"/>
  <c r="P55" i="6"/>
  <c r="O55" i="6"/>
  <c r="N55" i="6"/>
  <c r="M55" i="6"/>
  <c r="L55" i="6"/>
  <c r="K55" i="6"/>
  <c r="J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CJ16" i="1"/>
  <c r="CJ15" i="1"/>
  <c r="CJ14" i="1"/>
  <c r="CJ13" i="1"/>
  <c r="CJ12" i="1"/>
  <c r="CJ11" i="1"/>
  <c r="CJ10" i="1"/>
  <c r="CJ9" i="1"/>
  <c r="CJ8" i="1"/>
  <c r="CJ7" i="1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K55" i="4"/>
  <c r="L55" i="4"/>
  <c r="M55" i="4"/>
  <c r="N55" i="4"/>
  <c r="O55" i="4"/>
  <c r="P55" i="4"/>
  <c r="Q55" i="4"/>
  <c r="R55" i="4"/>
  <c r="S55" i="4"/>
  <c r="J55" i="4"/>
  <c r="H34" i="4"/>
  <c r="H35" i="4"/>
  <c r="H36" i="4"/>
  <c r="H37" i="4"/>
  <c r="H38" i="4"/>
  <c r="H39" i="4"/>
  <c r="H40" i="4"/>
  <c r="H41" i="4"/>
  <c r="H7" i="4"/>
  <c r="H8" i="4"/>
  <c r="H9" i="4"/>
  <c r="H10" i="4"/>
  <c r="G32" i="3" l="1"/>
  <c r="H32" i="3"/>
  <c r="I32" i="3"/>
  <c r="J32" i="3"/>
  <c r="K32" i="3"/>
  <c r="L32" i="3"/>
  <c r="M32" i="3"/>
  <c r="N32" i="3"/>
  <c r="H23" i="4" l="1"/>
  <c r="H24" i="4"/>
  <c r="H25" i="4"/>
  <c r="H26" i="4"/>
  <c r="H27" i="4"/>
  <c r="H28" i="4"/>
  <c r="H29" i="4"/>
  <c r="H42" i="4" l="1"/>
  <c r="H43" i="4"/>
  <c r="H44" i="4"/>
  <c r="H45" i="4"/>
  <c r="H46" i="4"/>
  <c r="H47" i="4"/>
  <c r="H48" i="4"/>
  <c r="H49" i="4"/>
  <c r="H50" i="4"/>
  <c r="H51" i="4"/>
  <c r="H52" i="4"/>
  <c r="H53" i="4"/>
  <c r="B21" i="2"/>
  <c r="B22" i="2"/>
  <c r="B23" i="2"/>
  <c r="B24" i="2"/>
  <c r="B25" i="2"/>
  <c r="B26" i="2"/>
  <c r="B27" i="2"/>
  <c r="B28" i="2"/>
  <c r="B29" i="2"/>
  <c r="B20" i="2"/>
  <c r="D32" i="3"/>
  <c r="E32" i="3"/>
  <c r="F32" i="3"/>
  <c r="B9" i="2" l="1"/>
  <c r="K67" i="4" l="1"/>
  <c r="L67" i="4"/>
  <c r="D22" i="2" s="1"/>
  <c r="M67" i="4"/>
  <c r="D23" i="2" s="1"/>
  <c r="N67" i="4"/>
  <c r="D24" i="2" s="1"/>
  <c r="O67" i="4"/>
  <c r="D25" i="2" s="1"/>
  <c r="P67" i="4"/>
  <c r="D26" i="2" s="1"/>
  <c r="Q67" i="4"/>
  <c r="D27" i="2" s="1"/>
  <c r="R67" i="4"/>
  <c r="D28" i="2" s="1"/>
  <c r="S67" i="4"/>
  <c r="J67" i="4"/>
  <c r="D20" i="2" s="1"/>
  <c r="D29" i="2"/>
  <c r="D21" i="2"/>
  <c r="K92" i="4"/>
  <c r="L92" i="4"/>
  <c r="M92" i="4"/>
  <c r="N92" i="4"/>
  <c r="O92" i="4"/>
  <c r="P92" i="4"/>
  <c r="Q92" i="4"/>
  <c r="R92" i="4"/>
  <c r="S92" i="4"/>
  <c r="J92" i="4"/>
  <c r="H74" i="4"/>
  <c r="H75" i="4"/>
  <c r="H76" i="4"/>
  <c r="H90" i="4"/>
  <c r="H91" i="4"/>
  <c r="H73" i="4"/>
  <c r="H62" i="4"/>
  <c r="H63" i="4"/>
  <c r="H64" i="4"/>
  <c r="H65" i="4"/>
  <c r="H66" i="4"/>
  <c r="H61" i="4"/>
  <c r="H4" i="4"/>
  <c r="H5" i="4"/>
  <c r="H6" i="4"/>
  <c r="H11" i="4"/>
  <c r="H12" i="4"/>
  <c r="H13" i="4"/>
  <c r="H14" i="4"/>
  <c r="H15" i="4"/>
  <c r="H16" i="4"/>
  <c r="H17" i="4"/>
  <c r="H18" i="4"/>
  <c r="H19" i="4"/>
  <c r="H20" i="4"/>
  <c r="H21" i="4"/>
  <c r="H22" i="4"/>
  <c r="H30" i="4"/>
  <c r="H31" i="4"/>
  <c r="H32" i="4"/>
  <c r="H33" i="4"/>
  <c r="H54" i="4"/>
  <c r="H3" i="4"/>
  <c r="CK14" i="1"/>
  <c r="CK15" i="1"/>
  <c r="A34" i="2" l="1"/>
  <c r="CK13" i="1"/>
  <c r="CK16" i="1"/>
  <c r="D30" i="2"/>
  <c r="B8" i="2" l="1"/>
  <c r="B10" i="2"/>
  <c r="B11" i="2"/>
  <c r="B12" i="2"/>
  <c r="B13" i="2"/>
  <c r="B14" i="2"/>
  <c r="B15" i="2"/>
  <c r="B16" i="2"/>
  <c r="B7" i="2"/>
  <c r="E2" i="2"/>
  <c r="D8" i="2"/>
  <c r="D9" i="2"/>
  <c r="D10" i="2"/>
  <c r="D11" i="2"/>
  <c r="D12" i="2"/>
  <c r="D13" i="2"/>
  <c r="D14" i="2"/>
  <c r="D15" i="2"/>
  <c r="D16" i="2"/>
  <c r="D7" i="2"/>
  <c r="CI8" i="1"/>
  <c r="CI9" i="1"/>
  <c r="CK9" i="1" s="1"/>
  <c r="CI10" i="1"/>
  <c r="CK10" i="1" s="1"/>
  <c r="CI11" i="1"/>
  <c r="CK11" i="1" s="1"/>
  <c r="CI12" i="1"/>
  <c r="CI13" i="1"/>
  <c r="CI14" i="1"/>
  <c r="CI15" i="1"/>
  <c r="CI16" i="1"/>
  <c r="E16" i="2" s="1"/>
  <c r="CI7" i="1"/>
  <c r="E3" i="2" l="1"/>
  <c r="F2" i="2"/>
  <c r="CK12" i="1"/>
  <c r="E12" i="2" s="1"/>
  <c r="CK8" i="1"/>
  <c r="E8" i="2" s="1"/>
  <c r="C16" i="2"/>
  <c r="H16" i="2" s="1"/>
  <c r="C15" i="2"/>
  <c r="H15" i="2" s="1"/>
  <c r="E15" i="2"/>
  <c r="C14" i="2"/>
  <c r="H14" i="2" s="1"/>
  <c r="E14" i="2"/>
  <c r="C10" i="2"/>
  <c r="H10" i="2" s="1"/>
  <c r="E10" i="2"/>
  <c r="C8" i="2"/>
  <c r="H8" i="2" s="1"/>
  <c r="E9" i="2"/>
  <c r="E13" i="2"/>
  <c r="C12" i="2"/>
  <c r="H12" i="2" s="1"/>
  <c r="E11" i="2"/>
  <c r="C11" i="2"/>
  <c r="H11" i="2" s="1"/>
  <c r="CK7" i="1"/>
  <c r="E7" i="2" s="1"/>
  <c r="C13" i="2"/>
  <c r="H13" i="2" s="1"/>
  <c r="C9" i="2"/>
  <c r="H9" i="2" s="1"/>
  <c r="F3" i="3"/>
  <c r="C20" i="2" s="1"/>
  <c r="C7" i="2"/>
  <c r="H7" i="2" s="1"/>
</calcChain>
</file>

<file path=xl/sharedStrings.xml><?xml version="1.0" encoding="utf-8"?>
<sst xmlns="http://schemas.openxmlformats.org/spreadsheetml/2006/main" count="711" uniqueCount="336">
  <si>
    <t>캐릭터 번호</t>
    <phoneticPr fontId="1" type="noConversion"/>
  </si>
  <si>
    <t>닉네임</t>
    <phoneticPr fontId="1" type="noConversion"/>
  </si>
  <si>
    <t>목</t>
  </si>
  <si>
    <t>목</t>
    <phoneticPr fontId="1" type="noConversion"/>
  </si>
  <si>
    <t>금</t>
  </si>
  <si>
    <t>토</t>
  </si>
  <si>
    <t>토</t>
    <phoneticPr fontId="1" type="noConversion"/>
  </si>
  <si>
    <t>일</t>
  </si>
  <si>
    <t>일</t>
    <phoneticPr fontId="1" type="noConversion"/>
  </si>
  <si>
    <t>월</t>
  </si>
  <si>
    <t>월</t>
    <phoneticPr fontId="1" type="noConversion"/>
  </si>
  <si>
    <t>화</t>
  </si>
  <si>
    <t>화</t>
    <phoneticPr fontId="1" type="noConversion"/>
  </si>
  <si>
    <t>수</t>
  </si>
  <si>
    <t>수</t>
    <phoneticPr fontId="1" type="noConversion"/>
  </si>
  <si>
    <t>목</t>
    <phoneticPr fontId="1" type="noConversion"/>
  </si>
  <si>
    <t>오늘 날짜</t>
    <phoneticPr fontId="1" type="noConversion"/>
  </si>
  <si>
    <t>남은 이벤트 기간</t>
    <phoneticPr fontId="1" type="noConversion"/>
  </si>
  <si>
    <t>캐릭터 번호</t>
    <phoneticPr fontId="1" type="noConversion"/>
  </si>
  <si>
    <t>주간 보스</t>
    <phoneticPr fontId="1" type="noConversion"/>
  </si>
  <si>
    <t>네오 코어 지급량</t>
    <phoneticPr fontId="1" type="noConversion"/>
  </si>
  <si>
    <t>노멀 시그너스</t>
    <phoneticPr fontId="1" type="noConversion"/>
  </si>
  <si>
    <t>카오스 자쿰</t>
    <phoneticPr fontId="1" type="noConversion"/>
  </si>
  <si>
    <t>카오스 피에르</t>
    <phoneticPr fontId="1" type="noConversion"/>
  </si>
  <si>
    <t>카오스 반반</t>
    <phoneticPr fontId="1" type="noConversion"/>
  </si>
  <si>
    <t>카오스 블러디퀸</t>
    <phoneticPr fontId="1" type="noConversion"/>
  </si>
  <si>
    <t>하드 매그너스</t>
    <phoneticPr fontId="1" type="noConversion"/>
  </si>
  <si>
    <t>카오스 벨룸</t>
    <phoneticPr fontId="1" type="noConversion"/>
  </si>
  <si>
    <t>카오스 파풀라투스</t>
    <phoneticPr fontId="1" type="noConversion"/>
  </si>
  <si>
    <t>이지 루시드</t>
    <phoneticPr fontId="1" type="noConversion"/>
  </si>
  <si>
    <t>하드 데미안</t>
    <phoneticPr fontId="1" type="noConversion"/>
  </si>
  <si>
    <t>하드 스우</t>
    <phoneticPr fontId="1" type="noConversion"/>
  </si>
  <si>
    <t>하드 루시드</t>
    <phoneticPr fontId="1" type="noConversion"/>
  </si>
  <si>
    <t>하드 윌</t>
    <phoneticPr fontId="1" type="noConversion"/>
  </si>
  <si>
    <t>1주차</t>
    <phoneticPr fontId="1" type="noConversion"/>
  </si>
  <si>
    <t>2주차</t>
    <phoneticPr fontId="1" type="noConversion"/>
  </si>
  <si>
    <t>3주차</t>
  </si>
  <si>
    <t>4주차</t>
  </si>
  <si>
    <t>5주차</t>
  </si>
  <si>
    <t>6주차</t>
  </si>
  <si>
    <t>7주차</t>
  </si>
  <si>
    <t>8주차</t>
  </si>
  <si>
    <t>합계</t>
    <phoneticPr fontId="1" type="noConversion"/>
  </si>
  <si>
    <t>각 주차에 잡은 
주간보스 칸에 숫자 1 기입</t>
    <phoneticPr fontId="1" type="noConversion"/>
  </si>
  <si>
    <r>
      <t xml:space="preserve">캐릭터별 필요 코인 개수
&amp; 진행 현황
</t>
    </r>
    <r>
      <rPr>
        <b/>
        <sz val="11"/>
        <color rgb="FFFF0000"/>
        <rFont val="맑은 고딕"/>
        <family val="3"/>
        <charset val="129"/>
        <scheme val="minor"/>
      </rPr>
      <t>이 시트에는 직접 입력하는 공간 없음</t>
    </r>
    <phoneticPr fontId="1" type="noConversion"/>
  </si>
  <si>
    <t>카오스 더스크</t>
    <phoneticPr fontId="1" type="noConversion"/>
  </si>
  <si>
    <t>하드 듄켈</t>
    <phoneticPr fontId="1" type="noConversion"/>
  </si>
  <si>
    <t>진 힐라</t>
    <phoneticPr fontId="1" type="noConversion"/>
  </si>
  <si>
    <t>가격</t>
    <phoneticPr fontId="1" type="noConversion"/>
  </si>
  <si>
    <t>월드 내
교환 가능</t>
    <phoneticPr fontId="1" type="noConversion"/>
  </si>
  <si>
    <t>아이템 명</t>
    <phoneticPr fontId="1" type="noConversion"/>
  </si>
  <si>
    <t>월드 내
구매 가능 개수</t>
    <phoneticPr fontId="1" type="noConversion"/>
  </si>
  <si>
    <t>구매 개수</t>
    <phoneticPr fontId="1" type="noConversion"/>
  </si>
  <si>
    <t>합계</t>
    <phoneticPr fontId="1" type="noConversion"/>
  </si>
  <si>
    <t>구매 캐릭터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</si>
  <si>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</si>
  <si>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</si>
  <si>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</si>
  <si>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</si>
  <si>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</si>
  <si>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</si>
  <si>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O</t>
    <phoneticPr fontId="1" type="noConversion"/>
  </si>
  <si>
    <t>X</t>
    <phoneticPr fontId="1" type="noConversion"/>
  </si>
  <si>
    <t>X</t>
    <phoneticPr fontId="1" type="noConversion"/>
  </si>
  <si>
    <t>X</t>
    <phoneticPr fontId="1" type="noConversion"/>
  </si>
  <si>
    <t>합계</t>
    <phoneticPr fontId="1" type="noConversion"/>
  </si>
  <si>
    <t>합계</t>
    <phoneticPr fontId="1" type="noConversion"/>
  </si>
  <si>
    <t>합계</t>
    <phoneticPr fontId="1" type="noConversion"/>
  </si>
  <si>
    <t>세렌</t>
    <phoneticPr fontId="1" type="noConversion"/>
  </si>
  <si>
    <t>구분</t>
    <phoneticPr fontId="1" type="noConversion"/>
  </si>
  <si>
    <t>성장</t>
    <phoneticPr fontId="1" type="noConversion"/>
  </si>
  <si>
    <t>구매 가능 개수</t>
    <phoneticPr fontId="1" type="noConversion"/>
  </si>
  <si>
    <t>구분</t>
    <phoneticPr fontId="1" type="noConversion"/>
  </si>
  <si>
    <t>구분</t>
    <phoneticPr fontId="1" type="noConversion"/>
  </si>
  <si>
    <t>이지 시그너스</t>
    <phoneticPr fontId="1" type="noConversion"/>
  </si>
  <si>
    <t>하드 힐라</t>
    <phoneticPr fontId="1" type="noConversion"/>
  </si>
  <si>
    <t>카오스 핑크빈</t>
    <phoneticPr fontId="1" type="noConversion"/>
  </si>
  <si>
    <t>노멀 스우</t>
    <phoneticPr fontId="1" type="noConversion"/>
  </si>
  <si>
    <t>노멀 데미안</t>
    <phoneticPr fontId="1" type="noConversion"/>
  </si>
  <si>
    <t>노멀 루시드</t>
    <phoneticPr fontId="1" type="noConversion"/>
  </si>
  <si>
    <t>노멀 윌</t>
    <phoneticPr fontId="1" type="noConversion"/>
  </si>
  <si>
    <t>노멀 더스크</t>
    <phoneticPr fontId="1" type="noConversion"/>
  </si>
  <si>
    <t>노멀 듄켈</t>
    <phoneticPr fontId="1" type="noConversion"/>
  </si>
  <si>
    <t>이벤트 링 전용 명장의 큐브</t>
    <phoneticPr fontId="1" type="noConversion"/>
  </si>
  <si>
    <t>경험치 2배 쿠폰</t>
    <phoneticPr fontId="1" type="noConversion"/>
  </si>
  <si>
    <t>∞</t>
    <phoneticPr fontId="1" type="noConversion"/>
  </si>
  <si>
    <t>펜던트 슬롯 이용권(7일)</t>
    <phoneticPr fontId="1" type="noConversion"/>
  </si>
  <si>
    <t>선택 슬롯 8칸 확장권</t>
    <phoneticPr fontId="1" type="noConversion"/>
  </si>
  <si>
    <t>SP 초기화 주문서</t>
    <phoneticPr fontId="1" type="noConversion"/>
  </si>
  <si>
    <t>마스터리 북 20</t>
    <phoneticPr fontId="1" type="noConversion"/>
  </si>
  <si>
    <t>마스터리 북 30</t>
    <phoneticPr fontId="1" type="noConversion"/>
  </si>
  <si>
    <t>자유전직 코인</t>
    <phoneticPr fontId="1" type="noConversion"/>
  </si>
  <si>
    <t>무한의 피로회복제</t>
    <phoneticPr fontId="1" type="noConversion"/>
  </si>
  <si>
    <t>블랙 서큘레이터</t>
    <phoneticPr fontId="1" type="noConversion"/>
  </si>
  <si>
    <t>레전드리 서큘레이터</t>
    <phoneticPr fontId="1" type="noConversion"/>
  </si>
  <si>
    <t>의자 40칸 가방</t>
    <phoneticPr fontId="1" type="noConversion"/>
  </si>
  <si>
    <t>치장</t>
    <phoneticPr fontId="1" type="noConversion"/>
  </si>
  <si>
    <t>캐릭터 슬롯 증가 쿠폰</t>
    <phoneticPr fontId="1" type="noConversion"/>
  </si>
  <si>
    <t>에픽 잠재능력 부여 주문서 100%</t>
    <phoneticPr fontId="1" type="noConversion"/>
  </si>
  <si>
    <t>카르마 강력한 환생의 불꽃</t>
    <phoneticPr fontId="1" type="noConversion"/>
  </si>
  <si>
    <t>카르마 영원한 환생의 불꽃</t>
    <phoneticPr fontId="1" type="noConversion"/>
  </si>
  <si>
    <t>카르마 검은 환생의 불꽃</t>
    <phoneticPr fontId="1" type="noConversion"/>
  </si>
  <si>
    <t>카르마 영원한 환생의 불꽃</t>
    <phoneticPr fontId="1" type="noConversion"/>
  </si>
  <si>
    <t>O</t>
  </si>
  <si>
    <t>O</t>
    <phoneticPr fontId="1" type="noConversion"/>
  </si>
  <si>
    <t>O</t>
    <phoneticPr fontId="1" type="noConversion"/>
  </si>
  <si>
    <t>카르마 검은 환생의 불꽃</t>
    <phoneticPr fontId="1" type="noConversion"/>
  </si>
  <si>
    <t>아케인리버 물방울석</t>
    <phoneticPr fontId="1" type="noConversion"/>
  </si>
  <si>
    <t>태초의 물방울석</t>
    <phoneticPr fontId="1" type="noConversion"/>
  </si>
  <si>
    <t>X</t>
    <phoneticPr fontId="1" type="noConversion"/>
  </si>
  <si>
    <t>X</t>
    <phoneticPr fontId="1" type="noConversion"/>
  </si>
  <si>
    <t>아케인리버 물방울석</t>
    <phoneticPr fontId="1" type="noConversion"/>
  </si>
  <si>
    <t>태초의 물방울석</t>
    <phoneticPr fontId="1" type="noConversion"/>
  </si>
  <si>
    <t>카르마 강력한 환생의 불꽃</t>
    <phoneticPr fontId="1" type="noConversion"/>
  </si>
  <si>
    <t>카르마 영원한 환생의 불꽃</t>
    <phoneticPr fontId="1" type="noConversion"/>
  </si>
  <si>
    <t>블랙 서큘레이터</t>
    <phoneticPr fontId="1" type="noConversion"/>
  </si>
  <si>
    <t>O</t>
    <phoneticPr fontId="1" type="noConversion"/>
  </si>
  <si>
    <t>X</t>
    <phoneticPr fontId="1" type="noConversion"/>
  </si>
  <si>
    <t>9주차</t>
  </si>
  <si>
    <t>10주차</t>
  </si>
  <si>
    <t>11주차</t>
  </si>
  <si>
    <t>12주차</t>
  </si>
  <si>
    <t>검은콩 수급</t>
    <phoneticPr fontId="1" type="noConversion"/>
  </si>
  <si>
    <t>총 검은콩 수급량</t>
    <phoneticPr fontId="1" type="noConversion"/>
  </si>
  <si>
    <t>캐릭터별 분홍콩 수급</t>
    <phoneticPr fontId="1" type="noConversion"/>
  </si>
  <si>
    <t>금</t>
    <phoneticPr fontId="1" type="noConversion"/>
  </si>
  <si>
    <t>6월 17일</t>
    <phoneticPr fontId="1" type="noConversion"/>
  </si>
  <si>
    <t>6월 18일</t>
  </si>
  <si>
    <t>6월 19일</t>
  </si>
  <si>
    <t>6월 20일</t>
  </si>
  <si>
    <t>6월 21일</t>
  </si>
  <si>
    <t>6월 22일</t>
  </si>
  <si>
    <t>6월 23일</t>
  </si>
  <si>
    <t>6월 24일</t>
  </si>
  <si>
    <t>6월 25일</t>
  </si>
  <si>
    <t>6월 26일</t>
  </si>
  <si>
    <t>6월 27일</t>
  </si>
  <si>
    <t>6월 28일</t>
  </si>
  <si>
    <t>6월 29일</t>
  </si>
  <si>
    <t>6월 30일</t>
  </si>
  <si>
    <t>7월 1일</t>
    <phoneticPr fontId="1" type="noConversion"/>
  </si>
  <si>
    <t>7월 2일</t>
  </si>
  <si>
    <t>7월 3일</t>
  </si>
  <si>
    <t>7월 4일</t>
  </si>
  <si>
    <t>7월 5일</t>
  </si>
  <si>
    <t>7월 6일</t>
  </si>
  <si>
    <t>7월 7일</t>
  </si>
  <si>
    <t>7월 8일</t>
  </si>
  <si>
    <t>7월 9일</t>
  </si>
  <si>
    <t>7월 10일</t>
  </si>
  <si>
    <t>7월 11일</t>
  </si>
  <si>
    <t>7월 12일</t>
  </si>
  <si>
    <t>7월 13일</t>
  </si>
  <si>
    <t>7월 14일</t>
  </si>
  <si>
    <t>7월 15일</t>
  </si>
  <si>
    <t>7월 16일</t>
  </si>
  <si>
    <t>7월 17일</t>
  </si>
  <si>
    <t>7월 18일</t>
  </si>
  <si>
    <t>7월 19일</t>
  </si>
  <si>
    <t>7월 20일</t>
  </si>
  <si>
    <t>7월 21일</t>
  </si>
  <si>
    <t>7월 22일</t>
  </si>
  <si>
    <t>7월 23일</t>
  </si>
  <si>
    <t>7월 24일</t>
  </si>
  <si>
    <t>7월 25일</t>
  </si>
  <si>
    <t>7월 26일</t>
  </si>
  <si>
    <t>7월 27일</t>
  </si>
  <si>
    <t>7월 28일</t>
  </si>
  <si>
    <t>7월 29일</t>
  </si>
  <si>
    <t>7월 30일</t>
  </si>
  <si>
    <t>7월 31일</t>
  </si>
  <si>
    <t>8월 1일</t>
    <phoneticPr fontId="1" type="noConversion"/>
  </si>
  <si>
    <t>8월 2일</t>
  </si>
  <si>
    <t>8월 3일</t>
  </si>
  <si>
    <t>8월 4일</t>
  </si>
  <si>
    <t>8월 5일</t>
  </si>
  <si>
    <t>8월 6일</t>
  </si>
  <si>
    <t>8월 7일</t>
  </si>
  <si>
    <t>8월 8일</t>
  </si>
  <si>
    <t>8월 9일</t>
  </si>
  <si>
    <t>8월 10일</t>
  </si>
  <si>
    <t>8월 11일</t>
  </si>
  <si>
    <t>8월 12일</t>
  </si>
  <si>
    <t>8월 13일</t>
  </si>
  <si>
    <t>8월 14일</t>
  </si>
  <si>
    <t>8월 15일</t>
  </si>
  <si>
    <t>8월 16일</t>
  </si>
  <si>
    <t>8월 17일</t>
  </si>
  <si>
    <t>8월 18일</t>
  </si>
  <si>
    <t>8월 19일</t>
  </si>
  <si>
    <t>8월 20일</t>
  </si>
  <si>
    <t>8월 21일</t>
  </si>
  <si>
    <t>8월 22일</t>
  </si>
  <si>
    <t>8월 23일</t>
  </si>
  <si>
    <t>8월 24일</t>
  </si>
  <si>
    <t>8월 25일</t>
  </si>
  <si>
    <t>8월 26일</t>
  </si>
  <si>
    <t>8월 27일</t>
  </si>
  <si>
    <t>8월 28일</t>
  </si>
  <si>
    <t>8월 29일</t>
  </si>
  <si>
    <t>8월 30일</t>
  </si>
  <si>
    <t>8월 31일</t>
  </si>
  <si>
    <t>9월 1일</t>
    <phoneticPr fontId="1" type="noConversion"/>
  </si>
  <si>
    <t>9월 2일</t>
  </si>
  <si>
    <t>9월 3일</t>
  </si>
  <si>
    <t>9월 4일</t>
  </si>
  <si>
    <t>9월 5일</t>
  </si>
  <si>
    <t>9월 6일</t>
  </si>
  <si>
    <t>9월 7일</t>
  </si>
  <si>
    <t>9월 8일</t>
  </si>
  <si>
    <t>모은 분홍콩 개수</t>
    <phoneticPr fontId="1" type="noConversion"/>
  </si>
  <si>
    <t>필요한 분홍콩 개수</t>
    <phoneticPr fontId="1" type="noConversion"/>
  </si>
  <si>
    <t>앞으로 모아야 할 
분홍콩 개수</t>
    <phoneticPr fontId="1" type="noConversion"/>
  </si>
  <si>
    <t>모은 분홍콩</t>
    <phoneticPr fontId="1" type="noConversion"/>
  </si>
  <si>
    <t>필요한 분홍콩</t>
    <phoneticPr fontId="1" type="noConversion"/>
  </si>
  <si>
    <t>앞으로 모아야 할 
분홍콩</t>
    <phoneticPr fontId="1" type="noConversion"/>
  </si>
  <si>
    <t>사용한 분홍콩</t>
    <phoneticPr fontId="1" type="noConversion"/>
  </si>
  <si>
    <t>남은 분홍콩   
(보유중, 확인용)</t>
    <phoneticPr fontId="1" type="noConversion"/>
  </si>
  <si>
    <t>모은 검은콩</t>
    <phoneticPr fontId="1" type="noConversion"/>
  </si>
  <si>
    <t>필요한 검은콩</t>
    <phoneticPr fontId="1" type="noConversion"/>
  </si>
  <si>
    <t>분홍콩샵</t>
    <phoneticPr fontId="1" type="noConversion"/>
  </si>
  <si>
    <t>강화</t>
    <phoneticPr fontId="1" type="noConversion"/>
  </si>
  <si>
    <t>월드 내 50개</t>
    <phoneticPr fontId="1" type="noConversion"/>
  </si>
  <si>
    <t>리부트 메소 주머니 10개 교환권</t>
    <phoneticPr fontId="1" type="noConversion"/>
  </si>
  <si>
    <t>월드 내 10개</t>
    <phoneticPr fontId="1" type="noConversion"/>
  </si>
  <si>
    <t>월드 내 5개</t>
    <phoneticPr fontId="1" type="noConversion"/>
  </si>
  <si>
    <t>금빛 각인의 인장</t>
    <phoneticPr fontId="1" type="noConversion"/>
  </si>
  <si>
    <t>월드내 20개</t>
    <phoneticPr fontId="1" type="noConversion"/>
  </si>
  <si>
    <t>카르마 강력한 환생의 불꽃</t>
    <phoneticPr fontId="1" type="noConversion"/>
  </si>
  <si>
    <t>월드 내 30개</t>
    <phoneticPr fontId="1" type="noConversion"/>
  </si>
  <si>
    <t>O</t>
    <phoneticPr fontId="1" type="noConversion"/>
  </si>
  <si>
    <t>카르마 영원한 환생의 불꽃</t>
    <phoneticPr fontId="1" type="noConversion"/>
  </si>
  <si>
    <t>월드 내 30개</t>
    <phoneticPr fontId="1" type="noConversion"/>
  </si>
  <si>
    <t>O</t>
    <phoneticPr fontId="1" type="noConversion"/>
  </si>
  <si>
    <t>카르마 검은 환생의 불꽃</t>
    <phoneticPr fontId="1" type="noConversion"/>
  </si>
  <si>
    <t>월드 내 20개</t>
    <phoneticPr fontId="1" type="noConversion"/>
  </si>
  <si>
    <t>O</t>
    <phoneticPr fontId="1" type="noConversion"/>
  </si>
  <si>
    <t>카르마 장인의 큐브</t>
    <phoneticPr fontId="1" type="noConversion"/>
  </si>
  <si>
    <t>월드 내 15개</t>
    <phoneticPr fontId="1" type="noConversion"/>
  </si>
  <si>
    <t>카르마 명장의 큐브</t>
    <phoneticPr fontId="1" type="noConversion"/>
  </si>
  <si>
    <t>월드 내 20개</t>
    <phoneticPr fontId="1" type="noConversion"/>
  </si>
  <si>
    <t>O</t>
    <phoneticPr fontId="1" type="noConversion"/>
  </si>
  <si>
    <t>카르마 유니크 잠재능력 부여 주문서 100%</t>
    <phoneticPr fontId="1" type="noConversion"/>
  </si>
  <si>
    <t>월드 내 1개</t>
    <phoneticPr fontId="1" type="noConversion"/>
  </si>
  <si>
    <t>의문의 모몽</t>
    <phoneticPr fontId="1" type="noConversion"/>
  </si>
  <si>
    <t>월드 내 3개</t>
    <phoneticPr fontId="1" type="noConversion"/>
  </si>
  <si>
    <t>(캐릭터 당) 1일 2개</t>
    <phoneticPr fontId="1" type="noConversion"/>
  </si>
  <si>
    <t>파워 엘릭서 100개 교환권</t>
    <phoneticPr fontId="1" type="noConversion"/>
  </si>
  <si>
    <t>텔레포트 월드맵(1일) 교환권</t>
    <phoneticPr fontId="1" type="noConversion"/>
  </si>
  <si>
    <t>(캐릭터 당) 1일 1개</t>
    <phoneticPr fontId="1" type="noConversion"/>
  </si>
  <si>
    <t>(캐릭터 당) 일주일 1개</t>
    <phoneticPr fontId="1" type="noConversion"/>
  </si>
  <si>
    <t>성향 성장의 비약</t>
    <phoneticPr fontId="1" type="noConversion"/>
  </si>
  <si>
    <t>(캐릭터 당) 2개</t>
    <phoneticPr fontId="1" type="noConversion"/>
  </si>
  <si>
    <t>(캐릭터 당) 4개</t>
    <phoneticPr fontId="1" type="noConversion"/>
  </si>
  <si>
    <t>AP 초기화 주문서</t>
    <phoneticPr fontId="1" type="noConversion"/>
  </si>
  <si>
    <t>(캐릭터 당) 1개</t>
    <phoneticPr fontId="1" type="noConversion"/>
  </si>
  <si>
    <t>(캐릭터 당) 1개</t>
    <phoneticPr fontId="1" type="noConversion"/>
  </si>
  <si>
    <t>(캐릭터 당) 1일 1개</t>
    <phoneticPr fontId="1" type="noConversion"/>
  </si>
  <si>
    <t>월드 내 5개</t>
    <phoneticPr fontId="1" type="noConversion"/>
  </si>
  <si>
    <t>레시피 8칸 가방</t>
    <phoneticPr fontId="1" type="noConversion"/>
  </si>
  <si>
    <t>제작물품 8칸 가방</t>
    <phoneticPr fontId="1" type="noConversion"/>
  </si>
  <si>
    <t>(캐릭터 당) 1개</t>
    <phoneticPr fontId="1" type="noConversion"/>
  </si>
  <si>
    <t>주문서 20칸 가방</t>
    <phoneticPr fontId="1" type="noConversion"/>
  </si>
  <si>
    <t>소울 40칸 가방</t>
    <phoneticPr fontId="1" type="noConversion"/>
  </si>
  <si>
    <t>(캐릭터 당) 1개</t>
    <phoneticPr fontId="1" type="noConversion"/>
  </si>
  <si>
    <t>코어 젬스톤</t>
    <phoneticPr fontId="1" type="noConversion"/>
  </si>
  <si>
    <t>월드 내 20개</t>
    <phoneticPr fontId="1" type="noConversion"/>
  </si>
  <si>
    <t>경험의 코어 젬스톤</t>
    <phoneticPr fontId="1" type="noConversion"/>
  </si>
  <si>
    <t>월드 내 3개</t>
    <phoneticPr fontId="1" type="noConversion"/>
  </si>
  <si>
    <t>스페셜 명예의 훈장</t>
    <phoneticPr fontId="1" type="noConversion"/>
  </si>
  <si>
    <t>(캐릭터 당) 15개</t>
    <phoneticPr fontId="1" type="noConversion"/>
  </si>
  <si>
    <t>카오스 서큘레이터</t>
    <phoneticPr fontId="1" type="noConversion"/>
  </si>
  <si>
    <t>(캐릭터 당) 5개</t>
    <phoneticPr fontId="1" type="noConversion"/>
  </si>
  <si>
    <t>블랙 서큘레이터</t>
    <phoneticPr fontId="1" type="noConversion"/>
  </si>
  <si>
    <t>(캐릭터 당) 3개</t>
    <phoneticPr fontId="1" type="noConversion"/>
  </si>
  <si>
    <t>아케인심볼 : 소멸의 여로</t>
    <phoneticPr fontId="1" type="noConversion"/>
  </si>
  <si>
    <t>(캐릭터 당) 50개</t>
    <phoneticPr fontId="1" type="noConversion"/>
  </si>
  <si>
    <t>아케인심볼 : 츄츄 아일랜드</t>
    <phoneticPr fontId="1" type="noConversion"/>
  </si>
  <si>
    <t>(캐릭터 당) 50개</t>
    <phoneticPr fontId="1" type="noConversion"/>
  </si>
  <si>
    <t>아케인심볼 : 레헬른</t>
    <phoneticPr fontId="1" type="noConversion"/>
  </si>
  <si>
    <t>X</t>
    <phoneticPr fontId="1" type="noConversion"/>
  </si>
  <si>
    <t>아케인심볼 : 아르카나</t>
    <phoneticPr fontId="1" type="noConversion"/>
  </si>
  <si>
    <t>아케인심볼 : 모라스</t>
    <phoneticPr fontId="1" type="noConversion"/>
  </si>
  <si>
    <t>(캐릭터 당) 50개</t>
    <phoneticPr fontId="1" type="noConversion"/>
  </si>
  <si>
    <t>아케인심볼 : 에스페라</t>
    <phoneticPr fontId="1" type="noConversion"/>
  </si>
  <si>
    <t>(캐릭터 당) 50개</t>
    <phoneticPr fontId="1" type="noConversion"/>
  </si>
  <si>
    <t>선택 어센틱심볼 1개 교환권</t>
    <phoneticPr fontId="1" type="noConversion"/>
  </si>
  <si>
    <t>(캐릭터 당) 100개</t>
    <phoneticPr fontId="1" type="noConversion"/>
  </si>
  <si>
    <t>슈퍼스타 핑크빈로이드 교환권</t>
    <phoneticPr fontId="1" type="noConversion"/>
  </si>
  <si>
    <t>빈티지 코믹북 데미지 스킨</t>
    <phoneticPr fontId="1" type="noConversion"/>
  </si>
  <si>
    <t>(캐릭터 당) 1개</t>
    <phoneticPr fontId="1" type="noConversion"/>
  </si>
  <si>
    <t>인플루언서 의상세트 교환권</t>
    <phoneticPr fontId="1" type="noConversion"/>
  </si>
  <si>
    <t>(캐릭터 당) 1개</t>
    <phoneticPr fontId="1" type="noConversion"/>
  </si>
  <si>
    <t>O</t>
    <phoneticPr fontId="1" type="noConversion"/>
  </si>
  <si>
    <t>핑크빈과 팝콘 의자</t>
    <phoneticPr fontId="1" type="noConversion"/>
  </si>
  <si>
    <t>(캐릭터 당) 1개</t>
    <phoneticPr fontId="1" type="noConversion"/>
  </si>
  <si>
    <t>브라운 베어 라이딩 (영구) 교환권</t>
    <phoneticPr fontId="1" type="noConversion"/>
  </si>
  <si>
    <t>(캐릭터 당) 1개</t>
    <phoneticPr fontId="1" type="noConversion"/>
  </si>
  <si>
    <t>슈퍼 인플루언서 라이딩 (영구) 교환권</t>
    <phoneticPr fontId="1" type="noConversion"/>
  </si>
  <si>
    <t>(캐릭터 당) 1개</t>
    <phoneticPr fontId="1" type="noConversion"/>
  </si>
  <si>
    <t>데미지 스킨 상자</t>
    <phoneticPr fontId="1" type="noConversion"/>
  </si>
  <si>
    <t>선택형 직업 데미지 스킨 상자</t>
    <phoneticPr fontId="1" type="noConversion"/>
  </si>
  <si>
    <t>핑크빈과 미용실 의자</t>
    <phoneticPr fontId="1" type="noConversion"/>
  </si>
  <si>
    <t>데미지 스킨 추출권</t>
    <phoneticPr fontId="1" type="noConversion"/>
  </si>
  <si>
    <t>월드 내 1개</t>
    <phoneticPr fontId="1" type="noConversion"/>
  </si>
  <si>
    <t>검은콩샵</t>
    <phoneticPr fontId="1" type="noConversion"/>
  </si>
  <si>
    <t>메소샵</t>
    <phoneticPr fontId="1" type="noConversion"/>
  </si>
  <si>
    <t>골드 크리에이터 이상부터
이용 가능</t>
    <phoneticPr fontId="1" type="noConversion"/>
  </si>
  <si>
    <t>구슬 피부 스킨케어 쿠폰 선택권</t>
    <phoneticPr fontId="1" type="noConversion"/>
  </si>
  <si>
    <t>수상한 큐브</t>
    <phoneticPr fontId="1" type="noConversion"/>
  </si>
  <si>
    <t>O</t>
    <phoneticPr fontId="1" type="noConversion"/>
  </si>
  <si>
    <t>카르마 스타포스 17성 강화권</t>
    <phoneticPr fontId="1" type="noConversion"/>
  </si>
  <si>
    <t>O</t>
    <phoneticPr fontId="1" type="noConversion"/>
  </si>
  <si>
    <t>페어리 하트</t>
    <phoneticPr fontId="1" type="noConversion"/>
  </si>
  <si>
    <t>홍조 꽃잎 스킨 안드로이드 변경권</t>
    <phoneticPr fontId="1" type="noConversion"/>
  </si>
  <si>
    <t>뽀송 꽃잎 스킨 안드로이드 변경권</t>
    <phoneticPr fontId="1" type="noConversion"/>
  </si>
  <si>
    <t>X</t>
    <phoneticPr fontId="1" type="noConversion"/>
  </si>
  <si>
    <t>안드로이드 이어센서 클립</t>
    <phoneticPr fontId="1" type="noConversion"/>
  </si>
  <si>
    <t>X</t>
    <phoneticPr fontId="1" type="noConversion"/>
  </si>
  <si>
    <t>이벤트 안드로이드 선택권</t>
    <phoneticPr fontId="1" type="noConversion"/>
  </si>
  <si>
    <t>O</t>
    <phoneticPr fontId="1" type="noConversion"/>
  </si>
  <si>
    <t>O</t>
    <phoneticPr fontId="1" type="noConversion"/>
  </si>
  <si>
    <t>만지 얼굴 성형쿠폰(남)</t>
    <phoneticPr fontId="1" type="noConversion"/>
  </si>
  <si>
    <t>요미 얼굴 성형쿠폰(여)</t>
    <phoneticPr fontId="1" type="noConversion"/>
  </si>
  <si>
    <t>O</t>
    <phoneticPr fontId="1" type="noConversion"/>
  </si>
  <si>
    <t>라니아 얼굴 성형쿠폰(여)</t>
    <phoneticPr fontId="1" type="noConversion"/>
  </si>
  <si>
    <t>O</t>
    <phoneticPr fontId="1" type="noConversion"/>
  </si>
  <si>
    <t>만지 한벌옷 교환권</t>
    <phoneticPr fontId="1" type="noConversion"/>
  </si>
  <si>
    <t>라니아 한벌옷 교환권</t>
    <phoneticPr fontId="1" type="noConversion"/>
  </si>
  <si>
    <t>O</t>
    <phoneticPr fontId="1" type="noConversion"/>
  </si>
  <si>
    <t>요미 한벌옷 교환권</t>
    <phoneticPr fontId="1" type="noConversion"/>
  </si>
  <si>
    <t>종이 봉투 교환권</t>
    <phoneticPr fontId="1" type="noConversion"/>
  </si>
  <si>
    <t>메소샵 구매 예정 금액</t>
    <phoneticPr fontId="1" type="noConversion"/>
  </si>
  <si>
    <t>남은 검은콩</t>
    <phoneticPr fontId="1" type="noConversion"/>
  </si>
  <si>
    <t>사용한 검은콩</t>
    <phoneticPr fontId="1" type="noConversion"/>
  </si>
  <si>
    <t>MADE BY 리부트2 NeGuY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</si>
</sst>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m&quot;월&quot;\ dd&quot;일&quot;"/>
    <numFmt numFmtId="177" formatCode="yyyy&quot;년&quot;\ m&quot;월&quot;\ d&quot;일&quot;;@"/>
    <numFmt numFmtId="178" formatCode="dddd"/>
    <numFmt numFmtId="179" formatCode=";;"/>
    <numFmt numFmtId="180" formatCode="&quot;₩&quot;#,##0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" borderId="30" xfId="0" applyFill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9" fontId="0" fillId="0" borderId="4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180" fontId="0" fillId="8" borderId="21" xfId="0" applyNumberFormat="1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180" fontId="0" fillId="8" borderId="20" xfId="0" applyNumberFormat="1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180" fontId="5" fillId="8" borderId="45" xfId="0" applyNumberFormat="1" applyFont="1" applyFill="1" applyBorder="1" applyAlignment="1">
      <alignment horizontal="center" vertical="center"/>
    </xf>
    <xf numFmtId="180" fontId="5" fillId="8" borderId="1" xfId="0" applyNumberFormat="1" applyFont="1" applyFill="1" applyBorder="1" applyAlignment="1">
      <alignment horizontal="center" vertical="center"/>
    </xf>
    <xf numFmtId="180" fontId="5" fillId="8" borderId="44" xfId="0" applyNumberFormat="1" applyFont="1" applyFill="1" applyBorder="1" applyAlignment="1">
      <alignment horizontal="center" vertical="center"/>
    </xf>
    <xf numFmtId="180" fontId="5" fillId="8" borderId="46" xfId="0" applyNumberFormat="1" applyFont="1" applyFill="1" applyBorder="1" applyAlignment="1">
      <alignment horizontal="center" vertical="center"/>
    </xf>
    <xf numFmtId="180" fontId="5" fillId="8" borderId="47" xfId="0" applyNumberFormat="1" applyFont="1" applyFill="1" applyBorder="1" applyAlignment="1">
      <alignment horizontal="center" vertical="center"/>
    </xf>
    <xf numFmtId="180" fontId="5" fillId="8" borderId="4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2" borderId="48" xfId="0" applyNumberForma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9" fontId="0" fillId="4" borderId="42" xfId="0" applyNumberFormat="1" applyFill="1" applyBorder="1" applyAlignment="1">
      <alignment horizontal="center" vertical="center"/>
    </xf>
    <xf numFmtId="9" fontId="0" fillId="4" borderId="4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="85" zoomScaleNormal="85" workbookViewId="0">
      <selection activeCell="J27" sqref="J27"/>
    </sheetView>
  </sheetViews>
  <sheetFormatPr defaultRowHeight="16.5" x14ac:dyDescent="0.3"/>
  <cols>
    <col min="1" max="1" width="11.625" style="1" bestFit="1" customWidth="1"/>
    <col min="2" max="2" width="15.625" style="1" customWidth="1"/>
    <col min="3" max="3" width="16.5" style="1" bestFit="1" customWidth="1"/>
    <col min="4" max="5" width="18.625" style="1" bestFit="1" customWidth="1"/>
    <col min="6" max="6" width="16.5" style="1" bestFit="1" customWidth="1"/>
    <col min="7" max="8" width="15.625" style="1" customWidth="1"/>
    <col min="9" max="16384" width="9" style="1"/>
  </cols>
  <sheetData>
    <row r="1" spans="1:11" ht="16.5" customHeight="1" x14ac:dyDescent="0.3">
      <c r="A1" s="133" t="s">
        <v>44</v>
      </c>
      <c r="B1" s="133"/>
      <c r="C1" s="133"/>
      <c r="D1" s="133"/>
      <c r="E1" s="14" t="s">
        <v>16</v>
      </c>
      <c r="F1" s="2" t="s">
        <v>17</v>
      </c>
    </row>
    <row r="2" spans="1:11" x14ac:dyDescent="0.3">
      <c r="A2" s="133"/>
      <c r="B2" s="133"/>
      <c r="C2" s="133"/>
      <c r="D2" s="133"/>
      <c r="E2" s="13">
        <f ca="1">TODAY()</f>
        <v>44362</v>
      </c>
      <c r="F2" s="124" t="str">
        <f ca="1">_xlfn.DAYS(DATE(2021,9,8), E2) &amp; "일"</f>
        <v>85일</v>
      </c>
      <c r="G2" s="5"/>
    </row>
    <row r="3" spans="1:11" x14ac:dyDescent="0.3">
      <c r="A3" s="133"/>
      <c r="B3" s="133"/>
      <c r="C3" s="133"/>
      <c r="D3" s="133"/>
      <c r="E3" s="15" t="str">
        <f ca="1">CHOOSE(WEEKDAY(E2),"일요일","월요일","화요일","수요일","목요일","금요일","토요일")</f>
        <v>화요일</v>
      </c>
      <c r="F3" s="124"/>
    </row>
    <row r="4" spans="1:11" ht="17.25" thickBot="1" x14ac:dyDescent="0.35"/>
    <row r="5" spans="1:11" x14ac:dyDescent="0.3">
      <c r="A5" s="134" t="s">
        <v>0</v>
      </c>
      <c r="B5" s="136" t="s">
        <v>1</v>
      </c>
      <c r="C5" s="138" t="s">
        <v>213</v>
      </c>
      <c r="D5" s="138" t="s">
        <v>214</v>
      </c>
      <c r="E5" s="140" t="s">
        <v>215</v>
      </c>
      <c r="G5" s="149" t="s">
        <v>216</v>
      </c>
      <c r="H5" s="140" t="s">
        <v>217</v>
      </c>
    </row>
    <row r="6" spans="1:11" x14ac:dyDescent="0.3">
      <c r="A6" s="135"/>
      <c r="B6" s="137"/>
      <c r="C6" s="139"/>
      <c r="D6" s="139"/>
      <c r="E6" s="141"/>
      <c r="G6" s="150"/>
      <c r="H6" s="141"/>
    </row>
    <row r="7" spans="1:11" x14ac:dyDescent="0.3">
      <c r="A7" s="18">
        <v>1</v>
      </c>
      <c r="B7" s="6">
        <f>'분홍콩 수급'!B7</f>
        <v>0</v>
      </c>
      <c r="C7" s="50">
        <f>'분홍콩 수급'!CI7</f>
        <v>0</v>
      </c>
      <c r="D7" s="50">
        <f>'분홍콩 수급'!CJ7</f>
        <v>0</v>
      </c>
      <c r="E7" s="51">
        <f>'분홍콩 수급'!CK7</f>
        <v>0</v>
      </c>
      <c r="G7" s="54">
        <f>'실제 구매량'!J55</f>
        <v>0</v>
      </c>
      <c r="H7" s="51">
        <f>C7-G7</f>
        <v>0</v>
      </c>
    </row>
    <row r="8" spans="1:11" x14ac:dyDescent="0.3">
      <c r="A8" s="18">
        <v>2</v>
      </c>
      <c r="B8" s="6">
        <f>'분홍콩 수급'!B8</f>
        <v>0</v>
      </c>
      <c r="C8" s="50">
        <f>'분홍콩 수급'!CI8</f>
        <v>0</v>
      </c>
      <c r="D8" s="50">
        <f>'분홍콩 수급'!CJ8</f>
        <v>0</v>
      </c>
      <c r="E8" s="51">
        <f>'분홍콩 수급'!CK8</f>
        <v>0</v>
      </c>
      <c r="G8" s="54">
        <f>'실제 구매량'!K55</f>
        <v>0</v>
      </c>
      <c r="H8" s="51">
        <f t="shared" ref="H8:H16" si="0">C8-G8</f>
        <v>0</v>
      </c>
    </row>
    <row r="9" spans="1:11" x14ac:dyDescent="0.3">
      <c r="A9" s="18">
        <v>3</v>
      </c>
      <c r="B9" s="6">
        <f>'분홍콩 수급'!B9</f>
        <v>0</v>
      </c>
      <c r="C9" s="50">
        <f>'분홍콩 수급'!CI9</f>
        <v>0</v>
      </c>
      <c r="D9" s="50">
        <f>'분홍콩 수급'!CJ9</f>
        <v>0</v>
      </c>
      <c r="E9" s="51">
        <f>'분홍콩 수급'!CK9</f>
        <v>0</v>
      </c>
      <c r="G9" s="54">
        <f>'실제 구매량'!L55</f>
        <v>0</v>
      </c>
      <c r="H9" s="51">
        <f t="shared" si="0"/>
        <v>0</v>
      </c>
    </row>
    <row r="10" spans="1:11" x14ac:dyDescent="0.3">
      <c r="A10" s="18">
        <v>4</v>
      </c>
      <c r="B10" s="6">
        <f>'분홍콩 수급'!B10</f>
        <v>0</v>
      </c>
      <c r="C10" s="50">
        <f>'분홍콩 수급'!CI10</f>
        <v>0</v>
      </c>
      <c r="D10" s="50">
        <f>'분홍콩 수급'!CJ10</f>
        <v>0</v>
      </c>
      <c r="E10" s="51">
        <f>'분홍콩 수급'!CK10</f>
        <v>0</v>
      </c>
      <c r="G10" s="54">
        <f>'실제 구매량'!M55</f>
        <v>0</v>
      </c>
      <c r="H10" s="51">
        <f t="shared" si="0"/>
        <v>0</v>
      </c>
      <c r="K10" s="27"/>
    </row>
    <row r="11" spans="1:11" x14ac:dyDescent="0.3">
      <c r="A11" s="18">
        <v>5</v>
      </c>
      <c r="B11" s="6">
        <f>'분홍콩 수급'!B11</f>
        <v>0</v>
      </c>
      <c r="C11" s="50">
        <f>'분홍콩 수급'!CI11</f>
        <v>0</v>
      </c>
      <c r="D11" s="50">
        <f>'분홍콩 수급'!CJ11</f>
        <v>0</v>
      </c>
      <c r="E11" s="51">
        <f>'분홍콩 수급'!CK11</f>
        <v>0</v>
      </c>
      <c r="G11" s="54">
        <f>'실제 구매량'!N55</f>
        <v>0</v>
      </c>
      <c r="H11" s="51">
        <f t="shared" si="0"/>
        <v>0</v>
      </c>
    </row>
    <row r="12" spans="1:11" x14ac:dyDescent="0.3">
      <c r="A12" s="18">
        <v>6</v>
      </c>
      <c r="B12" s="6">
        <f>'분홍콩 수급'!B12</f>
        <v>0</v>
      </c>
      <c r="C12" s="50">
        <f>'분홍콩 수급'!CI12</f>
        <v>0</v>
      </c>
      <c r="D12" s="50">
        <f>'분홍콩 수급'!CJ12</f>
        <v>0</v>
      </c>
      <c r="E12" s="51">
        <f>'분홍콩 수급'!CK12</f>
        <v>0</v>
      </c>
      <c r="G12" s="54">
        <f>'실제 구매량'!O55</f>
        <v>0</v>
      </c>
      <c r="H12" s="51">
        <f t="shared" si="0"/>
        <v>0</v>
      </c>
    </row>
    <row r="13" spans="1:11" x14ac:dyDescent="0.3">
      <c r="A13" s="18">
        <v>7</v>
      </c>
      <c r="B13" s="6">
        <f>'분홍콩 수급'!B13</f>
        <v>0</v>
      </c>
      <c r="C13" s="50">
        <f>'분홍콩 수급'!CI13</f>
        <v>0</v>
      </c>
      <c r="D13" s="50">
        <f>'분홍콩 수급'!CJ13</f>
        <v>0</v>
      </c>
      <c r="E13" s="51">
        <f>'분홍콩 수급'!CK13</f>
        <v>0</v>
      </c>
      <c r="G13" s="54">
        <f>'실제 구매량'!P55</f>
        <v>0</v>
      </c>
      <c r="H13" s="51">
        <f t="shared" si="0"/>
        <v>0</v>
      </c>
    </row>
    <row r="14" spans="1:11" x14ac:dyDescent="0.3">
      <c r="A14" s="18">
        <v>8</v>
      </c>
      <c r="B14" s="6">
        <f>'분홍콩 수급'!B14</f>
        <v>0</v>
      </c>
      <c r="C14" s="50">
        <f>'분홍콩 수급'!CI14</f>
        <v>0</v>
      </c>
      <c r="D14" s="50">
        <f>'분홍콩 수급'!CJ14</f>
        <v>0</v>
      </c>
      <c r="E14" s="51">
        <f>'분홍콩 수급'!CK14</f>
        <v>0</v>
      </c>
      <c r="G14" s="54">
        <f>'실제 구매량'!Q55</f>
        <v>0</v>
      </c>
      <c r="H14" s="51">
        <f t="shared" si="0"/>
        <v>0</v>
      </c>
    </row>
    <row r="15" spans="1:11" x14ac:dyDescent="0.3">
      <c r="A15" s="18">
        <v>9</v>
      </c>
      <c r="B15" s="6">
        <f>'분홍콩 수급'!B15</f>
        <v>0</v>
      </c>
      <c r="C15" s="50">
        <f>'분홍콩 수급'!CI15</f>
        <v>0</v>
      </c>
      <c r="D15" s="50">
        <f>'분홍콩 수급'!CJ15</f>
        <v>0</v>
      </c>
      <c r="E15" s="51">
        <f>'분홍콩 수급'!CK15</f>
        <v>0</v>
      </c>
      <c r="G15" s="54">
        <f>'실제 구매량'!R55</f>
        <v>0</v>
      </c>
      <c r="H15" s="51">
        <f t="shared" si="0"/>
        <v>0</v>
      </c>
    </row>
    <row r="16" spans="1:11" ht="17.25" thickBot="1" x14ac:dyDescent="0.35">
      <c r="A16" s="19">
        <v>10</v>
      </c>
      <c r="B16" s="20">
        <f>'분홍콩 수급'!B16</f>
        <v>0</v>
      </c>
      <c r="C16" s="52">
        <f>'분홍콩 수급'!CI16</f>
        <v>0</v>
      </c>
      <c r="D16" s="52">
        <f>'분홍콩 수급'!CJ16</f>
        <v>0</v>
      </c>
      <c r="E16" s="53">
        <f>'분홍콩 수급'!CK16</f>
        <v>0</v>
      </c>
      <c r="G16" s="55">
        <f>'실제 구매량'!S55</f>
        <v>0</v>
      </c>
      <c r="H16" s="53">
        <f t="shared" si="0"/>
        <v>0</v>
      </c>
    </row>
    <row r="17" spans="1:15" ht="17.25" thickBot="1" x14ac:dyDescent="0.35"/>
    <row r="18" spans="1:15" ht="17.25" thickTop="1" x14ac:dyDescent="0.3">
      <c r="A18" s="121" t="s">
        <v>18</v>
      </c>
      <c r="B18" s="123" t="s">
        <v>1</v>
      </c>
      <c r="C18" s="129" t="s">
        <v>218</v>
      </c>
      <c r="D18" s="131" t="s">
        <v>219</v>
      </c>
      <c r="E18" s="4"/>
      <c r="G18" s="144" t="s">
        <v>334</v>
      </c>
      <c r="H18" s="151" t="s">
        <v>333</v>
      </c>
    </row>
    <row r="19" spans="1:15" x14ac:dyDescent="0.3">
      <c r="A19" s="122"/>
      <c r="B19" s="124"/>
      <c r="C19" s="130"/>
      <c r="D19" s="132"/>
      <c r="E19" s="4"/>
      <c r="G19" s="145"/>
      <c r="H19" s="152"/>
      <c r="O19" s="108"/>
    </row>
    <row r="20" spans="1:15" x14ac:dyDescent="0.3">
      <c r="A20" s="16">
        <v>1</v>
      </c>
      <c r="B20" s="6">
        <f>'분홍콩 수급'!B7</f>
        <v>0</v>
      </c>
      <c r="C20" s="125">
        <f>'검은콩 수급'!F3</f>
        <v>0</v>
      </c>
      <c r="D20" s="47">
        <f>코인샵!J$67</f>
        <v>0</v>
      </c>
      <c r="E20" s="4"/>
      <c r="F20" s="108"/>
      <c r="G20" s="146">
        <f>'실제 구매량'!U67</f>
        <v>0</v>
      </c>
      <c r="H20" s="142">
        <f>C20-G20</f>
        <v>0</v>
      </c>
    </row>
    <row r="21" spans="1:15" x14ac:dyDescent="0.3">
      <c r="A21" s="16">
        <v>2</v>
      </c>
      <c r="B21" s="6">
        <f>'분홍콩 수급'!B8</f>
        <v>0</v>
      </c>
      <c r="C21" s="126"/>
      <c r="D21" s="47">
        <f>코인샵!K67</f>
        <v>0</v>
      </c>
      <c r="E21" s="4"/>
      <c r="F21" s="108"/>
      <c r="G21" s="146"/>
      <c r="H21" s="142"/>
    </row>
    <row r="22" spans="1:15" x14ac:dyDescent="0.3">
      <c r="A22" s="16">
        <v>3</v>
      </c>
      <c r="B22" s="6">
        <f>'분홍콩 수급'!B9</f>
        <v>0</v>
      </c>
      <c r="C22" s="126"/>
      <c r="D22" s="47">
        <f>코인샵!L67</f>
        <v>0</v>
      </c>
      <c r="E22" s="4"/>
      <c r="F22" s="108"/>
      <c r="G22" s="146"/>
      <c r="H22" s="142"/>
    </row>
    <row r="23" spans="1:15" x14ac:dyDescent="0.3">
      <c r="A23" s="16">
        <v>4</v>
      </c>
      <c r="B23" s="6">
        <f>'분홍콩 수급'!B10</f>
        <v>0</v>
      </c>
      <c r="C23" s="126"/>
      <c r="D23" s="47">
        <f>코인샵!M67</f>
        <v>0</v>
      </c>
      <c r="E23" s="4"/>
      <c r="F23" s="108"/>
      <c r="G23" s="146"/>
      <c r="H23" s="142"/>
    </row>
    <row r="24" spans="1:15" x14ac:dyDescent="0.3">
      <c r="A24" s="16">
        <v>5</v>
      </c>
      <c r="B24" s="6">
        <f>'분홍콩 수급'!B11</f>
        <v>0</v>
      </c>
      <c r="C24" s="126"/>
      <c r="D24" s="47">
        <f>코인샵!N67</f>
        <v>0</v>
      </c>
      <c r="E24" s="4"/>
      <c r="F24" s="108"/>
      <c r="G24" s="146"/>
      <c r="H24" s="142"/>
    </row>
    <row r="25" spans="1:15" x14ac:dyDescent="0.3">
      <c r="A25" s="16">
        <v>6</v>
      </c>
      <c r="B25" s="6">
        <f>'분홍콩 수급'!B12</f>
        <v>0</v>
      </c>
      <c r="C25" s="126"/>
      <c r="D25" s="47">
        <f>코인샵!O67</f>
        <v>0</v>
      </c>
      <c r="E25" s="4"/>
      <c r="F25" s="108"/>
      <c r="G25" s="146"/>
      <c r="H25" s="142"/>
    </row>
    <row r="26" spans="1:15" x14ac:dyDescent="0.3">
      <c r="A26" s="16">
        <v>7</v>
      </c>
      <c r="B26" s="6">
        <f>'분홍콩 수급'!B13</f>
        <v>0</v>
      </c>
      <c r="C26" s="126"/>
      <c r="D26" s="47">
        <f>코인샵!P67</f>
        <v>0</v>
      </c>
      <c r="E26" s="4"/>
      <c r="F26" s="108"/>
      <c r="G26" s="146"/>
      <c r="H26" s="142"/>
    </row>
    <row r="27" spans="1:15" x14ac:dyDescent="0.3">
      <c r="A27" s="16">
        <v>8</v>
      </c>
      <c r="B27" s="6">
        <f>'분홍콩 수급'!B14</f>
        <v>0</v>
      </c>
      <c r="C27" s="126"/>
      <c r="D27" s="47">
        <f>코인샵!Q67</f>
        <v>0</v>
      </c>
      <c r="E27" s="4"/>
      <c r="G27" s="146"/>
      <c r="H27" s="142"/>
    </row>
    <row r="28" spans="1:15" x14ac:dyDescent="0.3">
      <c r="A28" s="16">
        <v>9</v>
      </c>
      <c r="B28" s="6">
        <f>'분홍콩 수급'!B15</f>
        <v>0</v>
      </c>
      <c r="C28" s="126"/>
      <c r="D28" s="47">
        <f>코인샵!R67</f>
        <v>0</v>
      </c>
      <c r="E28" s="4"/>
      <c r="G28" s="146"/>
      <c r="H28" s="142"/>
    </row>
    <row r="29" spans="1:15" ht="17.25" thickBot="1" x14ac:dyDescent="0.35">
      <c r="A29" s="17">
        <v>10</v>
      </c>
      <c r="B29" s="6">
        <f>'분홍콩 수급'!B16</f>
        <v>0</v>
      </c>
      <c r="C29" s="126"/>
      <c r="D29" s="10">
        <f>코인샵!S67</f>
        <v>0</v>
      </c>
      <c r="E29" s="4"/>
      <c r="G29" s="147"/>
      <c r="H29" s="143"/>
    </row>
    <row r="30" spans="1:15" ht="17.25" thickBot="1" x14ac:dyDescent="0.35">
      <c r="A30" s="127" t="s">
        <v>53</v>
      </c>
      <c r="B30" s="128"/>
      <c r="C30" s="48"/>
      <c r="D30" s="49">
        <f>SUM(D20:D29)</f>
        <v>0</v>
      </c>
    </row>
    <row r="31" spans="1:15" ht="18" thickTop="1" thickBot="1" x14ac:dyDescent="0.35"/>
    <row r="32" spans="1:15" x14ac:dyDescent="0.3">
      <c r="A32" s="109" t="s">
        <v>332</v>
      </c>
      <c r="B32" s="110"/>
      <c r="C32" s="110"/>
      <c r="D32" s="111"/>
      <c r="F32" s="148" t="s">
        <v>335</v>
      </c>
      <c r="G32" s="148"/>
      <c r="H32" s="148"/>
    </row>
    <row r="33" spans="1:8" x14ac:dyDescent="0.3">
      <c r="A33" s="112"/>
      <c r="B33" s="113"/>
      <c r="C33" s="113"/>
      <c r="D33" s="114"/>
      <c r="F33" s="148"/>
      <c r="G33" s="148"/>
      <c r="H33" s="148"/>
    </row>
    <row r="34" spans="1:8" x14ac:dyDescent="0.3">
      <c r="A34" s="115">
        <f>코인샵!T92</f>
        <v>0</v>
      </c>
      <c r="B34" s="116"/>
      <c r="C34" s="116"/>
      <c r="D34" s="117"/>
      <c r="F34" s="148"/>
      <c r="G34" s="148"/>
      <c r="H34" s="148"/>
    </row>
    <row r="35" spans="1:8" ht="17.25" thickBot="1" x14ac:dyDescent="0.35">
      <c r="A35" s="118"/>
      <c r="B35" s="119"/>
      <c r="C35" s="119"/>
      <c r="D35" s="120"/>
      <c r="F35" s="148"/>
      <c r="G35" s="148"/>
      <c r="H35" s="148"/>
    </row>
  </sheetData>
  <mergeCells count="22">
    <mergeCell ref="H20:H29"/>
    <mergeCell ref="G18:G19"/>
    <mergeCell ref="G20:G29"/>
    <mergeCell ref="F32:H35"/>
    <mergeCell ref="G5:G6"/>
    <mergeCell ref="H5:H6"/>
    <mergeCell ref="H18:H19"/>
    <mergeCell ref="F2:F3"/>
    <mergeCell ref="C18:C19"/>
    <mergeCell ref="D18:D19"/>
    <mergeCell ref="A1:D3"/>
    <mergeCell ref="A5:A6"/>
    <mergeCell ref="B5:B6"/>
    <mergeCell ref="C5:C6"/>
    <mergeCell ref="D5:D6"/>
    <mergeCell ref="E5:E6"/>
    <mergeCell ref="A32:D33"/>
    <mergeCell ref="A34:D35"/>
    <mergeCell ref="A18:A19"/>
    <mergeCell ref="B18:B19"/>
    <mergeCell ref="C20:C29"/>
    <mergeCell ref="A30:B30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9" sqref="R19"/>
    </sheetView>
  </sheetViews>
  <sheetFormatPr defaultRowHeight="16.5" x14ac:dyDescent="0.3"/>
  <cols>
    <col min="1" max="1" width="11.625" style="1" bestFit="1" customWidth="1"/>
    <col min="2" max="2" width="15.625" style="1" customWidth="1"/>
    <col min="3" max="3" width="9.875" style="1" bestFit="1" customWidth="1"/>
    <col min="4" max="50" width="9" style="1"/>
    <col min="51" max="78" width="9" style="28"/>
    <col min="79" max="86" width="9" style="1"/>
    <col min="87" max="87" width="21.375" style="1" bestFit="1" customWidth="1"/>
    <col min="88" max="89" width="23.5" style="1" bestFit="1" customWidth="1"/>
    <col min="90" max="16384" width="9" style="1"/>
  </cols>
  <sheetData>
    <row r="1" spans="1:89" x14ac:dyDescent="0.3">
      <c r="A1" s="154" t="s">
        <v>124</v>
      </c>
      <c r="B1" s="155"/>
    </row>
    <row r="2" spans="1:89" x14ac:dyDescent="0.3">
      <c r="A2" s="156"/>
      <c r="B2" s="157"/>
    </row>
    <row r="3" spans="1:89" x14ac:dyDescent="0.3">
      <c r="A3" s="156"/>
      <c r="B3" s="157"/>
    </row>
    <row r="4" spans="1:89" ht="17.25" thickBot="1" x14ac:dyDescent="0.35">
      <c r="A4" s="158"/>
      <c r="B4" s="159"/>
    </row>
    <row r="5" spans="1:89" x14ac:dyDescent="0.3">
      <c r="A5" s="153" t="s">
        <v>0</v>
      </c>
      <c r="B5" s="153" t="s">
        <v>1</v>
      </c>
      <c r="C5" s="56" t="s">
        <v>126</v>
      </c>
      <c r="D5" s="56" t="s">
        <v>127</v>
      </c>
      <c r="E5" s="56" t="s">
        <v>128</v>
      </c>
      <c r="F5" s="56" t="s">
        <v>129</v>
      </c>
      <c r="G5" s="56" t="s">
        <v>130</v>
      </c>
      <c r="H5" s="56" t="s">
        <v>131</v>
      </c>
      <c r="I5" s="56" t="s">
        <v>132</v>
      </c>
      <c r="J5" s="56" t="s">
        <v>133</v>
      </c>
      <c r="K5" s="56" t="s">
        <v>134</v>
      </c>
      <c r="L5" s="56" t="s">
        <v>135</v>
      </c>
      <c r="M5" s="56" t="s">
        <v>136</v>
      </c>
      <c r="N5" s="56" t="s">
        <v>137</v>
      </c>
      <c r="O5" s="56" t="s">
        <v>138</v>
      </c>
      <c r="P5" s="56" t="s">
        <v>139</v>
      </c>
      <c r="Q5" s="56" t="s">
        <v>140</v>
      </c>
      <c r="R5" s="56" t="s">
        <v>141</v>
      </c>
      <c r="S5" s="56" t="s">
        <v>142</v>
      </c>
      <c r="T5" s="56" t="s">
        <v>143</v>
      </c>
      <c r="U5" s="56" t="s">
        <v>144</v>
      </c>
      <c r="V5" s="56" t="s">
        <v>145</v>
      </c>
      <c r="W5" s="56" t="s">
        <v>146</v>
      </c>
      <c r="X5" s="56" t="s">
        <v>147</v>
      </c>
      <c r="Y5" s="56" t="s">
        <v>148</v>
      </c>
      <c r="Z5" s="56" t="s">
        <v>149</v>
      </c>
      <c r="AA5" s="56" t="s">
        <v>150</v>
      </c>
      <c r="AB5" s="56" t="s">
        <v>151</v>
      </c>
      <c r="AC5" s="56" t="s">
        <v>152</v>
      </c>
      <c r="AD5" s="56" t="s">
        <v>153</v>
      </c>
      <c r="AE5" s="56" t="s">
        <v>154</v>
      </c>
      <c r="AF5" s="56" t="s">
        <v>155</v>
      </c>
      <c r="AG5" s="56" t="s">
        <v>156</v>
      </c>
      <c r="AH5" s="56" t="s">
        <v>157</v>
      </c>
      <c r="AI5" s="56" t="s">
        <v>158</v>
      </c>
      <c r="AJ5" s="56" t="s">
        <v>159</v>
      </c>
      <c r="AK5" s="56" t="s">
        <v>160</v>
      </c>
      <c r="AL5" s="56" t="s">
        <v>161</v>
      </c>
      <c r="AM5" s="56" t="s">
        <v>162</v>
      </c>
      <c r="AN5" s="56" t="s">
        <v>163</v>
      </c>
      <c r="AO5" s="56" t="s">
        <v>164</v>
      </c>
      <c r="AP5" s="56" t="s">
        <v>165</v>
      </c>
      <c r="AQ5" s="56" t="s">
        <v>166</v>
      </c>
      <c r="AR5" s="56" t="s">
        <v>167</v>
      </c>
      <c r="AS5" s="56" t="s">
        <v>168</v>
      </c>
      <c r="AT5" s="56" t="s">
        <v>169</v>
      </c>
      <c r="AU5" s="56" t="s">
        <v>170</v>
      </c>
      <c r="AV5" s="56" t="s">
        <v>171</v>
      </c>
      <c r="AW5" s="56" t="s">
        <v>172</v>
      </c>
      <c r="AX5" s="56" t="s">
        <v>173</v>
      </c>
      <c r="AY5" s="56" t="s">
        <v>174</v>
      </c>
      <c r="AZ5" s="56" t="s">
        <v>175</v>
      </c>
      <c r="BA5" s="56" t="s">
        <v>176</v>
      </c>
      <c r="BB5" s="56" t="s">
        <v>177</v>
      </c>
      <c r="BC5" s="56" t="s">
        <v>178</v>
      </c>
      <c r="BD5" s="56" t="s">
        <v>179</v>
      </c>
      <c r="BE5" s="56" t="s">
        <v>180</v>
      </c>
      <c r="BF5" s="56" t="s">
        <v>181</v>
      </c>
      <c r="BG5" s="56" t="s">
        <v>182</v>
      </c>
      <c r="BH5" s="56" t="s">
        <v>183</v>
      </c>
      <c r="BI5" s="56" t="s">
        <v>184</v>
      </c>
      <c r="BJ5" s="56" t="s">
        <v>185</v>
      </c>
      <c r="BK5" s="56" t="s">
        <v>186</v>
      </c>
      <c r="BL5" s="56" t="s">
        <v>187</v>
      </c>
      <c r="BM5" s="56" t="s">
        <v>188</v>
      </c>
      <c r="BN5" s="56" t="s">
        <v>189</v>
      </c>
      <c r="BO5" s="56" t="s">
        <v>190</v>
      </c>
      <c r="BP5" s="56" t="s">
        <v>191</v>
      </c>
      <c r="BQ5" s="56" t="s">
        <v>192</v>
      </c>
      <c r="BR5" s="56" t="s">
        <v>193</v>
      </c>
      <c r="BS5" s="56" t="s">
        <v>194</v>
      </c>
      <c r="BT5" s="56" t="s">
        <v>195</v>
      </c>
      <c r="BU5" s="56" t="s">
        <v>196</v>
      </c>
      <c r="BV5" s="56" t="s">
        <v>197</v>
      </c>
      <c r="BW5" s="56" t="s">
        <v>198</v>
      </c>
      <c r="BX5" s="56" t="s">
        <v>199</v>
      </c>
      <c r="BY5" s="56" t="s">
        <v>200</v>
      </c>
      <c r="BZ5" s="56" t="s">
        <v>201</v>
      </c>
      <c r="CA5" s="56" t="s">
        <v>202</v>
      </c>
      <c r="CB5" s="56" t="s">
        <v>203</v>
      </c>
      <c r="CC5" s="56" t="s">
        <v>204</v>
      </c>
      <c r="CD5" s="56" t="s">
        <v>205</v>
      </c>
      <c r="CE5" s="56" t="s">
        <v>206</v>
      </c>
      <c r="CF5" s="56" t="s">
        <v>207</v>
      </c>
      <c r="CG5" s="56" t="s">
        <v>208</v>
      </c>
      <c r="CH5" s="56" t="s">
        <v>209</v>
      </c>
      <c r="CI5" s="161" t="s">
        <v>210</v>
      </c>
      <c r="CJ5" s="161" t="s">
        <v>211</v>
      </c>
      <c r="CK5" s="160" t="s">
        <v>212</v>
      </c>
    </row>
    <row r="6" spans="1:89" ht="17.25" thickBot="1" x14ac:dyDescent="0.35">
      <c r="A6" s="139"/>
      <c r="B6" s="153"/>
      <c r="C6" s="57" t="s">
        <v>3</v>
      </c>
      <c r="D6" s="57" t="s">
        <v>125</v>
      </c>
      <c r="E6" s="57" t="s">
        <v>6</v>
      </c>
      <c r="F6" s="57" t="s">
        <v>8</v>
      </c>
      <c r="G6" s="57" t="s">
        <v>10</v>
      </c>
      <c r="H6" s="57" t="s">
        <v>12</v>
      </c>
      <c r="I6" s="57" t="s">
        <v>14</v>
      </c>
      <c r="J6" s="57" t="s">
        <v>15</v>
      </c>
      <c r="K6" s="57" t="s">
        <v>4</v>
      </c>
      <c r="L6" s="57" t="s">
        <v>5</v>
      </c>
      <c r="M6" s="57" t="s">
        <v>7</v>
      </c>
      <c r="N6" s="57" t="s">
        <v>9</v>
      </c>
      <c r="O6" s="57" t="s">
        <v>11</v>
      </c>
      <c r="P6" s="57" t="s">
        <v>13</v>
      </c>
      <c r="Q6" s="57" t="s">
        <v>2</v>
      </c>
      <c r="R6" s="57" t="s">
        <v>4</v>
      </c>
      <c r="S6" s="57" t="s">
        <v>5</v>
      </c>
      <c r="T6" s="57" t="s">
        <v>7</v>
      </c>
      <c r="U6" s="57" t="s">
        <v>9</v>
      </c>
      <c r="V6" s="57" t="s">
        <v>11</v>
      </c>
      <c r="W6" s="57" t="s">
        <v>13</v>
      </c>
      <c r="X6" s="57" t="s">
        <v>2</v>
      </c>
      <c r="Y6" s="57" t="s">
        <v>4</v>
      </c>
      <c r="Z6" s="57" t="s">
        <v>5</v>
      </c>
      <c r="AA6" s="57" t="s">
        <v>7</v>
      </c>
      <c r="AB6" s="57" t="s">
        <v>9</v>
      </c>
      <c r="AC6" s="57" t="s">
        <v>11</v>
      </c>
      <c r="AD6" s="57" t="s">
        <v>13</v>
      </c>
      <c r="AE6" s="57" t="s">
        <v>2</v>
      </c>
      <c r="AF6" s="57" t="s">
        <v>4</v>
      </c>
      <c r="AG6" s="57" t="s">
        <v>5</v>
      </c>
      <c r="AH6" s="57" t="s">
        <v>7</v>
      </c>
      <c r="AI6" s="57" t="s">
        <v>9</v>
      </c>
      <c r="AJ6" s="57" t="s">
        <v>11</v>
      </c>
      <c r="AK6" s="57" t="s">
        <v>13</v>
      </c>
      <c r="AL6" s="57" t="s">
        <v>2</v>
      </c>
      <c r="AM6" s="57" t="s">
        <v>4</v>
      </c>
      <c r="AN6" s="57" t="s">
        <v>5</v>
      </c>
      <c r="AO6" s="57" t="s">
        <v>7</v>
      </c>
      <c r="AP6" s="57" t="s">
        <v>9</v>
      </c>
      <c r="AQ6" s="57" t="s">
        <v>11</v>
      </c>
      <c r="AR6" s="57" t="s">
        <v>13</v>
      </c>
      <c r="AS6" s="57" t="s">
        <v>2</v>
      </c>
      <c r="AT6" s="57" t="s">
        <v>4</v>
      </c>
      <c r="AU6" s="57" t="s">
        <v>5</v>
      </c>
      <c r="AV6" s="57" t="s">
        <v>7</v>
      </c>
      <c r="AW6" s="57" t="s">
        <v>9</v>
      </c>
      <c r="AX6" s="57" t="s">
        <v>11</v>
      </c>
      <c r="AY6" s="57" t="s">
        <v>13</v>
      </c>
      <c r="AZ6" s="57" t="s">
        <v>2</v>
      </c>
      <c r="BA6" s="57" t="s">
        <v>4</v>
      </c>
      <c r="BB6" s="57" t="s">
        <v>5</v>
      </c>
      <c r="BC6" s="57" t="s">
        <v>7</v>
      </c>
      <c r="BD6" s="57" t="s">
        <v>9</v>
      </c>
      <c r="BE6" s="57" t="s">
        <v>11</v>
      </c>
      <c r="BF6" s="57" t="s">
        <v>13</v>
      </c>
      <c r="BG6" s="57" t="s">
        <v>2</v>
      </c>
      <c r="BH6" s="57" t="s">
        <v>4</v>
      </c>
      <c r="BI6" s="57" t="s">
        <v>5</v>
      </c>
      <c r="BJ6" s="57" t="s">
        <v>7</v>
      </c>
      <c r="BK6" s="57" t="s">
        <v>9</v>
      </c>
      <c r="BL6" s="57" t="s">
        <v>11</v>
      </c>
      <c r="BM6" s="57" t="s">
        <v>13</v>
      </c>
      <c r="BN6" s="57" t="s">
        <v>2</v>
      </c>
      <c r="BO6" s="57" t="s">
        <v>4</v>
      </c>
      <c r="BP6" s="57" t="s">
        <v>5</v>
      </c>
      <c r="BQ6" s="57" t="s">
        <v>7</v>
      </c>
      <c r="BR6" s="57" t="s">
        <v>9</v>
      </c>
      <c r="BS6" s="57" t="s">
        <v>11</v>
      </c>
      <c r="BT6" s="57" t="s">
        <v>13</v>
      </c>
      <c r="BU6" s="57" t="s">
        <v>2</v>
      </c>
      <c r="BV6" s="57" t="s">
        <v>4</v>
      </c>
      <c r="BW6" s="57" t="s">
        <v>5</v>
      </c>
      <c r="BX6" s="57" t="s">
        <v>7</v>
      </c>
      <c r="BY6" s="57" t="s">
        <v>9</v>
      </c>
      <c r="BZ6" s="57" t="s">
        <v>11</v>
      </c>
      <c r="CA6" s="57" t="s">
        <v>13</v>
      </c>
      <c r="CB6" s="57" t="s">
        <v>2</v>
      </c>
      <c r="CC6" s="57" t="s">
        <v>4</v>
      </c>
      <c r="CD6" s="57" t="s">
        <v>5</v>
      </c>
      <c r="CE6" s="57" t="s">
        <v>7</v>
      </c>
      <c r="CF6" s="57" t="s">
        <v>9</v>
      </c>
      <c r="CG6" s="57" t="s">
        <v>11</v>
      </c>
      <c r="CH6" s="57" t="s">
        <v>13</v>
      </c>
      <c r="CI6" s="161"/>
      <c r="CJ6" s="161"/>
      <c r="CK6" s="161"/>
    </row>
    <row r="7" spans="1:89" ht="17.25" thickTop="1" x14ac:dyDescent="0.3">
      <c r="A7" s="58">
        <v>1</v>
      </c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1"/>
      <c r="CI7" s="62">
        <f t="shared" ref="CI7:CI16" si="0">SUM(C7:CH7)</f>
        <v>0</v>
      </c>
      <c r="CJ7" s="50">
        <f>코인샵!J55</f>
        <v>0</v>
      </c>
      <c r="CK7" s="50">
        <f>IF(CJ7-CI7&gt;0,CJ7-CI7,0)</f>
        <v>0</v>
      </c>
    </row>
    <row r="8" spans="1:89" x14ac:dyDescent="0.3">
      <c r="A8" s="58">
        <v>2</v>
      </c>
      <c r="B8" s="63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64"/>
      <c r="CI8" s="62">
        <f t="shared" si="0"/>
        <v>0</v>
      </c>
      <c r="CJ8" s="50">
        <f>코인샵!K55</f>
        <v>0</v>
      </c>
      <c r="CK8" s="50">
        <f t="shared" ref="CK8:CK16" si="1">IF(CJ8-CI8&gt;0,CJ8-CI8,0)</f>
        <v>0</v>
      </c>
    </row>
    <row r="9" spans="1:89" x14ac:dyDescent="0.3">
      <c r="A9" s="58">
        <v>3</v>
      </c>
      <c r="B9" s="63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64"/>
      <c r="CI9" s="62">
        <f t="shared" si="0"/>
        <v>0</v>
      </c>
      <c r="CJ9" s="50">
        <f>코인샵!L55</f>
        <v>0</v>
      </c>
      <c r="CK9" s="50">
        <f t="shared" si="1"/>
        <v>0</v>
      </c>
    </row>
    <row r="10" spans="1:89" x14ac:dyDescent="0.3">
      <c r="A10" s="58">
        <v>4</v>
      </c>
      <c r="B10" s="63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64"/>
      <c r="CI10" s="62">
        <f t="shared" si="0"/>
        <v>0</v>
      </c>
      <c r="CJ10" s="50">
        <f>코인샵!M55</f>
        <v>0</v>
      </c>
      <c r="CK10" s="50">
        <f t="shared" si="1"/>
        <v>0</v>
      </c>
    </row>
    <row r="11" spans="1:89" x14ac:dyDescent="0.3">
      <c r="A11" s="58">
        <v>5</v>
      </c>
      <c r="B11" s="6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64"/>
      <c r="CI11" s="62">
        <f t="shared" si="0"/>
        <v>0</v>
      </c>
      <c r="CJ11" s="50">
        <f>코인샵!N55</f>
        <v>0</v>
      </c>
      <c r="CK11" s="50">
        <f t="shared" si="1"/>
        <v>0</v>
      </c>
    </row>
    <row r="12" spans="1:89" x14ac:dyDescent="0.3">
      <c r="A12" s="58">
        <v>6</v>
      </c>
      <c r="B12" s="6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64"/>
      <c r="CI12" s="62">
        <f t="shared" si="0"/>
        <v>0</v>
      </c>
      <c r="CJ12" s="50">
        <f>코인샵!O55</f>
        <v>0</v>
      </c>
      <c r="CK12" s="50">
        <f t="shared" si="1"/>
        <v>0</v>
      </c>
    </row>
    <row r="13" spans="1:89" x14ac:dyDescent="0.3">
      <c r="A13" s="58">
        <v>7</v>
      </c>
      <c r="B13" s="6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64"/>
      <c r="CI13" s="62">
        <f t="shared" si="0"/>
        <v>0</v>
      </c>
      <c r="CJ13" s="50">
        <f>코인샵!P55</f>
        <v>0</v>
      </c>
      <c r="CK13" s="50">
        <f t="shared" si="1"/>
        <v>0</v>
      </c>
    </row>
    <row r="14" spans="1:89" x14ac:dyDescent="0.3">
      <c r="A14" s="58">
        <v>8</v>
      </c>
      <c r="B14" s="6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64"/>
      <c r="CI14" s="62">
        <f t="shared" si="0"/>
        <v>0</v>
      </c>
      <c r="CJ14" s="50">
        <f>코인샵!Q55</f>
        <v>0</v>
      </c>
      <c r="CK14" s="50">
        <f t="shared" si="1"/>
        <v>0</v>
      </c>
    </row>
    <row r="15" spans="1:89" x14ac:dyDescent="0.3">
      <c r="A15" s="58">
        <v>9</v>
      </c>
      <c r="B15" s="6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64"/>
      <c r="CI15" s="62">
        <f t="shared" si="0"/>
        <v>0</v>
      </c>
      <c r="CJ15" s="50">
        <f>코인샵!R55</f>
        <v>0</v>
      </c>
      <c r="CK15" s="50">
        <f t="shared" si="1"/>
        <v>0</v>
      </c>
    </row>
    <row r="16" spans="1:89" ht="17.25" thickBot="1" x14ac:dyDescent="0.35">
      <c r="A16" s="58">
        <v>10</v>
      </c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7"/>
      <c r="CI16" s="62">
        <f t="shared" si="0"/>
        <v>0</v>
      </c>
      <c r="CJ16" s="50">
        <f>코인샵!S55</f>
        <v>0</v>
      </c>
      <c r="CK16" s="50">
        <f t="shared" si="1"/>
        <v>0</v>
      </c>
    </row>
    <row r="17" ht="17.25" thickTop="1" x14ac:dyDescent="0.3"/>
  </sheetData>
  <mergeCells count="6">
    <mergeCell ref="B5:B6"/>
    <mergeCell ref="A1:B4"/>
    <mergeCell ref="CK5:CK6"/>
    <mergeCell ref="CJ5:CJ6"/>
    <mergeCell ref="CI5:CI6"/>
    <mergeCell ref="A5:A6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="85" zoomScaleNormal="85" workbookViewId="0">
      <selection activeCell="O35" sqref="O35"/>
    </sheetView>
  </sheetViews>
  <sheetFormatPr defaultRowHeight="16.5" x14ac:dyDescent="0.3"/>
  <cols>
    <col min="1" max="1" width="17.875" style="1" bestFit="1" customWidth="1"/>
    <col min="2" max="2" width="16.5" style="1" bestFit="1" customWidth="1"/>
    <col min="3" max="9" width="9" style="1"/>
    <col min="10" max="13" width="9" style="28"/>
    <col min="14" max="16384" width="9" style="1"/>
  </cols>
  <sheetData>
    <row r="1" spans="1:14" x14ac:dyDescent="0.3">
      <c r="A1" s="162" t="s">
        <v>122</v>
      </c>
      <c r="B1" s="162"/>
      <c r="C1" s="164" t="s">
        <v>43</v>
      </c>
      <c r="D1" s="165"/>
      <c r="E1" s="165"/>
      <c r="F1" s="166" t="s">
        <v>123</v>
      </c>
      <c r="G1" s="166"/>
      <c r="H1" s="166"/>
    </row>
    <row r="2" spans="1:14" x14ac:dyDescent="0.3">
      <c r="A2" s="162"/>
      <c r="B2" s="162"/>
      <c r="C2" s="165"/>
      <c r="D2" s="165"/>
      <c r="E2" s="165"/>
      <c r="F2" s="166"/>
      <c r="G2" s="166"/>
      <c r="H2" s="166"/>
    </row>
    <row r="3" spans="1:14" x14ac:dyDescent="0.3">
      <c r="A3" s="162"/>
      <c r="B3" s="162"/>
      <c r="C3" s="165"/>
      <c r="D3" s="165"/>
      <c r="E3" s="165"/>
      <c r="F3" s="163">
        <f>SUM(C32:N32)</f>
        <v>0</v>
      </c>
      <c r="G3" s="163"/>
      <c r="H3" s="163"/>
    </row>
    <row r="4" spans="1:14" x14ac:dyDescent="0.3">
      <c r="A4" s="162"/>
      <c r="B4" s="162"/>
      <c r="C4" s="165"/>
      <c r="D4" s="165"/>
      <c r="E4" s="165"/>
      <c r="F4" s="163"/>
      <c r="G4" s="163"/>
      <c r="H4" s="163"/>
    </row>
    <row r="5" spans="1:14" ht="17.25" thickBot="1" x14ac:dyDescent="0.35">
      <c r="A5" s="32" t="s">
        <v>19</v>
      </c>
      <c r="B5" s="32" t="s">
        <v>20</v>
      </c>
      <c r="C5" s="32" t="s">
        <v>34</v>
      </c>
      <c r="D5" s="33" t="s">
        <v>35</v>
      </c>
      <c r="E5" s="33" t="s">
        <v>36</v>
      </c>
      <c r="F5" s="33" t="s">
        <v>37</v>
      </c>
      <c r="G5" s="33" t="s">
        <v>38</v>
      </c>
      <c r="H5" s="33" t="s">
        <v>39</v>
      </c>
      <c r="I5" s="33" t="s">
        <v>40</v>
      </c>
      <c r="J5" s="33" t="s">
        <v>41</v>
      </c>
      <c r="K5" s="33" t="s">
        <v>118</v>
      </c>
      <c r="L5" s="33" t="s">
        <v>119</v>
      </c>
      <c r="M5" s="33" t="s">
        <v>120</v>
      </c>
      <c r="N5" s="33" t="s">
        <v>121</v>
      </c>
    </row>
    <row r="6" spans="1:14" ht="17.25" thickTop="1" x14ac:dyDescent="0.3">
      <c r="A6" s="34" t="s">
        <v>74</v>
      </c>
      <c r="B6" s="34">
        <v>5</v>
      </c>
      <c r="C6" s="23"/>
      <c r="D6" s="35"/>
      <c r="E6" s="36"/>
      <c r="F6" s="36"/>
      <c r="G6" s="36"/>
      <c r="H6" s="36"/>
      <c r="I6" s="36"/>
      <c r="J6" s="37"/>
      <c r="K6" s="37"/>
      <c r="L6" s="37"/>
      <c r="M6" s="37"/>
      <c r="N6" s="38"/>
    </row>
    <row r="7" spans="1:14" x14ac:dyDescent="0.3">
      <c r="A7" s="34" t="s">
        <v>75</v>
      </c>
      <c r="B7" s="34">
        <v>5</v>
      </c>
      <c r="C7" s="23"/>
      <c r="D7" s="39"/>
      <c r="E7" s="34"/>
      <c r="F7" s="34"/>
      <c r="G7" s="34"/>
      <c r="H7" s="34"/>
      <c r="I7" s="34"/>
      <c r="J7" s="40"/>
      <c r="K7" s="40"/>
      <c r="L7" s="40"/>
      <c r="M7" s="40"/>
      <c r="N7" s="41"/>
    </row>
    <row r="8" spans="1:14" x14ac:dyDescent="0.3">
      <c r="A8" s="34" t="s">
        <v>76</v>
      </c>
      <c r="B8" s="34">
        <v>5</v>
      </c>
      <c r="C8" s="23"/>
      <c r="D8" s="39"/>
      <c r="E8" s="34"/>
      <c r="F8" s="34"/>
      <c r="G8" s="34"/>
      <c r="H8" s="34"/>
      <c r="I8" s="34"/>
      <c r="J8" s="40"/>
      <c r="K8" s="40"/>
      <c r="L8" s="40"/>
      <c r="M8" s="40"/>
      <c r="N8" s="41"/>
    </row>
    <row r="9" spans="1:14" x14ac:dyDescent="0.3">
      <c r="A9" s="34" t="s">
        <v>21</v>
      </c>
      <c r="B9" s="34">
        <v>5</v>
      </c>
      <c r="C9" s="23"/>
      <c r="D9" s="39"/>
      <c r="E9" s="34"/>
      <c r="F9" s="34"/>
      <c r="G9" s="34"/>
      <c r="H9" s="34"/>
      <c r="I9" s="34"/>
      <c r="J9" s="40"/>
      <c r="K9" s="40"/>
      <c r="L9" s="40"/>
      <c r="M9" s="40"/>
      <c r="N9" s="41"/>
    </row>
    <row r="10" spans="1:14" x14ac:dyDescent="0.3">
      <c r="A10" s="34" t="s">
        <v>22</v>
      </c>
      <c r="B10" s="34">
        <v>10</v>
      </c>
      <c r="C10" s="23"/>
      <c r="D10" s="39"/>
      <c r="E10" s="34"/>
      <c r="F10" s="34"/>
      <c r="G10" s="34"/>
      <c r="H10" s="34"/>
      <c r="I10" s="34"/>
      <c r="J10" s="40"/>
      <c r="K10" s="40"/>
      <c r="L10" s="40"/>
      <c r="M10" s="40"/>
      <c r="N10" s="41"/>
    </row>
    <row r="11" spans="1:14" x14ac:dyDescent="0.3">
      <c r="A11" s="34" t="s">
        <v>23</v>
      </c>
      <c r="B11" s="34">
        <v>10</v>
      </c>
      <c r="C11" s="23"/>
      <c r="D11" s="39"/>
      <c r="E11" s="34"/>
      <c r="F11" s="34"/>
      <c r="G11" s="34"/>
      <c r="H11" s="34"/>
      <c r="I11" s="34"/>
      <c r="J11" s="40"/>
      <c r="K11" s="40"/>
      <c r="L11" s="40"/>
      <c r="M11" s="40"/>
      <c r="N11" s="41"/>
    </row>
    <row r="12" spans="1:14" x14ac:dyDescent="0.3">
      <c r="A12" s="34" t="s">
        <v>24</v>
      </c>
      <c r="B12" s="34">
        <v>10</v>
      </c>
      <c r="C12" s="23"/>
      <c r="D12" s="39"/>
      <c r="E12" s="34"/>
      <c r="F12" s="34"/>
      <c r="G12" s="34"/>
      <c r="H12" s="34"/>
      <c r="I12" s="34"/>
      <c r="J12" s="40"/>
      <c r="K12" s="40"/>
      <c r="L12" s="40"/>
      <c r="M12" s="40"/>
      <c r="N12" s="41"/>
    </row>
    <row r="13" spans="1:14" x14ac:dyDescent="0.3">
      <c r="A13" s="34" t="s">
        <v>25</v>
      </c>
      <c r="B13" s="34">
        <v>10</v>
      </c>
      <c r="C13" s="23"/>
      <c r="D13" s="39"/>
      <c r="E13" s="34"/>
      <c r="F13" s="34"/>
      <c r="G13" s="34"/>
      <c r="H13" s="34"/>
      <c r="I13" s="34"/>
      <c r="J13" s="40"/>
      <c r="K13" s="40"/>
      <c r="L13" s="40"/>
      <c r="M13" s="40"/>
      <c r="N13" s="41"/>
    </row>
    <row r="14" spans="1:14" x14ac:dyDescent="0.3">
      <c r="A14" s="34" t="s">
        <v>26</v>
      </c>
      <c r="B14" s="34">
        <v>20</v>
      </c>
      <c r="C14" s="23"/>
      <c r="D14" s="39"/>
      <c r="E14" s="34"/>
      <c r="F14" s="34"/>
      <c r="G14" s="34"/>
      <c r="H14" s="34"/>
      <c r="I14" s="34"/>
      <c r="J14" s="40"/>
      <c r="K14" s="40"/>
      <c r="L14" s="40"/>
      <c r="M14" s="40"/>
      <c r="N14" s="41"/>
    </row>
    <row r="15" spans="1:14" x14ac:dyDescent="0.3">
      <c r="A15" s="34" t="s">
        <v>27</v>
      </c>
      <c r="B15" s="34">
        <v>20</v>
      </c>
      <c r="C15" s="23"/>
      <c r="D15" s="39"/>
      <c r="E15" s="34"/>
      <c r="F15" s="34"/>
      <c r="G15" s="34"/>
      <c r="H15" s="34"/>
      <c r="I15" s="34"/>
      <c r="J15" s="40"/>
      <c r="K15" s="40"/>
      <c r="L15" s="40"/>
      <c r="M15" s="40"/>
      <c r="N15" s="41"/>
    </row>
    <row r="16" spans="1:14" x14ac:dyDescent="0.3">
      <c r="A16" s="34" t="s">
        <v>28</v>
      </c>
      <c r="B16" s="34">
        <v>30</v>
      </c>
      <c r="C16" s="23"/>
      <c r="D16" s="39"/>
      <c r="E16" s="34"/>
      <c r="F16" s="34"/>
      <c r="G16" s="34"/>
      <c r="H16" s="34"/>
      <c r="I16" s="34"/>
      <c r="J16" s="40"/>
      <c r="K16" s="40"/>
      <c r="L16" s="40"/>
      <c r="M16" s="40"/>
      <c r="N16" s="41"/>
    </row>
    <row r="17" spans="1:14" x14ac:dyDescent="0.3">
      <c r="A17" s="34" t="s">
        <v>77</v>
      </c>
      <c r="B17" s="34">
        <v>30</v>
      </c>
      <c r="C17" s="23"/>
      <c r="D17" s="39"/>
      <c r="E17" s="34"/>
      <c r="F17" s="34"/>
      <c r="G17" s="34"/>
      <c r="H17" s="34"/>
      <c r="I17" s="34"/>
      <c r="J17" s="40"/>
      <c r="K17" s="40"/>
      <c r="L17" s="40"/>
      <c r="M17" s="40"/>
      <c r="N17" s="41"/>
    </row>
    <row r="18" spans="1:14" x14ac:dyDescent="0.3">
      <c r="A18" s="34" t="s">
        <v>78</v>
      </c>
      <c r="B18" s="34">
        <v>30</v>
      </c>
      <c r="C18" s="23"/>
      <c r="D18" s="39"/>
      <c r="E18" s="34"/>
      <c r="F18" s="34"/>
      <c r="G18" s="34"/>
      <c r="H18" s="34"/>
      <c r="I18" s="34"/>
      <c r="J18" s="40"/>
      <c r="K18" s="40"/>
      <c r="L18" s="40"/>
      <c r="M18" s="40"/>
      <c r="N18" s="41"/>
    </row>
    <row r="19" spans="1:14" x14ac:dyDescent="0.3">
      <c r="A19" s="34" t="s">
        <v>29</v>
      </c>
      <c r="B19" s="34">
        <v>30</v>
      </c>
      <c r="C19" s="23"/>
      <c r="D19" s="39"/>
      <c r="E19" s="34"/>
      <c r="F19" s="34"/>
      <c r="G19" s="34"/>
      <c r="H19" s="34"/>
      <c r="I19" s="34"/>
      <c r="J19" s="40"/>
      <c r="K19" s="40"/>
      <c r="L19" s="40"/>
      <c r="M19" s="40"/>
      <c r="N19" s="41"/>
    </row>
    <row r="20" spans="1:14" x14ac:dyDescent="0.3">
      <c r="A20" s="34" t="s">
        <v>79</v>
      </c>
      <c r="B20" s="34">
        <v>40</v>
      </c>
      <c r="C20" s="23"/>
      <c r="D20" s="39"/>
      <c r="E20" s="34"/>
      <c r="F20" s="34"/>
      <c r="G20" s="34"/>
      <c r="H20" s="34"/>
      <c r="I20" s="34"/>
      <c r="J20" s="40"/>
      <c r="K20" s="40"/>
      <c r="L20" s="40"/>
      <c r="M20" s="40"/>
      <c r="N20" s="41"/>
    </row>
    <row r="21" spans="1:14" x14ac:dyDescent="0.3">
      <c r="A21" s="34" t="s">
        <v>80</v>
      </c>
      <c r="B21" s="34">
        <v>40</v>
      </c>
      <c r="C21" s="23"/>
      <c r="D21" s="39"/>
      <c r="E21" s="34"/>
      <c r="F21" s="34"/>
      <c r="G21" s="34"/>
      <c r="H21" s="34"/>
      <c r="I21" s="34"/>
      <c r="J21" s="40"/>
      <c r="K21" s="40"/>
      <c r="L21" s="40"/>
      <c r="M21" s="40"/>
      <c r="N21" s="41"/>
    </row>
    <row r="22" spans="1:14" x14ac:dyDescent="0.3">
      <c r="A22" s="34" t="s">
        <v>81</v>
      </c>
      <c r="B22" s="34">
        <v>40</v>
      </c>
      <c r="C22" s="23"/>
      <c r="D22" s="39"/>
      <c r="E22" s="34"/>
      <c r="F22" s="34"/>
      <c r="G22" s="34"/>
      <c r="H22" s="34"/>
      <c r="I22" s="34"/>
      <c r="J22" s="40"/>
      <c r="K22" s="40"/>
      <c r="L22" s="40"/>
      <c r="M22" s="40"/>
      <c r="N22" s="41"/>
    </row>
    <row r="23" spans="1:14" x14ac:dyDescent="0.3">
      <c r="A23" s="34" t="s">
        <v>82</v>
      </c>
      <c r="B23" s="34">
        <v>40</v>
      </c>
      <c r="C23" s="23"/>
      <c r="D23" s="39"/>
      <c r="E23" s="34"/>
      <c r="F23" s="34"/>
      <c r="G23" s="34"/>
      <c r="H23" s="34"/>
      <c r="I23" s="34"/>
      <c r="J23" s="40"/>
      <c r="K23" s="40"/>
      <c r="L23" s="40"/>
      <c r="M23" s="40"/>
      <c r="N23" s="41"/>
    </row>
    <row r="24" spans="1:14" x14ac:dyDescent="0.3">
      <c r="A24" s="34" t="s">
        <v>30</v>
      </c>
      <c r="B24" s="34">
        <v>60</v>
      </c>
      <c r="C24" s="23"/>
      <c r="D24" s="39"/>
      <c r="E24" s="34"/>
      <c r="F24" s="34"/>
      <c r="G24" s="34"/>
      <c r="H24" s="34"/>
      <c r="I24" s="34"/>
      <c r="J24" s="40"/>
      <c r="K24" s="40"/>
      <c r="L24" s="40"/>
      <c r="M24" s="40"/>
      <c r="N24" s="41"/>
    </row>
    <row r="25" spans="1:14" x14ac:dyDescent="0.3">
      <c r="A25" s="34" t="s">
        <v>31</v>
      </c>
      <c r="B25" s="34">
        <v>60</v>
      </c>
      <c r="C25" s="23"/>
      <c r="D25" s="39"/>
      <c r="E25" s="34"/>
      <c r="F25" s="34"/>
      <c r="G25" s="34"/>
      <c r="H25" s="34"/>
      <c r="I25" s="34"/>
      <c r="J25" s="40"/>
      <c r="K25" s="40"/>
      <c r="L25" s="40"/>
      <c r="M25" s="40"/>
      <c r="N25" s="41"/>
    </row>
    <row r="26" spans="1:14" x14ac:dyDescent="0.3">
      <c r="A26" s="34" t="s">
        <v>32</v>
      </c>
      <c r="B26" s="34">
        <v>60</v>
      </c>
      <c r="C26" s="23"/>
      <c r="D26" s="39"/>
      <c r="E26" s="34"/>
      <c r="F26" s="34"/>
      <c r="G26" s="34"/>
      <c r="H26" s="34"/>
      <c r="I26" s="34"/>
      <c r="J26" s="40"/>
      <c r="K26" s="40"/>
      <c r="L26" s="40"/>
      <c r="M26" s="40"/>
      <c r="N26" s="41"/>
    </row>
    <row r="27" spans="1:14" x14ac:dyDescent="0.3">
      <c r="A27" s="34" t="s">
        <v>33</v>
      </c>
      <c r="B27" s="34">
        <v>60</v>
      </c>
      <c r="C27" s="23"/>
      <c r="D27" s="39"/>
      <c r="E27" s="34"/>
      <c r="F27" s="34"/>
      <c r="G27" s="34"/>
      <c r="H27" s="34"/>
      <c r="I27" s="34"/>
      <c r="J27" s="40"/>
      <c r="K27" s="40"/>
      <c r="L27" s="40"/>
      <c r="M27" s="40"/>
      <c r="N27" s="41"/>
    </row>
    <row r="28" spans="1:14" x14ac:dyDescent="0.3">
      <c r="A28" s="34" t="s">
        <v>45</v>
      </c>
      <c r="B28" s="34">
        <v>70</v>
      </c>
      <c r="C28" s="23"/>
      <c r="D28" s="39"/>
      <c r="E28" s="34"/>
      <c r="F28" s="34"/>
      <c r="G28" s="34"/>
      <c r="H28" s="34"/>
      <c r="I28" s="34"/>
      <c r="J28" s="40"/>
      <c r="K28" s="40"/>
      <c r="L28" s="40"/>
      <c r="M28" s="40"/>
      <c r="N28" s="41"/>
    </row>
    <row r="29" spans="1:14" x14ac:dyDescent="0.3">
      <c r="A29" s="34" t="s">
        <v>46</v>
      </c>
      <c r="B29" s="34">
        <v>70</v>
      </c>
      <c r="C29" s="23"/>
      <c r="D29" s="39"/>
      <c r="E29" s="34"/>
      <c r="F29" s="34"/>
      <c r="G29" s="34"/>
      <c r="H29" s="34"/>
      <c r="I29" s="34"/>
      <c r="J29" s="40"/>
      <c r="K29" s="40"/>
      <c r="L29" s="40"/>
      <c r="M29" s="40"/>
      <c r="N29" s="41"/>
    </row>
    <row r="30" spans="1:14" x14ac:dyDescent="0.3">
      <c r="A30" s="34" t="s">
        <v>47</v>
      </c>
      <c r="B30" s="34">
        <v>70</v>
      </c>
      <c r="C30" s="23"/>
      <c r="D30" s="39"/>
      <c r="E30" s="34"/>
      <c r="F30" s="34"/>
      <c r="G30" s="34"/>
      <c r="H30" s="34"/>
      <c r="I30" s="34"/>
      <c r="J30" s="40"/>
      <c r="K30" s="40"/>
      <c r="L30" s="40"/>
      <c r="M30" s="40"/>
      <c r="N30" s="41"/>
    </row>
    <row r="31" spans="1:14" s="21" customFormat="1" ht="17.25" thickBot="1" x14ac:dyDescent="0.35">
      <c r="A31" s="34" t="s">
        <v>68</v>
      </c>
      <c r="B31" s="34">
        <v>70</v>
      </c>
      <c r="C31" s="23"/>
      <c r="D31" s="42"/>
      <c r="E31" s="43"/>
      <c r="F31" s="43"/>
      <c r="G31" s="43"/>
      <c r="H31" s="43"/>
      <c r="I31" s="43"/>
      <c r="J31" s="44"/>
      <c r="K31" s="44"/>
      <c r="L31" s="44"/>
      <c r="M31" s="44"/>
      <c r="N31" s="45"/>
    </row>
    <row r="32" spans="1:14" ht="17.25" thickTop="1" x14ac:dyDescent="0.3">
      <c r="A32" s="163" t="s">
        <v>42</v>
      </c>
      <c r="B32" s="163"/>
      <c r="C32" s="26"/>
      <c r="D32" s="46">
        <f t="shared" ref="D32:N32" si="0">IF(SUMPRODUCT($B$6:$B$31,D6:D31)&gt;=400,400,SUMPRODUCT($B$6:$B$31,D6:D31))</f>
        <v>0</v>
      </c>
      <c r="E32" s="46">
        <f t="shared" si="0"/>
        <v>0</v>
      </c>
      <c r="F32" s="46">
        <f t="shared" si="0"/>
        <v>0</v>
      </c>
      <c r="G32" s="46">
        <f t="shared" si="0"/>
        <v>0</v>
      </c>
      <c r="H32" s="46">
        <f t="shared" si="0"/>
        <v>0</v>
      </c>
      <c r="I32" s="46">
        <f t="shared" si="0"/>
        <v>0</v>
      </c>
      <c r="J32" s="46">
        <f t="shared" si="0"/>
        <v>0</v>
      </c>
      <c r="K32" s="46">
        <f t="shared" si="0"/>
        <v>0</v>
      </c>
      <c r="L32" s="46">
        <f t="shared" si="0"/>
        <v>0</v>
      </c>
      <c r="M32" s="46">
        <f t="shared" si="0"/>
        <v>0</v>
      </c>
      <c r="N32" s="46">
        <f t="shared" si="0"/>
        <v>0</v>
      </c>
    </row>
  </sheetData>
  <mergeCells count="5">
    <mergeCell ref="A1:B4"/>
    <mergeCell ref="A32:B32"/>
    <mergeCell ref="C1:E4"/>
    <mergeCell ref="F1:H2"/>
    <mergeCell ref="F3:H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showGridLines="0" topLeftCell="A65" zoomScale="85" zoomScaleNormal="85" workbookViewId="0">
      <selection activeCell="A92" sqref="A92:XFD92"/>
    </sheetView>
  </sheetViews>
  <sheetFormatPr defaultRowHeight="16.5" x14ac:dyDescent="0.3"/>
  <cols>
    <col min="1" max="1" width="11.625" style="1" bestFit="1" customWidth="1"/>
    <col min="2" max="2" width="15.625" style="1" customWidth="1"/>
    <col min="3" max="3" width="3.5" style="1" customWidth="1"/>
    <col min="4" max="4" width="6.25" style="1" bestFit="1" customWidth="1"/>
    <col min="5" max="5" width="37.875" style="1" bestFit="1" customWidth="1"/>
    <col min="6" max="6" width="14.375" style="1" bestFit="1" customWidth="1"/>
    <col min="7" max="7" width="21.25" style="1" bestFit="1" customWidth="1"/>
    <col min="8" max="8" width="14.375" style="1" customWidth="1"/>
    <col min="9" max="9" width="9.625" style="1" bestFit="1" customWidth="1"/>
    <col min="10" max="19" width="9" style="1"/>
    <col min="20" max="20" width="13.5" style="1" bestFit="1" customWidth="1"/>
    <col min="21" max="16384" width="9" style="1"/>
  </cols>
  <sheetData>
    <row r="1" spans="1:19" ht="21" thickTop="1" x14ac:dyDescent="0.3">
      <c r="A1" s="177" t="s">
        <v>220</v>
      </c>
      <c r="B1" s="178"/>
      <c r="C1" s="8"/>
      <c r="D1" s="199" t="s">
        <v>69</v>
      </c>
      <c r="E1" s="190" t="s">
        <v>50</v>
      </c>
      <c r="F1" s="190" t="s">
        <v>48</v>
      </c>
      <c r="G1" s="188" t="s">
        <v>71</v>
      </c>
      <c r="H1" s="188" t="s">
        <v>52</v>
      </c>
      <c r="I1" s="188" t="s">
        <v>49</v>
      </c>
      <c r="J1" s="190" t="s">
        <v>54</v>
      </c>
      <c r="K1" s="190"/>
      <c r="L1" s="190"/>
      <c r="M1" s="190"/>
      <c r="N1" s="190"/>
      <c r="O1" s="190"/>
      <c r="P1" s="190"/>
      <c r="Q1" s="190"/>
      <c r="R1" s="190"/>
      <c r="S1" s="191"/>
    </row>
    <row r="2" spans="1:19" ht="21" thickBot="1" x14ac:dyDescent="0.35">
      <c r="A2" s="179"/>
      <c r="B2" s="180"/>
      <c r="C2" s="8"/>
      <c r="D2" s="200"/>
      <c r="E2" s="192"/>
      <c r="F2" s="192"/>
      <c r="G2" s="189"/>
      <c r="H2" s="189"/>
      <c r="I2" s="189"/>
      <c r="J2" s="57">
        <v>1</v>
      </c>
      <c r="K2" s="57">
        <v>2</v>
      </c>
      <c r="L2" s="57">
        <v>3</v>
      </c>
      <c r="M2" s="57">
        <v>4</v>
      </c>
      <c r="N2" s="57">
        <v>5</v>
      </c>
      <c r="O2" s="57">
        <v>6</v>
      </c>
      <c r="P2" s="57">
        <v>7</v>
      </c>
      <c r="Q2" s="57">
        <v>8</v>
      </c>
      <c r="R2" s="57">
        <v>9</v>
      </c>
      <c r="S2" s="68">
        <v>10</v>
      </c>
    </row>
    <row r="3" spans="1:19" ht="17.25" thickTop="1" x14ac:dyDescent="0.3">
      <c r="D3" s="196" t="s">
        <v>221</v>
      </c>
      <c r="E3" s="69" t="s">
        <v>83</v>
      </c>
      <c r="F3" s="69">
        <v>100</v>
      </c>
      <c r="G3" s="69" t="s">
        <v>222</v>
      </c>
      <c r="H3" s="69">
        <f>SUM(J3:S3)</f>
        <v>0</v>
      </c>
      <c r="I3" s="70" t="s">
        <v>55</v>
      </c>
      <c r="J3" s="59"/>
      <c r="K3" s="60"/>
      <c r="L3" s="60"/>
      <c r="M3" s="60"/>
      <c r="N3" s="60"/>
      <c r="O3" s="60"/>
      <c r="P3" s="60"/>
      <c r="Q3" s="60"/>
      <c r="R3" s="60"/>
      <c r="S3" s="61"/>
    </row>
    <row r="4" spans="1:19" x14ac:dyDescent="0.3">
      <c r="D4" s="197"/>
      <c r="E4" s="50" t="s">
        <v>223</v>
      </c>
      <c r="F4" s="50">
        <v>100</v>
      </c>
      <c r="G4" s="71" t="s">
        <v>224</v>
      </c>
      <c r="H4" s="50">
        <f t="shared" ref="H4:H54" si="0">SUM(J4:S4)</f>
        <v>0</v>
      </c>
      <c r="I4" s="58" t="s">
        <v>56</v>
      </c>
      <c r="J4" s="63"/>
      <c r="K4" s="50"/>
      <c r="L4" s="50"/>
      <c r="M4" s="50"/>
      <c r="N4" s="50"/>
      <c r="O4" s="50"/>
      <c r="P4" s="50"/>
      <c r="Q4" s="50"/>
      <c r="R4" s="50"/>
      <c r="S4" s="64"/>
    </row>
    <row r="5" spans="1:19" x14ac:dyDescent="0.3">
      <c r="B5" s="7"/>
      <c r="C5" s="7"/>
      <c r="D5" s="197"/>
      <c r="E5" s="50" t="s">
        <v>98</v>
      </c>
      <c r="F5" s="50">
        <v>300</v>
      </c>
      <c r="G5" s="50" t="s">
        <v>225</v>
      </c>
      <c r="H5" s="50">
        <f t="shared" si="0"/>
        <v>0</v>
      </c>
      <c r="I5" s="58" t="s">
        <v>61</v>
      </c>
      <c r="J5" s="63"/>
      <c r="K5" s="50"/>
      <c r="L5" s="50"/>
      <c r="M5" s="50"/>
      <c r="N5" s="50"/>
      <c r="O5" s="50"/>
      <c r="P5" s="50"/>
      <c r="Q5" s="50"/>
      <c r="R5" s="50"/>
      <c r="S5" s="64"/>
    </row>
    <row r="6" spans="1:19" x14ac:dyDescent="0.3">
      <c r="B6" s="7"/>
      <c r="C6" s="7"/>
      <c r="D6" s="197"/>
      <c r="E6" s="50" t="s">
        <v>226</v>
      </c>
      <c r="F6" s="50">
        <v>20</v>
      </c>
      <c r="G6" s="50" t="s">
        <v>227</v>
      </c>
      <c r="H6" s="50">
        <f t="shared" si="0"/>
        <v>0</v>
      </c>
      <c r="I6" s="58" t="s">
        <v>61</v>
      </c>
      <c r="J6" s="63"/>
      <c r="K6" s="50"/>
      <c r="L6" s="50"/>
      <c r="M6" s="50"/>
      <c r="N6" s="50"/>
      <c r="O6" s="50"/>
      <c r="P6" s="50"/>
      <c r="Q6" s="50"/>
      <c r="R6" s="50"/>
      <c r="S6" s="64"/>
    </row>
    <row r="7" spans="1:19" x14ac:dyDescent="0.3">
      <c r="B7" s="7"/>
      <c r="C7" s="7"/>
      <c r="D7" s="197"/>
      <c r="E7" s="50" t="s">
        <v>228</v>
      </c>
      <c r="F7" s="50">
        <v>50</v>
      </c>
      <c r="G7" s="50" t="s">
        <v>229</v>
      </c>
      <c r="H7" s="50">
        <f t="shared" si="0"/>
        <v>0</v>
      </c>
      <c r="I7" s="58" t="s">
        <v>230</v>
      </c>
      <c r="J7" s="63"/>
      <c r="K7" s="50"/>
      <c r="L7" s="50"/>
      <c r="M7" s="50"/>
      <c r="N7" s="50"/>
      <c r="O7" s="50"/>
      <c r="P7" s="50"/>
      <c r="Q7" s="50"/>
      <c r="R7" s="50"/>
      <c r="S7" s="64"/>
    </row>
    <row r="8" spans="1:19" s="30" customFormat="1" x14ac:dyDescent="0.3">
      <c r="B8" s="7"/>
      <c r="C8" s="7"/>
      <c r="D8" s="197"/>
      <c r="E8" s="50" t="s">
        <v>231</v>
      </c>
      <c r="F8" s="50">
        <v>150</v>
      </c>
      <c r="G8" s="50" t="s">
        <v>232</v>
      </c>
      <c r="H8" s="50">
        <f t="shared" si="0"/>
        <v>0</v>
      </c>
      <c r="I8" s="58" t="s">
        <v>233</v>
      </c>
      <c r="J8" s="63"/>
      <c r="K8" s="50"/>
      <c r="L8" s="50"/>
      <c r="M8" s="50"/>
      <c r="N8" s="50"/>
      <c r="O8" s="50"/>
      <c r="P8" s="50"/>
      <c r="Q8" s="50"/>
      <c r="R8" s="50"/>
      <c r="S8" s="64"/>
    </row>
    <row r="9" spans="1:19" s="30" customFormat="1" x14ac:dyDescent="0.3">
      <c r="B9" s="7"/>
      <c r="C9" s="7"/>
      <c r="D9" s="197"/>
      <c r="E9" s="50" t="s">
        <v>234</v>
      </c>
      <c r="F9" s="50">
        <v>250</v>
      </c>
      <c r="G9" s="50" t="s">
        <v>235</v>
      </c>
      <c r="H9" s="50">
        <f t="shared" si="0"/>
        <v>0</v>
      </c>
      <c r="I9" s="58" t="s">
        <v>236</v>
      </c>
      <c r="J9" s="63"/>
      <c r="K9" s="50"/>
      <c r="L9" s="50"/>
      <c r="M9" s="50"/>
      <c r="N9" s="50"/>
      <c r="O9" s="50"/>
      <c r="P9" s="50"/>
      <c r="Q9" s="50"/>
      <c r="R9" s="50"/>
      <c r="S9" s="64"/>
    </row>
    <row r="10" spans="1:19" s="30" customFormat="1" x14ac:dyDescent="0.3">
      <c r="B10" s="7"/>
      <c r="C10" s="7"/>
      <c r="D10" s="197"/>
      <c r="E10" s="50" t="s">
        <v>237</v>
      </c>
      <c r="F10" s="50">
        <v>100</v>
      </c>
      <c r="G10" s="50" t="s">
        <v>238</v>
      </c>
      <c r="H10" s="50">
        <f t="shared" si="0"/>
        <v>0</v>
      </c>
      <c r="I10" s="58" t="s">
        <v>233</v>
      </c>
      <c r="J10" s="63"/>
      <c r="K10" s="50"/>
      <c r="L10" s="50"/>
      <c r="M10" s="50"/>
      <c r="N10" s="50"/>
      <c r="O10" s="50"/>
      <c r="P10" s="50"/>
      <c r="Q10" s="50"/>
      <c r="R10" s="50"/>
      <c r="S10" s="64"/>
    </row>
    <row r="11" spans="1:19" x14ac:dyDescent="0.3">
      <c r="B11" s="7"/>
      <c r="C11" s="7"/>
      <c r="D11" s="197"/>
      <c r="E11" s="50" t="s">
        <v>239</v>
      </c>
      <c r="F11" s="50">
        <v>150</v>
      </c>
      <c r="G11" s="50" t="s">
        <v>240</v>
      </c>
      <c r="H11" s="50">
        <f t="shared" si="0"/>
        <v>0</v>
      </c>
      <c r="I11" s="58" t="s">
        <v>241</v>
      </c>
      <c r="J11" s="63"/>
      <c r="K11" s="50"/>
      <c r="L11" s="50"/>
      <c r="M11" s="50"/>
      <c r="N11" s="50"/>
      <c r="O11" s="50"/>
      <c r="P11" s="50"/>
      <c r="Q11" s="50"/>
      <c r="R11" s="50"/>
      <c r="S11" s="64"/>
    </row>
    <row r="12" spans="1:19" ht="17.25" thickBot="1" x14ac:dyDescent="0.35">
      <c r="B12" s="7"/>
      <c r="C12" s="7"/>
      <c r="D12" s="198"/>
      <c r="E12" s="72" t="s">
        <v>242</v>
      </c>
      <c r="F12" s="72">
        <v>5000</v>
      </c>
      <c r="G12" s="72" t="s">
        <v>243</v>
      </c>
      <c r="H12" s="72">
        <f t="shared" si="0"/>
        <v>0</v>
      </c>
      <c r="I12" s="73" t="s">
        <v>61</v>
      </c>
      <c r="J12" s="74"/>
      <c r="K12" s="72"/>
      <c r="L12" s="72"/>
      <c r="M12" s="72"/>
      <c r="N12" s="72"/>
      <c r="O12" s="72"/>
      <c r="P12" s="72"/>
      <c r="Q12" s="72"/>
      <c r="R12" s="72"/>
      <c r="S12" s="75"/>
    </row>
    <row r="13" spans="1:19" ht="17.25" thickTop="1" x14ac:dyDescent="0.3">
      <c r="B13" s="7"/>
      <c r="C13" s="7"/>
      <c r="D13" s="193" t="s">
        <v>70</v>
      </c>
      <c r="E13" s="69" t="s">
        <v>84</v>
      </c>
      <c r="F13" s="69">
        <v>30</v>
      </c>
      <c r="G13" s="69" t="s">
        <v>246</v>
      </c>
      <c r="H13" s="69">
        <f t="shared" si="0"/>
        <v>0</v>
      </c>
      <c r="I13" s="70" t="s">
        <v>55</v>
      </c>
      <c r="J13" s="76"/>
      <c r="K13" s="69"/>
      <c r="L13" s="69"/>
      <c r="M13" s="69"/>
      <c r="N13" s="69"/>
      <c r="O13" s="69"/>
      <c r="P13" s="69"/>
      <c r="Q13" s="69"/>
      <c r="R13" s="69"/>
      <c r="S13" s="77"/>
    </row>
    <row r="14" spans="1:19" x14ac:dyDescent="0.3">
      <c r="B14" s="7"/>
      <c r="C14" s="7"/>
      <c r="D14" s="194"/>
      <c r="E14" s="50" t="s">
        <v>244</v>
      </c>
      <c r="F14" s="50">
        <v>200</v>
      </c>
      <c r="G14" s="71" t="s">
        <v>245</v>
      </c>
      <c r="H14" s="50">
        <f t="shared" si="0"/>
        <v>0</v>
      </c>
      <c r="I14" s="58" t="s">
        <v>58</v>
      </c>
      <c r="J14" s="63"/>
      <c r="K14" s="50"/>
      <c r="L14" s="50"/>
      <c r="M14" s="50"/>
      <c r="N14" s="50"/>
      <c r="O14" s="50"/>
      <c r="P14" s="50"/>
      <c r="Q14" s="50"/>
      <c r="R14" s="50"/>
      <c r="S14" s="64"/>
    </row>
    <row r="15" spans="1:19" x14ac:dyDescent="0.3">
      <c r="B15" s="7"/>
      <c r="C15" s="7"/>
      <c r="D15" s="194"/>
      <c r="E15" s="50" t="s">
        <v>247</v>
      </c>
      <c r="F15" s="50">
        <v>5</v>
      </c>
      <c r="G15" s="71" t="s">
        <v>85</v>
      </c>
      <c r="H15" s="50">
        <f t="shared" si="0"/>
        <v>0</v>
      </c>
      <c r="I15" s="58" t="s">
        <v>59</v>
      </c>
      <c r="J15" s="63"/>
      <c r="K15" s="50"/>
      <c r="L15" s="50"/>
      <c r="M15" s="50"/>
      <c r="N15" s="50"/>
      <c r="O15" s="50"/>
      <c r="P15" s="50"/>
      <c r="Q15" s="50"/>
      <c r="R15" s="50"/>
      <c r="S15" s="64"/>
    </row>
    <row r="16" spans="1:19" x14ac:dyDescent="0.3">
      <c r="B16" s="7"/>
      <c r="C16" s="7"/>
      <c r="D16" s="194"/>
      <c r="E16" s="50" t="s">
        <v>248</v>
      </c>
      <c r="F16" s="50">
        <v>15</v>
      </c>
      <c r="G16" s="71" t="s">
        <v>249</v>
      </c>
      <c r="H16" s="50">
        <f t="shared" si="0"/>
        <v>0</v>
      </c>
      <c r="I16" s="58" t="s">
        <v>60</v>
      </c>
      <c r="J16" s="63"/>
      <c r="K16" s="50"/>
      <c r="L16" s="50"/>
      <c r="M16" s="50"/>
      <c r="N16" s="50"/>
      <c r="O16" s="50"/>
      <c r="P16" s="50"/>
      <c r="Q16" s="50"/>
      <c r="R16" s="50"/>
      <c r="S16" s="64"/>
    </row>
    <row r="17" spans="1:19" x14ac:dyDescent="0.3">
      <c r="B17" s="7"/>
      <c r="C17" s="7"/>
      <c r="D17" s="194"/>
      <c r="E17" s="50" t="s">
        <v>86</v>
      </c>
      <c r="F17" s="50">
        <v>60</v>
      </c>
      <c r="G17" s="50" t="s">
        <v>250</v>
      </c>
      <c r="H17" s="50">
        <f t="shared" si="0"/>
        <v>0</v>
      </c>
      <c r="I17" s="58" t="s">
        <v>55</v>
      </c>
      <c r="J17" s="63"/>
      <c r="K17" s="50"/>
      <c r="L17" s="50"/>
      <c r="M17" s="50"/>
      <c r="N17" s="50"/>
      <c r="O17" s="50"/>
      <c r="P17" s="50"/>
      <c r="Q17" s="50"/>
      <c r="R17" s="50"/>
      <c r="S17" s="64"/>
    </row>
    <row r="18" spans="1:19" x14ac:dyDescent="0.3">
      <c r="D18" s="194"/>
      <c r="E18" s="50" t="s">
        <v>251</v>
      </c>
      <c r="F18" s="50">
        <v>300</v>
      </c>
      <c r="G18" s="50" t="s">
        <v>252</v>
      </c>
      <c r="H18" s="50">
        <f t="shared" si="0"/>
        <v>0</v>
      </c>
      <c r="I18" s="58" t="s">
        <v>55</v>
      </c>
      <c r="J18" s="63"/>
      <c r="K18" s="50"/>
      <c r="L18" s="50"/>
      <c r="M18" s="50"/>
      <c r="N18" s="50"/>
      <c r="O18" s="50"/>
      <c r="P18" s="50"/>
      <c r="Q18" s="50"/>
      <c r="R18" s="50"/>
      <c r="S18" s="64"/>
    </row>
    <row r="19" spans="1:19" x14ac:dyDescent="0.3">
      <c r="D19" s="194"/>
      <c r="E19" s="50" t="s">
        <v>87</v>
      </c>
      <c r="F19" s="50">
        <v>100</v>
      </c>
      <c r="G19" s="50" t="s">
        <v>253</v>
      </c>
      <c r="H19" s="50">
        <f t="shared" si="0"/>
        <v>0</v>
      </c>
      <c r="I19" s="58" t="s">
        <v>55</v>
      </c>
      <c r="J19" s="63"/>
      <c r="K19" s="50"/>
      <c r="L19" s="50"/>
      <c r="M19" s="50"/>
      <c r="N19" s="50"/>
      <c r="O19" s="50"/>
      <c r="P19" s="50"/>
      <c r="Q19" s="50"/>
      <c r="R19" s="50"/>
      <c r="S19" s="64"/>
    </row>
    <row r="20" spans="1:19" x14ac:dyDescent="0.3">
      <c r="D20" s="194"/>
      <c r="E20" s="50" t="s">
        <v>254</v>
      </c>
      <c r="F20" s="50">
        <v>50</v>
      </c>
      <c r="G20" s="50" t="s">
        <v>255</v>
      </c>
      <c r="H20" s="50">
        <f t="shared" si="0"/>
        <v>0</v>
      </c>
      <c r="I20" s="58" t="s">
        <v>62</v>
      </c>
      <c r="J20" s="63"/>
      <c r="K20" s="50"/>
      <c r="L20" s="50"/>
      <c r="M20" s="50"/>
      <c r="N20" s="50"/>
      <c r="O20" s="50"/>
      <c r="P20" s="50"/>
      <c r="Q20" s="50"/>
      <c r="R20" s="50"/>
      <c r="S20" s="64"/>
    </row>
    <row r="21" spans="1:19" x14ac:dyDescent="0.3">
      <c r="D21" s="194"/>
      <c r="E21" s="50" t="s">
        <v>88</v>
      </c>
      <c r="F21" s="50">
        <v>50</v>
      </c>
      <c r="G21" s="50" t="s">
        <v>255</v>
      </c>
      <c r="H21" s="50">
        <f t="shared" si="0"/>
        <v>0</v>
      </c>
      <c r="I21" s="58" t="s">
        <v>55</v>
      </c>
      <c r="J21" s="63"/>
      <c r="K21" s="50"/>
      <c r="L21" s="50"/>
      <c r="M21" s="50"/>
      <c r="N21" s="50"/>
      <c r="O21" s="50"/>
      <c r="P21" s="50"/>
      <c r="Q21" s="50"/>
      <c r="R21" s="50"/>
      <c r="S21" s="64"/>
    </row>
    <row r="22" spans="1:19" x14ac:dyDescent="0.3">
      <c r="D22" s="194"/>
      <c r="E22" s="50" t="s">
        <v>89</v>
      </c>
      <c r="F22" s="50">
        <v>10</v>
      </c>
      <c r="G22" s="71" t="s">
        <v>85</v>
      </c>
      <c r="H22" s="50">
        <f t="shared" si="0"/>
        <v>0</v>
      </c>
      <c r="I22" s="58" t="s">
        <v>55</v>
      </c>
      <c r="J22" s="63"/>
      <c r="K22" s="50"/>
      <c r="L22" s="50"/>
      <c r="M22" s="50"/>
      <c r="N22" s="50"/>
      <c r="O22" s="50"/>
      <c r="P22" s="50"/>
      <c r="Q22" s="50"/>
      <c r="R22" s="50"/>
      <c r="S22" s="64"/>
    </row>
    <row r="23" spans="1:19" x14ac:dyDescent="0.3">
      <c r="D23" s="194"/>
      <c r="E23" s="50" t="s">
        <v>90</v>
      </c>
      <c r="F23" s="50">
        <v>20</v>
      </c>
      <c r="G23" s="71" t="s">
        <v>85</v>
      </c>
      <c r="H23" s="50">
        <f t="shared" si="0"/>
        <v>0</v>
      </c>
      <c r="I23" s="58" t="s">
        <v>56</v>
      </c>
      <c r="J23" s="63"/>
      <c r="K23" s="50"/>
      <c r="L23" s="50"/>
      <c r="M23" s="50"/>
      <c r="N23" s="50"/>
      <c r="O23" s="50"/>
      <c r="P23" s="50"/>
      <c r="Q23" s="50"/>
      <c r="R23" s="50"/>
      <c r="S23" s="64"/>
    </row>
    <row r="24" spans="1:19" x14ac:dyDescent="0.3">
      <c r="D24" s="194"/>
      <c r="E24" s="50" t="s">
        <v>91</v>
      </c>
      <c r="F24" s="50">
        <v>500</v>
      </c>
      <c r="G24" s="50" t="s">
        <v>256</v>
      </c>
      <c r="H24" s="50">
        <f t="shared" si="0"/>
        <v>0</v>
      </c>
      <c r="I24" s="58" t="s">
        <v>61</v>
      </c>
      <c r="J24" s="63"/>
      <c r="K24" s="50"/>
      <c r="L24" s="50"/>
      <c r="M24" s="50"/>
      <c r="N24" s="50"/>
      <c r="O24" s="50"/>
      <c r="P24" s="50"/>
      <c r="Q24" s="50"/>
      <c r="R24" s="50"/>
      <c r="S24" s="64"/>
    </row>
    <row r="25" spans="1:19" x14ac:dyDescent="0.3">
      <c r="A25" s="4"/>
      <c r="B25" s="4"/>
      <c r="D25" s="194"/>
      <c r="E25" s="50" t="s">
        <v>92</v>
      </c>
      <c r="F25" s="50">
        <v>10</v>
      </c>
      <c r="G25" s="50" t="s">
        <v>257</v>
      </c>
      <c r="H25" s="50">
        <f t="shared" si="0"/>
        <v>0</v>
      </c>
      <c r="I25" s="58" t="s">
        <v>55</v>
      </c>
      <c r="J25" s="63"/>
      <c r="K25" s="50"/>
      <c r="L25" s="50"/>
      <c r="M25" s="50"/>
      <c r="N25" s="50"/>
      <c r="O25" s="50"/>
      <c r="P25" s="50"/>
      <c r="Q25" s="50"/>
      <c r="R25" s="50"/>
      <c r="S25" s="64"/>
    </row>
    <row r="26" spans="1:19" s="24" customFormat="1" x14ac:dyDescent="0.3">
      <c r="A26" s="25"/>
      <c r="B26" s="25"/>
      <c r="D26" s="194"/>
      <c r="E26" s="50" t="s">
        <v>97</v>
      </c>
      <c r="F26" s="50">
        <v>200</v>
      </c>
      <c r="G26" s="50" t="s">
        <v>258</v>
      </c>
      <c r="H26" s="50">
        <f t="shared" si="0"/>
        <v>0</v>
      </c>
      <c r="I26" s="58" t="s">
        <v>109</v>
      </c>
      <c r="J26" s="63"/>
      <c r="K26" s="50"/>
      <c r="L26" s="50"/>
      <c r="M26" s="50"/>
      <c r="N26" s="50"/>
      <c r="O26" s="50"/>
      <c r="P26" s="50"/>
      <c r="Q26" s="50"/>
      <c r="R26" s="50"/>
      <c r="S26" s="64"/>
    </row>
    <row r="27" spans="1:19" s="24" customFormat="1" x14ac:dyDescent="0.3">
      <c r="A27" s="25"/>
      <c r="B27" s="25"/>
      <c r="D27" s="194"/>
      <c r="E27" s="50" t="s">
        <v>259</v>
      </c>
      <c r="F27" s="50">
        <v>80</v>
      </c>
      <c r="G27" s="50" t="s">
        <v>255</v>
      </c>
      <c r="H27" s="50">
        <f t="shared" si="0"/>
        <v>0</v>
      </c>
      <c r="I27" s="58" t="s">
        <v>109</v>
      </c>
      <c r="J27" s="63"/>
      <c r="K27" s="50"/>
      <c r="L27" s="50"/>
      <c r="M27" s="50"/>
      <c r="N27" s="50"/>
      <c r="O27" s="50"/>
      <c r="P27" s="50"/>
      <c r="Q27" s="50"/>
      <c r="R27" s="50"/>
      <c r="S27" s="64"/>
    </row>
    <row r="28" spans="1:19" s="24" customFormat="1" x14ac:dyDescent="0.3">
      <c r="A28" s="25"/>
      <c r="B28" s="25"/>
      <c r="D28" s="194"/>
      <c r="E28" s="50" t="s">
        <v>260</v>
      </c>
      <c r="F28" s="50">
        <v>80</v>
      </c>
      <c r="G28" s="50" t="s">
        <v>261</v>
      </c>
      <c r="H28" s="50">
        <f t="shared" si="0"/>
        <v>0</v>
      </c>
      <c r="I28" s="58" t="s">
        <v>117</v>
      </c>
      <c r="J28" s="63"/>
      <c r="K28" s="50"/>
      <c r="L28" s="50"/>
      <c r="M28" s="50"/>
      <c r="N28" s="50"/>
      <c r="O28" s="50"/>
      <c r="P28" s="50"/>
      <c r="Q28" s="50"/>
      <c r="R28" s="50"/>
      <c r="S28" s="64"/>
    </row>
    <row r="29" spans="1:19" s="24" customFormat="1" x14ac:dyDescent="0.3">
      <c r="A29" s="25"/>
      <c r="B29" s="25"/>
      <c r="D29" s="194"/>
      <c r="E29" s="50" t="s">
        <v>262</v>
      </c>
      <c r="F29" s="50">
        <v>200</v>
      </c>
      <c r="G29" s="50" t="s">
        <v>256</v>
      </c>
      <c r="H29" s="50">
        <f t="shared" si="0"/>
        <v>0</v>
      </c>
      <c r="I29" s="58" t="s">
        <v>109</v>
      </c>
      <c r="J29" s="63"/>
      <c r="K29" s="50"/>
      <c r="L29" s="50"/>
      <c r="M29" s="50"/>
      <c r="N29" s="50"/>
      <c r="O29" s="50"/>
      <c r="P29" s="50"/>
      <c r="Q29" s="50"/>
      <c r="R29" s="50"/>
      <c r="S29" s="64"/>
    </row>
    <row r="30" spans="1:19" x14ac:dyDescent="0.3">
      <c r="A30" s="4"/>
      <c r="B30" s="4"/>
      <c r="D30" s="194"/>
      <c r="E30" s="50" t="s">
        <v>263</v>
      </c>
      <c r="F30" s="50">
        <v>500</v>
      </c>
      <c r="G30" s="50" t="s">
        <v>264</v>
      </c>
      <c r="H30" s="50">
        <f t="shared" si="0"/>
        <v>0</v>
      </c>
      <c r="I30" s="58" t="s">
        <v>56</v>
      </c>
      <c r="J30" s="63"/>
      <c r="K30" s="50"/>
      <c r="L30" s="50"/>
      <c r="M30" s="50"/>
      <c r="N30" s="50"/>
      <c r="O30" s="50"/>
      <c r="P30" s="50"/>
      <c r="Q30" s="50"/>
      <c r="R30" s="50"/>
      <c r="S30" s="64"/>
    </row>
    <row r="31" spans="1:19" x14ac:dyDescent="0.3">
      <c r="A31" s="4"/>
      <c r="B31" s="4"/>
      <c r="D31" s="194"/>
      <c r="E31" s="50" t="s">
        <v>265</v>
      </c>
      <c r="F31" s="50">
        <v>70</v>
      </c>
      <c r="G31" s="50" t="s">
        <v>266</v>
      </c>
      <c r="H31" s="50">
        <f t="shared" si="0"/>
        <v>0</v>
      </c>
      <c r="I31" s="58" t="s">
        <v>55</v>
      </c>
      <c r="J31" s="63"/>
      <c r="K31" s="50"/>
      <c r="L31" s="50"/>
      <c r="M31" s="50"/>
      <c r="N31" s="50"/>
      <c r="O31" s="50"/>
      <c r="P31" s="50"/>
      <c r="Q31" s="50"/>
      <c r="R31" s="50"/>
      <c r="S31" s="64"/>
    </row>
    <row r="32" spans="1:19" ht="16.5" customHeight="1" x14ac:dyDescent="0.3">
      <c r="A32" s="167"/>
      <c r="B32" s="167"/>
      <c r="C32" s="9"/>
      <c r="D32" s="194"/>
      <c r="E32" s="50" t="s">
        <v>267</v>
      </c>
      <c r="F32" s="50">
        <v>1000</v>
      </c>
      <c r="G32" s="50" t="s">
        <v>268</v>
      </c>
      <c r="H32" s="50">
        <f t="shared" si="0"/>
        <v>0</v>
      </c>
      <c r="I32" s="58" t="s">
        <v>55</v>
      </c>
      <c r="J32" s="63"/>
      <c r="K32" s="50"/>
      <c r="L32" s="50"/>
      <c r="M32" s="50"/>
      <c r="N32" s="50"/>
      <c r="O32" s="50"/>
      <c r="P32" s="50"/>
      <c r="Q32" s="50"/>
      <c r="R32" s="50"/>
      <c r="S32" s="64"/>
    </row>
    <row r="33" spans="1:19" x14ac:dyDescent="0.3">
      <c r="A33" s="167"/>
      <c r="B33" s="167"/>
      <c r="C33" s="9"/>
      <c r="D33" s="194"/>
      <c r="E33" s="50" t="s">
        <v>269</v>
      </c>
      <c r="F33" s="50">
        <v>100</v>
      </c>
      <c r="G33" s="50" t="s">
        <v>270</v>
      </c>
      <c r="H33" s="50">
        <f t="shared" si="0"/>
        <v>0</v>
      </c>
      <c r="I33" s="58" t="s">
        <v>55</v>
      </c>
      <c r="J33" s="63"/>
      <c r="K33" s="50"/>
      <c r="L33" s="50"/>
      <c r="M33" s="50"/>
      <c r="N33" s="50"/>
      <c r="O33" s="50"/>
      <c r="P33" s="50"/>
      <c r="Q33" s="50"/>
      <c r="R33" s="50"/>
      <c r="S33" s="64"/>
    </row>
    <row r="34" spans="1:19" x14ac:dyDescent="0.3">
      <c r="A34" s="167"/>
      <c r="B34" s="167"/>
      <c r="C34" s="9"/>
      <c r="D34" s="194"/>
      <c r="E34" s="50" t="s">
        <v>271</v>
      </c>
      <c r="F34" s="50">
        <v>1200</v>
      </c>
      <c r="G34" s="50" t="s">
        <v>272</v>
      </c>
      <c r="H34" s="50">
        <f t="shared" si="0"/>
        <v>0</v>
      </c>
      <c r="I34" s="58" t="s">
        <v>55</v>
      </c>
      <c r="J34" s="63"/>
      <c r="K34" s="50"/>
      <c r="L34" s="50"/>
      <c r="M34" s="50"/>
      <c r="N34" s="50"/>
      <c r="O34" s="50"/>
      <c r="P34" s="50"/>
      <c r="Q34" s="50"/>
      <c r="R34" s="50"/>
      <c r="S34" s="64"/>
    </row>
    <row r="35" spans="1:19" x14ac:dyDescent="0.3">
      <c r="A35" s="167"/>
      <c r="B35" s="167"/>
      <c r="C35" s="9"/>
      <c r="D35" s="194"/>
      <c r="E35" s="50" t="s">
        <v>273</v>
      </c>
      <c r="F35" s="50">
        <v>2400</v>
      </c>
      <c r="G35" s="50" t="s">
        <v>274</v>
      </c>
      <c r="H35" s="50">
        <f t="shared" si="0"/>
        <v>0</v>
      </c>
      <c r="I35" s="58" t="s">
        <v>63</v>
      </c>
      <c r="J35" s="63"/>
      <c r="K35" s="50"/>
      <c r="L35" s="50"/>
      <c r="M35" s="50"/>
      <c r="N35" s="50"/>
      <c r="O35" s="50"/>
      <c r="P35" s="50"/>
      <c r="Q35" s="50"/>
      <c r="R35" s="50"/>
      <c r="S35" s="64"/>
    </row>
    <row r="36" spans="1:19" ht="16.5" customHeight="1" x14ac:dyDescent="0.3">
      <c r="A36" s="167"/>
      <c r="B36" s="167"/>
      <c r="C36" s="9"/>
      <c r="D36" s="194"/>
      <c r="E36" s="50" t="s">
        <v>94</v>
      </c>
      <c r="F36" s="50">
        <v>4000</v>
      </c>
      <c r="G36" s="50" t="s">
        <v>255</v>
      </c>
      <c r="H36" s="50">
        <f t="shared" si="0"/>
        <v>0</v>
      </c>
      <c r="I36" s="58" t="s">
        <v>55</v>
      </c>
      <c r="J36" s="63"/>
      <c r="K36" s="50"/>
      <c r="L36" s="50"/>
      <c r="M36" s="50"/>
      <c r="N36" s="50"/>
      <c r="O36" s="50"/>
      <c r="P36" s="50"/>
      <c r="Q36" s="50"/>
      <c r="R36" s="50"/>
      <c r="S36" s="64"/>
    </row>
    <row r="37" spans="1:19" x14ac:dyDescent="0.3">
      <c r="A37" s="167"/>
      <c r="B37" s="167"/>
      <c r="C37" s="9"/>
      <c r="D37" s="194"/>
      <c r="E37" s="50" t="s">
        <v>275</v>
      </c>
      <c r="F37" s="50">
        <v>20</v>
      </c>
      <c r="G37" s="50" t="s">
        <v>276</v>
      </c>
      <c r="H37" s="50">
        <f t="shared" si="0"/>
        <v>0</v>
      </c>
      <c r="I37" s="58" t="s">
        <v>64</v>
      </c>
      <c r="J37" s="63"/>
      <c r="K37" s="50"/>
      <c r="L37" s="50"/>
      <c r="M37" s="50"/>
      <c r="N37" s="50"/>
      <c r="O37" s="50"/>
      <c r="P37" s="50"/>
      <c r="Q37" s="50"/>
      <c r="R37" s="50"/>
      <c r="S37" s="64"/>
    </row>
    <row r="38" spans="1:19" x14ac:dyDescent="0.3">
      <c r="A38" s="167"/>
      <c r="B38" s="167"/>
      <c r="C38" s="9"/>
      <c r="D38" s="194"/>
      <c r="E38" s="50" t="s">
        <v>277</v>
      </c>
      <c r="F38" s="50">
        <v>20</v>
      </c>
      <c r="G38" s="50" t="s">
        <v>278</v>
      </c>
      <c r="H38" s="50">
        <f t="shared" si="0"/>
        <v>0</v>
      </c>
      <c r="I38" s="58" t="s">
        <v>55</v>
      </c>
      <c r="J38" s="63"/>
      <c r="K38" s="50"/>
      <c r="L38" s="50"/>
      <c r="M38" s="50"/>
      <c r="N38" s="50"/>
      <c r="O38" s="50"/>
      <c r="P38" s="50"/>
      <c r="Q38" s="50"/>
      <c r="R38" s="50"/>
      <c r="S38" s="64"/>
    </row>
    <row r="39" spans="1:19" s="30" customFormat="1" x14ac:dyDescent="0.3">
      <c r="A39" s="167"/>
      <c r="B39" s="167"/>
      <c r="C39" s="9"/>
      <c r="D39" s="194"/>
      <c r="E39" s="50" t="s">
        <v>279</v>
      </c>
      <c r="F39" s="50">
        <v>40</v>
      </c>
      <c r="G39" s="50" t="s">
        <v>276</v>
      </c>
      <c r="H39" s="50">
        <f t="shared" si="0"/>
        <v>0</v>
      </c>
      <c r="I39" s="58" t="s">
        <v>280</v>
      </c>
      <c r="J39" s="63"/>
      <c r="K39" s="50"/>
      <c r="L39" s="50"/>
      <c r="M39" s="50"/>
      <c r="N39" s="50"/>
      <c r="O39" s="50"/>
      <c r="P39" s="50"/>
      <c r="Q39" s="50"/>
      <c r="R39" s="50"/>
      <c r="S39" s="64"/>
    </row>
    <row r="40" spans="1:19" s="30" customFormat="1" x14ac:dyDescent="0.3">
      <c r="A40" s="167"/>
      <c r="B40" s="167"/>
      <c r="C40" s="9"/>
      <c r="D40" s="194"/>
      <c r="E40" s="50" t="s">
        <v>281</v>
      </c>
      <c r="F40" s="50">
        <v>40</v>
      </c>
      <c r="G40" s="50" t="s">
        <v>276</v>
      </c>
      <c r="H40" s="50">
        <f t="shared" si="0"/>
        <v>0</v>
      </c>
      <c r="I40" s="58" t="s">
        <v>280</v>
      </c>
      <c r="J40" s="63"/>
      <c r="K40" s="50"/>
      <c r="L40" s="50"/>
      <c r="M40" s="50"/>
      <c r="N40" s="50"/>
      <c r="O40" s="50"/>
      <c r="P40" s="50"/>
      <c r="Q40" s="50"/>
      <c r="R40" s="50"/>
      <c r="S40" s="64"/>
    </row>
    <row r="41" spans="1:19" s="30" customFormat="1" x14ac:dyDescent="0.3">
      <c r="A41" s="167"/>
      <c r="B41" s="167"/>
      <c r="C41" s="9"/>
      <c r="D41" s="194"/>
      <c r="E41" s="50" t="s">
        <v>282</v>
      </c>
      <c r="F41" s="50">
        <v>60</v>
      </c>
      <c r="G41" s="50" t="s">
        <v>283</v>
      </c>
      <c r="H41" s="50">
        <f t="shared" si="0"/>
        <v>0</v>
      </c>
      <c r="I41" s="58" t="s">
        <v>280</v>
      </c>
      <c r="J41" s="63"/>
      <c r="K41" s="50"/>
      <c r="L41" s="50"/>
      <c r="M41" s="50"/>
      <c r="N41" s="50"/>
      <c r="O41" s="50"/>
      <c r="P41" s="50"/>
      <c r="Q41" s="50"/>
      <c r="R41" s="50"/>
      <c r="S41" s="64"/>
    </row>
    <row r="42" spans="1:19" x14ac:dyDescent="0.3">
      <c r="A42" s="167"/>
      <c r="B42" s="167"/>
      <c r="C42" s="9"/>
      <c r="D42" s="194"/>
      <c r="E42" s="50" t="s">
        <v>284</v>
      </c>
      <c r="F42" s="50">
        <v>60</v>
      </c>
      <c r="G42" s="50" t="s">
        <v>285</v>
      </c>
      <c r="H42" s="50">
        <f t="shared" si="0"/>
        <v>0</v>
      </c>
      <c r="I42" s="58" t="s">
        <v>56</v>
      </c>
      <c r="J42" s="63"/>
      <c r="K42" s="50"/>
      <c r="L42" s="50"/>
      <c r="M42" s="50"/>
      <c r="N42" s="50"/>
      <c r="O42" s="50"/>
      <c r="P42" s="50"/>
      <c r="Q42" s="50"/>
      <c r="R42" s="50"/>
      <c r="S42" s="64"/>
    </row>
    <row r="43" spans="1:19" ht="17.25" thickBot="1" x14ac:dyDescent="0.35">
      <c r="A43" s="167"/>
      <c r="B43" s="167"/>
      <c r="C43" s="9"/>
      <c r="D43" s="195"/>
      <c r="E43" s="72" t="s">
        <v>286</v>
      </c>
      <c r="F43" s="72">
        <v>200</v>
      </c>
      <c r="G43" s="72" t="s">
        <v>287</v>
      </c>
      <c r="H43" s="72">
        <f t="shared" si="0"/>
        <v>0</v>
      </c>
      <c r="I43" s="73" t="s">
        <v>55</v>
      </c>
      <c r="J43" s="74"/>
      <c r="K43" s="72"/>
      <c r="L43" s="72"/>
      <c r="M43" s="72"/>
      <c r="N43" s="72"/>
      <c r="O43" s="72"/>
      <c r="P43" s="72"/>
      <c r="Q43" s="72"/>
      <c r="R43" s="72"/>
      <c r="S43" s="75"/>
    </row>
    <row r="44" spans="1:19" ht="17.25" thickTop="1" x14ac:dyDescent="0.3">
      <c r="A44" s="167"/>
      <c r="B44" s="167"/>
      <c r="C44" s="9"/>
      <c r="D44" s="193" t="s">
        <v>96</v>
      </c>
      <c r="E44" s="69" t="s">
        <v>288</v>
      </c>
      <c r="F44" s="78">
        <v>2000</v>
      </c>
      <c r="G44" s="69" t="s">
        <v>255</v>
      </c>
      <c r="H44" s="69">
        <f t="shared" si="0"/>
        <v>0</v>
      </c>
      <c r="I44" s="70" t="s">
        <v>57</v>
      </c>
      <c r="J44" s="76"/>
      <c r="K44" s="69"/>
      <c r="L44" s="69"/>
      <c r="M44" s="69"/>
      <c r="N44" s="69"/>
      <c r="O44" s="69"/>
      <c r="P44" s="69"/>
      <c r="Q44" s="69"/>
      <c r="R44" s="69"/>
      <c r="S44" s="77"/>
    </row>
    <row r="45" spans="1:19" x14ac:dyDescent="0.3">
      <c r="A45" s="167"/>
      <c r="B45" s="167"/>
      <c r="C45" s="9"/>
      <c r="D45" s="194"/>
      <c r="E45" s="50" t="s">
        <v>289</v>
      </c>
      <c r="F45" s="79">
        <v>1000</v>
      </c>
      <c r="G45" s="50" t="s">
        <v>290</v>
      </c>
      <c r="H45" s="50">
        <f t="shared" si="0"/>
        <v>0</v>
      </c>
      <c r="I45" s="58" t="s">
        <v>55</v>
      </c>
      <c r="J45" s="63"/>
      <c r="K45" s="50"/>
      <c r="L45" s="50"/>
      <c r="M45" s="50"/>
      <c r="N45" s="50"/>
      <c r="O45" s="50"/>
      <c r="P45" s="50"/>
      <c r="Q45" s="50"/>
      <c r="R45" s="50"/>
      <c r="S45" s="64"/>
    </row>
    <row r="46" spans="1:19" x14ac:dyDescent="0.3">
      <c r="A46" s="167"/>
      <c r="B46" s="167"/>
      <c r="C46" s="9"/>
      <c r="D46" s="194"/>
      <c r="E46" s="50" t="s">
        <v>291</v>
      </c>
      <c r="F46" s="79">
        <v>2000</v>
      </c>
      <c r="G46" s="50" t="s">
        <v>292</v>
      </c>
      <c r="H46" s="50">
        <f t="shared" si="0"/>
        <v>0</v>
      </c>
      <c r="I46" s="58" t="s">
        <v>293</v>
      </c>
      <c r="J46" s="63"/>
      <c r="K46" s="50"/>
      <c r="L46" s="50"/>
      <c r="M46" s="50"/>
      <c r="N46" s="50"/>
      <c r="O46" s="50"/>
      <c r="P46" s="50"/>
      <c r="Q46" s="50"/>
      <c r="R46" s="50"/>
      <c r="S46" s="64"/>
    </row>
    <row r="47" spans="1:19" x14ac:dyDescent="0.3">
      <c r="A47" s="167"/>
      <c r="B47" s="167"/>
      <c r="C47" s="9"/>
      <c r="D47" s="194"/>
      <c r="E47" s="50" t="s">
        <v>302</v>
      </c>
      <c r="F47" s="50">
        <v>1000</v>
      </c>
      <c r="G47" s="71" t="s">
        <v>295</v>
      </c>
      <c r="H47" s="50">
        <f t="shared" si="0"/>
        <v>0</v>
      </c>
      <c r="I47" s="58" t="s">
        <v>57</v>
      </c>
      <c r="J47" s="63"/>
      <c r="K47" s="50"/>
      <c r="L47" s="50"/>
      <c r="M47" s="50"/>
      <c r="N47" s="50"/>
      <c r="O47" s="50"/>
      <c r="P47" s="50"/>
      <c r="Q47" s="50"/>
      <c r="R47" s="50"/>
      <c r="S47" s="64"/>
    </row>
    <row r="48" spans="1:19" s="21" customFormat="1" x14ac:dyDescent="0.3">
      <c r="A48" s="167"/>
      <c r="B48" s="167"/>
      <c r="C48" s="9"/>
      <c r="D48" s="194"/>
      <c r="E48" s="50" t="s">
        <v>294</v>
      </c>
      <c r="F48" s="50">
        <v>500</v>
      </c>
      <c r="G48" s="71" t="s">
        <v>295</v>
      </c>
      <c r="H48" s="50">
        <f t="shared" si="0"/>
        <v>0</v>
      </c>
      <c r="I48" s="58" t="s">
        <v>57</v>
      </c>
      <c r="J48" s="63"/>
      <c r="K48" s="50"/>
      <c r="L48" s="50"/>
      <c r="M48" s="50"/>
      <c r="N48" s="50"/>
      <c r="O48" s="50"/>
      <c r="P48" s="50"/>
      <c r="Q48" s="50"/>
      <c r="R48" s="50"/>
      <c r="S48" s="64"/>
    </row>
    <row r="49" spans="1:19" s="21" customFormat="1" x14ac:dyDescent="0.3">
      <c r="A49" s="167"/>
      <c r="B49" s="167"/>
      <c r="C49" s="9"/>
      <c r="D49" s="194"/>
      <c r="E49" s="50" t="s">
        <v>296</v>
      </c>
      <c r="F49" s="50">
        <v>1000</v>
      </c>
      <c r="G49" s="71" t="s">
        <v>297</v>
      </c>
      <c r="H49" s="50">
        <f t="shared" si="0"/>
        <v>0</v>
      </c>
      <c r="I49" s="58" t="s">
        <v>61</v>
      </c>
      <c r="J49" s="63"/>
      <c r="K49" s="50"/>
      <c r="L49" s="50"/>
      <c r="M49" s="50"/>
      <c r="N49" s="50"/>
      <c r="O49" s="50"/>
      <c r="P49" s="50"/>
      <c r="Q49" s="50"/>
      <c r="R49" s="50"/>
      <c r="S49" s="64"/>
    </row>
    <row r="50" spans="1:19" s="21" customFormat="1" x14ac:dyDescent="0.3">
      <c r="A50" s="167"/>
      <c r="B50" s="167"/>
      <c r="C50" s="9"/>
      <c r="D50" s="194"/>
      <c r="E50" s="50" t="s">
        <v>298</v>
      </c>
      <c r="F50" s="50">
        <v>700</v>
      </c>
      <c r="G50" s="71" t="s">
        <v>299</v>
      </c>
      <c r="H50" s="50">
        <f t="shared" si="0"/>
        <v>0</v>
      </c>
      <c r="I50" s="58" t="s">
        <v>61</v>
      </c>
      <c r="J50" s="63"/>
      <c r="K50" s="50"/>
      <c r="L50" s="50"/>
      <c r="M50" s="50"/>
      <c r="N50" s="50"/>
      <c r="O50" s="50"/>
      <c r="P50" s="50"/>
      <c r="Q50" s="50"/>
      <c r="R50" s="50"/>
      <c r="S50" s="64"/>
    </row>
    <row r="51" spans="1:19" s="21" customFormat="1" x14ac:dyDescent="0.3">
      <c r="A51" s="167"/>
      <c r="B51" s="167"/>
      <c r="C51" s="9"/>
      <c r="D51" s="194"/>
      <c r="E51" s="50" t="s">
        <v>300</v>
      </c>
      <c r="F51" s="50">
        <v>200</v>
      </c>
      <c r="G51" s="71" t="s">
        <v>85</v>
      </c>
      <c r="H51" s="50">
        <f t="shared" si="0"/>
        <v>0</v>
      </c>
      <c r="I51" s="58" t="s">
        <v>55</v>
      </c>
      <c r="J51" s="63"/>
      <c r="K51" s="50"/>
      <c r="L51" s="50"/>
      <c r="M51" s="50"/>
      <c r="N51" s="50"/>
      <c r="O51" s="50"/>
      <c r="P51" s="50"/>
      <c r="Q51" s="50"/>
      <c r="R51" s="50"/>
      <c r="S51" s="64"/>
    </row>
    <row r="52" spans="1:19" s="21" customFormat="1" x14ac:dyDescent="0.3">
      <c r="A52" s="167"/>
      <c r="B52" s="167"/>
      <c r="C52" s="9"/>
      <c r="D52" s="194"/>
      <c r="E52" s="50" t="s">
        <v>301</v>
      </c>
      <c r="F52" s="50">
        <v>500</v>
      </c>
      <c r="G52" s="71" t="s">
        <v>85</v>
      </c>
      <c r="H52" s="50">
        <f t="shared" si="0"/>
        <v>0</v>
      </c>
      <c r="I52" s="58" t="s">
        <v>55</v>
      </c>
      <c r="J52" s="63"/>
      <c r="K52" s="50"/>
      <c r="L52" s="50"/>
      <c r="M52" s="50"/>
      <c r="N52" s="50"/>
      <c r="O52" s="50"/>
      <c r="P52" s="50"/>
      <c r="Q52" s="50"/>
      <c r="R52" s="50"/>
      <c r="S52" s="64"/>
    </row>
    <row r="53" spans="1:19" s="21" customFormat="1" x14ac:dyDescent="0.3">
      <c r="A53" s="167"/>
      <c r="B53" s="167"/>
      <c r="C53" s="9"/>
      <c r="D53" s="194"/>
      <c r="E53" s="50" t="s">
        <v>303</v>
      </c>
      <c r="F53" s="50">
        <v>1500</v>
      </c>
      <c r="G53" s="50" t="s">
        <v>304</v>
      </c>
      <c r="H53" s="50">
        <f t="shared" si="0"/>
        <v>0</v>
      </c>
      <c r="I53" s="58" t="s">
        <v>55</v>
      </c>
      <c r="J53" s="63"/>
      <c r="K53" s="50"/>
      <c r="L53" s="50"/>
      <c r="M53" s="50"/>
      <c r="N53" s="50"/>
      <c r="O53" s="50"/>
      <c r="P53" s="50"/>
      <c r="Q53" s="50"/>
      <c r="R53" s="50"/>
      <c r="S53" s="64"/>
    </row>
    <row r="54" spans="1:19" ht="17.25" thickBot="1" x14ac:dyDescent="0.35">
      <c r="A54" s="167"/>
      <c r="B54" s="167"/>
      <c r="C54" s="9"/>
      <c r="D54" s="195"/>
      <c r="E54" s="72" t="s">
        <v>95</v>
      </c>
      <c r="F54" s="72">
        <v>500</v>
      </c>
      <c r="G54" s="72" t="s">
        <v>255</v>
      </c>
      <c r="H54" s="72">
        <f t="shared" si="0"/>
        <v>0</v>
      </c>
      <c r="I54" s="73" t="s">
        <v>55</v>
      </c>
      <c r="J54" s="65"/>
      <c r="K54" s="66"/>
      <c r="L54" s="66"/>
      <c r="M54" s="66"/>
      <c r="N54" s="66"/>
      <c r="O54" s="66"/>
      <c r="P54" s="66"/>
      <c r="Q54" s="66"/>
      <c r="R54" s="66"/>
      <c r="S54" s="67"/>
    </row>
    <row r="55" spans="1:19" ht="17.25" hidden="1" thickTop="1" x14ac:dyDescent="0.3">
      <c r="D55" s="3" t="s">
        <v>65</v>
      </c>
      <c r="E55" s="3"/>
      <c r="F55" s="3"/>
      <c r="G55" s="3"/>
      <c r="H55" s="3"/>
      <c r="I55" s="3"/>
      <c r="J55" s="3">
        <f>SUMPRODUCT($F$3:$F$54,J3:J54)</f>
        <v>0</v>
      </c>
      <c r="K55" s="29">
        <f t="shared" ref="K55:S55" si="1">SUMPRODUCT($F$3:$F$54,K3:K54)</f>
        <v>0</v>
      </c>
      <c r="L55" s="29">
        <f t="shared" si="1"/>
        <v>0</v>
      </c>
      <c r="M55" s="29">
        <f t="shared" si="1"/>
        <v>0</v>
      </c>
      <c r="N55" s="29">
        <f t="shared" si="1"/>
        <v>0</v>
      </c>
      <c r="O55" s="29">
        <f t="shared" si="1"/>
        <v>0</v>
      </c>
      <c r="P55" s="29">
        <f t="shared" si="1"/>
        <v>0</v>
      </c>
      <c r="Q55" s="29">
        <f t="shared" si="1"/>
        <v>0</v>
      </c>
      <c r="R55" s="29">
        <f t="shared" si="1"/>
        <v>0</v>
      </c>
      <c r="S55" s="29">
        <f t="shared" si="1"/>
        <v>0</v>
      </c>
    </row>
    <row r="56" spans="1:19" s="30" customFormat="1" ht="17.25" thickTop="1" x14ac:dyDescent="0.3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8" spans="1:19" ht="17.25" thickBot="1" x14ac:dyDescent="0.35"/>
    <row r="59" spans="1:19" ht="17.25" thickTop="1" x14ac:dyDescent="0.3">
      <c r="A59" s="177" t="s">
        <v>305</v>
      </c>
      <c r="B59" s="178"/>
      <c r="D59" s="183" t="s">
        <v>73</v>
      </c>
      <c r="E59" s="129" t="s">
        <v>50</v>
      </c>
      <c r="F59" s="129" t="s">
        <v>48</v>
      </c>
      <c r="G59" s="186" t="s">
        <v>51</v>
      </c>
      <c r="H59" s="186" t="s">
        <v>52</v>
      </c>
      <c r="I59" s="186" t="s">
        <v>49</v>
      </c>
      <c r="J59" s="129" t="s">
        <v>54</v>
      </c>
      <c r="K59" s="129"/>
      <c r="L59" s="129"/>
      <c r="M59" s="129"/>
      <c r="N59" s="129"/>
      <c r="O59" s="129"/>
      <c r="P59" s="129"/>
      <c r="Q59" s="129"/>
      <c r="R59" s="129"/>
      <c r="S59" s="131"/>
    </row>
    <row r="60" spans="1:19" ht="17.25" thickBot="1" x14ac:dyDescent="0.35">
      <c r="A60" s="179"/>
      <c r="B60" s="180"/>
      <c r="D60" s="184"/>
      <c r="E60" s="185"/>
      <c r="F60" s="185"/>
      <c r="G60" s="187"/>
      <c r="H60" s="187"/>
      <c r="I60" s="187"/>
      <c r="J60" s="33">
        <v>1</v>
      </c>
      <c r="K60" s="33">
        <v>2</v>
      </c>
      <c r="L60" s="33">
        <v>3</v>
      </c>
      <c r="M60" s="33">
        <v>4</v>
      </c>
      <c r="N60" s="33">
        <v>5</v>
      </c>
      <c r="O60" s="33">
        <v>6</v>
      </c>
      <c r="P60" s="33">
        <v>7</v>
      </c>
      <c r="Q60" s="33">
        <v>8</v>
      </c>
      <c r="R60" s="33">
        <v>9</v>
      </c>
      <c r="S60" s="80">
        <v>10</v>
      </c>
    </row>
    <row r="61" spans="1:19" ht="17.25" thickTop="1" x14ac:dyDescent="0.3">
      <c r="D61" s="81"/>
      <c r="E61" s="46" t="s">
        <v>111</v>
      </c>
      <c r="F61" s="46">
        <v>20</v>
      </c>
      <c r="G61" s="46">
        <v>50</v>
      </c>
      <c r="H61" s="46">
        <f>SUM(J61:S61)</f>
        <v>0</v>
      </c>
      <c r="I61" s="82" t="s">
        <v>103</v>
      </c>
      <c r="J61" s="35"/>
      <c r="K61" s="36"/>
      <c r="L61" s="36"/>
      <c r="M61" s="36"/>
      <c r="N61" s="36"/>
      <c r="O61" s="36"/>
      <c r="P61" s="36"/>
      <c r="Q61" s="36"/>
      <c r="R61" s="36"/>
      <c r="S61" s="38"/>
    </row>
    <row r="62" spans="1:19" x14ac:dyDescent="0.3">
      <c r="D62" s="83"/>
      <c r="E62" s="34" t="s">
        <v>112</v>
      </c>
      <c r="F62" s="34">
        <v>20</v>
      </c>
      <c r="G62" s="84">
        <v>50</v>
      </c>
      <c r="H62" s="34">
        <f t="shared" ref="H62:H66" si="2">SUM(J62:S62)</f>
        <v>0</v>
      </c>
      <c r="I62" s="40" t="s">
        <v>61</v>
      </c>
      <c r="J62" s="39"/>
      <c r="K62" s="34"/>
      <c r="L62" s="34"/>
      <c r="M62" s="34"/>
      <c r="N62" s="34"/>
      <c r="O62" s="34"/>
      <c r="P62" s="34"/>
      <c r="Q62" s="34"/>
      <c r="R62" s="34"/>
      <c r="S62" s="41"/>
    </row>
    <row r="63" spans="1:19" x14ac:dyDescent="0.3">
      <c r="D63" s="83"/>
      <c r="E63" s="34" t="s">
        <v>113</v>
      </c>
      <c r="F63" s="34">
        <v>5</v>
      </c>
      <c r="G63" s="34">
        <v>30</v>
      </c>
      <c r="H63" s="34">
        <f t="shared" si="2"/>
        <v>0</v>
      </c>
      <c r="I63" s="40" t="s">
        <v>103</v>
      </c>
      <c r="J63" s="39"/>
      <c r="K63" s="34"/>
      <c r="L63" s="34"/>
      <c r="M63" s="34"/>
      <c r="N63" s="34"/>
      <c r="O63" s="34"/>
      <c r="P63" s="34"/>
      <c r="Q63" s="34"/>
      <c r="R63" s="34"/>
      <c r="S63" s="41"/>
    </row>
    <row r="64" spans="1:19" x14ac:dyDescent="0.3">
      <c r="D64" s="83"/>
      <c r="E64" s="34" t="s">
        <v>114</v>
      </c>
      <c r="F64" s="34">
        <v>15</v>
      </c>
      <c r="G64" s="34">
        <v>30</v>
      </c>
      <c r="H64" s="34">
        <f t="shared" si="2"/>
        <v>0</v>
      </c>
      <c r="I64" s="40" t="s">
        <v>103</v>
      </c>
      <c r="J64" s="39"/>
      <c r="K64" s="34"/>
      <c r="L64" s="34"/>
      <c r="M64" s="34"/>
      <c r="N64" s="34"/>
      <c r="O64" s="34"/>
      <c r="P64" s="34"/>
      <c r="Q64" s="34"/>
      <c r="R64" s="34"/>
      <c r="S64" s="41"/>
    </row>
    <row r="65" spans="1:19" x14ac:dyDescent="0.3">
      <c r="D65" s="83"/>
      <c r="E65" s="34" t="s">
        <v>106</v>
      </c>
      <c r="F65" s="34">
        <v>25</v>
      </c>
      <c r="G65" s="34">
        <v>50</v>
      </c>
      <c r="H65" s="34">
        <f t="shared" si="2"/>
        <v>0</v>
      </c>
      <c r="I65" s="40" t="s">
        <v>103</v>
      </c>
      <c r="J65" s="39"/>
      <c r="K65" s="34"/>
      <c r="L65" s="34"/>
      <c r="M65" s="34"/>
      <c r="N65" s="34"/>
      <c r="O65" s="34"/>
      <c r="P65" s="34"/>
      <c r="Q65" s="34"/>
      <c r="R65" s="34"/>
      <c r="S65" s="41"/>
    </row>
    <row r="66" spans="1:19" ht="17.25" thickBot="1" x14ac:dyDescent="0.35">
      <c r="A66" s="167"/>
      <c r="B66" s="168"/>
      <c r="D66" s="85"/>
      <c r="E66" s="86" t="s">
        <v>115</v>
      </c>
      <c r="F66" s="86">
        <v>240</v>
      </c>
      <c r="G66" s="86">
        <v>5</v>
      </c>
      <c r="H66" s="86">
        <f t="shared" si="2"/>
        <v>0</v>
      </c>
      <c r="I66" s="87" t="s">
        <v>116</v>
      </c>
      <c r="J66" s="42"/>
      <c r="K66" s="43"/>
      <c r="L66" s="43"/>
      <c r="M66" s="43"/>
      <c r="N66" s="43"/>
      <c r="O66" s="43"/>
      <c r="P66" s="43"/>
      <c r="Q66" s="43"/>
      <c r="R66" s="43"/>
      <c r="S66" s="45"/>
    </row>
    <row r="67" spans="1:19" ht="17.25" hidden="1" thickTop="1" x14ac:dyDescent="0.3">
      <c r="D67" s="22" t="s">
        <v>66</v>
      </c>
      <c r="E67" s="22"/>
      <c r="F67" s="22"/>
      <c r="G67" s="22"/>
      <c r="H67" s="22"/>
      <c r="I67" s="22"/>
      <c r="J67" s="3">
        <f t="shared" ref="J67:S67" si="3">SUMPRODUCT($F$61:$F$66,J61:J66)</f>
        <v>0</v>
      </c>
      <c r="K67" s="3">
        <f t="shared" si="3"/>
        <v>0</v>
      </c>
      <c r="L67" s="3">
        <f t="shared" si="3"/>
        <v>0</v>
      </c>
      <c r="M67" s="3">
        <f t="shared" si="3"/>
        <v>0</v>
      </c>
      <c r="N67" s="3">
        <f t="shared" si="3"/>
        <v>0</v>
      </c>
      <c r="O67" s="3">
        <f t="shared" si="3"/>
        <v>0</v>
      </c>
      <c r="P67" s="3">
        <f t="shared" si="3"/>
        <v>0</v>
      </c>
      <c r="Q67" s="3">
        <f t="shared" si="3"/>
        <v>0</v>
      </c>
      <c r="R67" s="3">
        <f t="shared" si="3"/>
        <v>0</v>
      </c>
      <c r="S67" s="3">
        <f t="shared" si="3"/>
        <v>0</v>
      </c>
    </row>
    <row r="68" spans="1:19" ht="17.25" thickTop="1" x14ac:dyDescent="0.3"/>
    <row r="70" spans="1:19" ht="17.25" thickBot="1" x14ac:dyDescent="0.35"/>
    <row r="71" spans="1:19" ht="17.25" thickTop="1" x14ac:dyDescent="0.3">
      <c r="A71" s="177" t="s">
        <v>306</v>
      </c>
      <c r="B71" s="178"/>
      <c r="D71" s="181" t="s">
        <v>72</v>
      </c>
      <c r="E71" s="169" t="s">
        <v>50</v>
      </c>
      <c r="F71" s="169" t="s">
        <v>48</v>
      </c>
      <c r="G71" s="174" t="s">
        <v>51</v>
      </c>
      <c r="H71" s="174" t="s">
        <v>52</v>
      </c>
      <c r="I71" s="174" t="s">
        <v>49</v>
      </c>
      <c r="J71" s="169" t="s">
        <v>54</v>
      </c>
      <c r="K71" s="169"/>
      <c r="L71" s="169"/>
      <c r="M71" s="169"/>
      <c r="N71" s="169"/>
      <c r="O71" s="169"/>
      <c r="P71" s="169"/>
      <c r="Q71" s="169"/>
      <c r="R71" s="169"/>
      <c r="S71" s="176"/>
    </row>
    <row r="72" spans="1:19" ht="17.25" thickBot="1" x14ac:dyDescent="0.35">
      <c r="A72" s="179"/>
      <c r="B72" s="180"/>
      <c r="D72" s="182"/>
      <c r="E72" s="170"/>
      <c r="F72" s="170"/>
      <c r="G72" s="175"/>
      <c r="H72" s="175"/>
      <c r="I72" s="175"/>
      <c r="J72" s="88">
        <v>1</v>
      </c>
      <c r="K72" s="88">
        <v>2</v>
      </c>
      <c r="L72" s="88">
        <v>3</v>
      </c>
      <c r="M72" s="88">
        <v>4</v>
      </c>
      <c r="N72" s="88">
        <v>5</v>
      </c>
      <c r="O72" s="88">
        <v>6</v>
      </c>
      <c r="P72" s="88">
        <v>7</v>
      </c>
      <c r="Q72" s="88">
        <v>8</v>
      </c>
      <c r="R72" s="88">
        <v>9</v>
      </c>
      <c r="S72" s="89">
        <v>10</v>
      </c>
    </row>
    <row r="73" spans="1:19" ht="17.25" thickTop="1" x14ac:dyDescent="0.3">
      <c r="A73" s="167" t="s">
        <v>307</v>
      </c>
      <c r="B73" s="168"/>
      <c r="D73" s="171"/>
      <c r="E73" s="90" t="s">
        <v>102</v>
      </c>
      <c r="F73" s="91">
        <v>250000000</v>
      </c>
      <c r="G73" s="90">
        <v>30</v>
      </c>
      <c r="H73" s="90">
        <f>SUM(J73:S73)</f>
        <v>0</v>
      </c>
      <c r="I73" s="92" t="s">
        <v>105</v>
      </c>
      <c r="J73" s="93"/>
      <c r="K73" s="94"/>
      <c r="L73" s="94"/>
      <c r="M73" s="94"/>
      <c r="N73" s="94"/>
      <c r="O73" s="94"/>
      <c r="P73" s="94"/>
      <c r="Q73" s="94"/>
      <c r="R73" s="94"/>
      <c r="S73" s="95"/>
    </row>
    <row r="74" spans="1:19" x14ac:dyDescent="0.3">
      <c r="A74" s="168"/>
      <c r="B74" s="168"/>
      <c r="D74" s="172"/>
      <c r="E74" s="96" t="s">
        <v>106</v>
      </c>
      <c r="F74" s="97">
        <v>375000000</v>
      </c>
      <c r="G74" s="98">
        <v>50</v>
      </c>
      <c r="H74" s="96">
        <f t="shared" ref="H74:H91" si="4">SUM(J74:S74)</f>
        <v>0</v>
      </c>
      <c r="I74" s="99" t="s">
        <v>104</v>
      </c>
      <c r="J74" s="100"/>
      <c r="K74" s="96"/>
      <c r="L74" s="96"/>
      <c r="M74" s="96"/>
      <c r="N74" s="96"/>
      <c r="O74" s="96"/>
      <c r="P74" s="96"/>
      <c r="Q74" s="96"/>
      <c r="R74" s="96"/>
      <c r="S74" s="101"/>
    </row>
    <row r="75" spans="1:19" x14ac:dyDescent="0.3">
      <c r="A75" s="168"/>
      <c r="B75" s="168"/>
      <c r="D75" s="172"/>
      <c r="E75" s="96" t="s">
        <v>308</v>
      </c>
      <c r="F75" s="97">
        <v>500000000</v>
      </c>
      <c r="G75" s="96">
        <v>5</v>
      </c>
      <c r="H75" s="96">
        <f t="shared" si="4"/>
        <v>0</v>
      </c>
      <c r="I75" s="99" t="s">
        <v>103</v>
      </c>
      <c r="J75" s="100"/>
      <c r="K75" s="96"/>
      <c r="L75" s="96"/>
      <c r="M75" s="96"/>
      <c r="N75" s="96"/>
      <c r="O75" s="96"/>
      <c r="P75" s="96"/>
      <c r="Q75" s="96"/>
      <c r="R75" s="96"/>
      <c r="S75" s="101"/>
    </row>
    <row r="76" spans="1:19" x14ac:dyDescent="0.3">
      <c r="A76" s="168"/>
      <c r="B76" s="168"/>
      <c r="D76" s="172"/>
      <c r="E76" s="96" t="s">
        <v>309</v>
      </c>
      <c r="F76" s="97">
        <v>500000</v>
      </c>
      <c r="G76" s="96">
        <v>100</v>
      </c>
      <c r="H76" s="96">
        <f t="shared" si="4"/>
        <v>0</v>
      </c>
      <c r="I76" s="99" t="s">
        <v>280</v>
      </c>
      <c r="J76" s="100"/>
      <c r="K76" s="96"/>
      <c r="L76" s="96"/>
      <c r="M76" s="96"/>
      <c r="N76" s="96"/>
      <c r="O76" s="96"/>
      <c r="P76" s="96"/>
      <c r="Q76" s="96"/>
      <c r="R76" s="96"/>
      <c r="S76" s="101"/>
    </row>
    <row r="77" spans="1:19" x14ac:dyDescent="0.3">
      <c r="A77" s="168"/>
      <c r="B77" s="168"/>
      <c r="D77" s="172"/>
      <c r="E77" s="96" t="s">
        <v>107</v>
      </c>
      <c r="F77" s="97">
        <v>50000000</v>
      </c>
      <c r="G77" s="96">
        <v>400</v>
      </c>
      <c r="H77" s="96">
        <f t="shared" si="4"/>
        <v>0</v>
      </c>
      <c r="I77" s="99" t="s">
        <v>61</v>
      </c>
      <c r="J77" s="100"/>
      <c r="K77" s="96"/>
      <c r="L77" s="96"/>
      <c r="M77" s="96"/>
      <c r="N77" s="96"/>
      <c r="O77" s="96"/>
      <c r="P77" s="96"/>
      <c r="Q77" s="96"/>
      <c r="R77" s="96"/>
      <c r="S77" s="101"/>
    </row>
    <row r="78" spans="1:19" x14ac:dyDescent="0.3">
      <c r="A78" s="168"/>
      <c r="B78" s="168"/>
      <c r="D78" s="172"/>
      <c r="E78" s="96" t="s">
        <v>108</v>
      </c>
      <c r="F78" s="97">
        <v>50000000</v>
      </c>
      <c r="G78" s="96">
        <v>400</v>
      </c>
      <c r="H78" s="96">
        <f t="shared" si="4"/>
        <v>0</v>
      </c>
      <c r="I78" s="99" t="s">
        <v>310</v>
      </c>
      <c r="J78" s="100"/>
      <c r="K78" s="96"/>
      <c r="L78" s="96"/>
      <c r="M78" s="96"/>
      <c r="N78" s="96"/>
      <c r="O78" s="96"/>
      <c r="P78" s="96"/>
      <c r="Q78" s="96"/>
      <c r="R78" s="96"/>
      <c r="S78" s="101"/>
    </row>
    <row r="79" spans="1:19" s="30" customFormat="1" x14ac:dyDescent="0.3">
      <c r="A79" s="168"/>
      <c r="B79" s="168"/>
      <c r="D79" s="172"/>
      <c r="E79" s="96" t="s">
        <v>311</v>
      </c>
      <c r="F79" s="97">
        <v>1500000000</v>
      </c>
      <c r="G79" s="96">
        <v>1</v>
      </c>
      <c r="H79" s="96">
        <f t="shared" si="4"/>
        <v>0</v>
      </c>
      <c r="I79" s="99" t="s">
        <v>312</v>
      </c>
      <c r="J79" s="100"/>
      <c r="K79" s="96"/>
      <c r="L79" s="96"/>
      <c r="M79" s="96"/>
      <c r="N79" s="96"/>
      <c r="O79" s="96"/>
      <c r="P79" s="96"/>
      <c r="Q79" s="96"/>
      <c r="R79" s="96"/>
      <c r="S79" s="101"/>
    </row>
    <row r="80" spans="1:19" s="30" customFormat="1" x14ac:dyDescent="0.3">
      <c r="A80" s="168"/>
      <c r="B80" s="168"/>
      <c r="D80" s="172"/>
      <c r="E80" s="96" t="s">
        <v>313</v>
      </c>
      <c r="F80" s="97">
        <v>2000000000</v>
      </c>
      <c r="G80" s="96">
        <v>1</v>
      </c>
      <c r="H80" s="96">
        <f t="shared" si="4"/>
        <v>0</v>
      </c>
      <c r="I80" s="99" t="s">
        <v>280</v>
      </c>
      <c r="J80" s="100"/>
      <c r="K80" s="96"/>
      <c r="L80" s="96"/>
      <c r="M80" s="96"/>
      <c r="N80" s="96"/>
      <c r="O80" s="96"/>
      <c r="P80" s="96"/>
      <c r="Q80" s="96"/>
      <c r="R80" s="96"/>
      <c r="S80" s="101"/>
    </row>
    <row r="81" spans="1:20" s="30" customFormat="1" x14ac:dyDescent="0.3">
      <c r="A81" s="168"/>
      <c r="B81" s="168"/>
      <c r="D81" s="172"/>
      <c r="E81" s="96" t="s">
        <v>314</v>
      </c>
      <c r="F81" s="97">
        <v>800000000</v>
      </c>
      <c r="G81" s="96">
        <v>1</v>
      </c>
      <c r="H81" s="96">
        <f t="shared" si="4"/>
        <v>0</v>
      </c>
      <c r="I81" s="99" t="s">
        <v>280</v>
      </c>
      <c r="J81" s="100"/>
      <c r="K81" s="96"/>
      <c r="L81" s="96"/>
      <c r="M81" s="96"/>
      <c r="N81" s="96"/>
      <c r="O81" s="96"/>
      <c r="P81" s="96"/>
      <c r="Q81" s="96"/>
      <c r="R81" s="96"/>
      <c r="S81" s="101"/>
    </row>
    <row r="82" spans="1:20" s="30" customFormat="1" x14ac:dyDescent="0.3">
      <c r="A82" s="168"/>
      <c r="B82" s="168"/>
      <c r="D82" s="172"/>
      <c r="E82" s="96" t="s">
        <v>315</v>
      </c>
      <c r="F82" s="97">
        <v>800000000</v>
      </c>
      <c r="G82" s="96">
        <v>1</v>
      </c>
      <c r="H82" s="96">
        <f t="shared" si="4"/>
        <v>0</v>
      </c>
      <c r="I82" s="99" t="s">
        <v>316</v>
      </c>
      <c r="J82" s="100"/>
      <c r="K82" s="96"/>
      <c r="L82" s="96"/>
      <c r="M82" s="96"/>
      <c r="N82" s="96"/>
      <c r="O82" s="96"/>
      <c r="P82" s="96"/>
      <c r="Q82" s="96"/>
      <c r="R82" s="96"/>
      <c r="S82" s="101"/>
    </row>
    <row r="83" spans="1:20" s="30" customFormat="1" x14ac:dyDescent="0.3">
      <c r="A83" s="168"/>
      <c r="B83" s="168"/>
      <c r="D83" s="172"/>
      <c r="E83" s="96" t="s">
        <v>317</v>
      </c>
      <c r="F83" s="97">
        <v>600000000</v>
      </c>
      <c r="G83" s="96">
        <v>1</v>
      </c>
      <c r="H83" s="96">
        <f t="shared" si="4"/>
        <v>0</v>
      </c>
      <c r="I83" s="99" t="s">
        <v>318</v>
      </c>
      <c r="J83" s="100"/>
      <c r="K83" s="96"/>
      <c r="L83" s="96"/>
      <c r="M83" s="96"/>
      <c r="N83" s="96"/>
      <c r="O83" s="96"/>
      <c r="P83" s="96"/>
      <c r="Q83" s="96"/>
      <c r="R83" s="96"/>
      <c r="S83" s="101"/>
    </row>
    <row r="84" spans="1:20" s="30" customFormat="1" x14ac:dyDescent="0.3">
      <c r="A84" s="168"/>
      <c r="B84" s="168"/>
      <c r="D84" s="172"/>
      <c r="E84" s="96" t="s">
        <v>319</v>
      </c>
      <c r="F84" s="97">
        <v>300000000</v>
      </c>
      <c r="G84" s="96">
        <v>5</v>
      </c>
      <c r="H84" s="96">
        <f t="shared" si="4"/>
        <v>0</v>
      </c>
      <c r="I84" s="99" t="s">
        <v>320</v>
      </c>
      <c r="J84" s="100"/>
      <c r="K84" s="96"/>
      <c r="L84" s="96"/>
      <c r="M84" s="96"/>
      <c r="N84" s="96"/>
      <c r="O84" s="96"/>
      <c r="P84" s="96"/>
      <c r="Q84" s="96"/>
      <c r="R84" s="96"/>
      <c r="S84" s="101"/>
    </row>
    <row r="85" spans="1:20" s="30" customFormat="1" x14ac:dyDescent="0.3">
      <c r="A85" s="168"/>
      <c r="B85" s="168"/>
      <c r="D85" s="172"/>
      <c r="E85" s="96" t="s">
        <v>323</v>
      </c>
      <c r="F85" s="97">
        <v>1000000000</v>
      </c>
      <c r="G85" s="96">
        <v>3</v>
      </c>
      <c r="H85" s="96">
        <f t="shared" si="4"/>
        <v>0</v>
      </c>
      <c r="I85" s="99" t="s">
        <v>321</v>
      </c>
      <c r="J85" s="100"/>
      <c r="K85" s="96"/>
      <c r="L85" s="96"/>
      <c r="M85" s="96"/>
      <c r="N85" s="96"/>
      <c r="O85" s="96"/>
      <c r="P85" s="96"/>
      <c r="Q85" s="96"/>
      <c r="R85" s="96"/>
      <c r="S85" s="101"/>
    </row>
    <row r="86" spans="1:20" s="30" customFormat="1" x14ac:dyDescent="0.3">
      <c r="A86" s="168"/>
      <c r="B86" s="168"/>
      <c r="D86" s="172"/>
      <c r="E86" s="96" t="s">
        <v>322</v>
      </c>
      <c r="F86" s="97">
        <v>1000000000</v>
      </c>
      <c r="G86" s="96">
        <v>3</v>
      </c>
      <c r="H86" s="96">
        <f t="shared" si="4"/>
        <v>0</v>
      </c>
      <c r="I86" s="99" t="s">
        <v>324</v>
      </c>
      <c r="J86" s="100"/>
      <c r="K86" s="96"/>
      <c r="L86" s="96"/>
      <c r="M86" s="96"/>
      <c r="N86" s="96"/>
      <c r="O86" s="96"/>
      <c r="P86" s="96"/>
      <c r="Q86" s="96"/>
      <c r="R86" s="96"/>
      <c r="S86" s="101"/>
    </row>
    <row r="87" spans="1:20" s="30" customFormat="1" x14ac:dyDescent="0.3">
      <c r="A87" s="168"/>
      <c r="B87" s="168"/>
      <c r="D87" s="172"/>
      <c r="E87" s="96" t="s">
        <v>325</v>
      </c>
      <c r="F87" s="97">
        <v>1000000000</v>
      </c>
      <c r="G87" s="96">
        <v>3</v>
      </c>
      <c r="H87" s="96">
        <f t="shared" si="4"/>
        <v>0</v>
      </c>
      <c r="I87" s="99" t="s">
        <v>326</v>
      </c>
      <c r="J87" s="100"/>
      <c r="K87" s="96"/>
      <c r="L87" s="96"/>
      <c r="M87" s="96"/>
      <c r="N87" s="96"/>
      <c r="O87" s="96"/>
      <c r="P87" s="96"/>
      <c r="Q87" s="96"/>
      <c r="R87" s="96"/>
      <c r="S87" s="101"/>
    </row>
    <row r="88" spans="1:20" s="30" customFormat="1" x14ac:dyDescent="0.3">
      <c r="A88" s="168"/>
      <c r="B88" s="168"/>
      <c r="D88" s="172"/>
      <c r="E88" s="96" t="s">
        <v>327</v>
      </c>
      <c r="F88" s="97">
        <v>1000000000</v>
      </c>
      <c r="G88" s="96">
        <v>3</v>
      </c>
      <c r="H88" s="96">
        <f t="shared" si="4"/>
        <v>0</v>
      </c>
      <c r="I88" s="99" t="s">
        <v>233</v>
      </c>
      <c r="J88" s="100"/>
      <c r="K88" s="96"/>
      <c r="L88" s="96"/>
      <c r="M88" s="96"/>
      <c r="N88" s="96"/>
      <c r="O88" s="96"/>
      <c r="P88" s="96"/>
      <c r="Q88" s="96"/>
      <c r="R88" s="96"/>
      <c r="S88" s="101"/>
    </row>
    <row r="89" spans="1:20" s="30" customFormat="1" x14ac:dyDescent="0.3">
      <c r="A89" s="168"/>
      <c r="B89" s="168"/>
      <c r="D89" s="172"/>
      <c r="E89" s="96" t="s">
        <v>328</v>
      </c>
      <c r="F89" s="97">
        <v>1500000000</v>
      </c>
      <c r="G89" s="96">
        <v>3</v>
      </c>
      <c r="H89" s="96">
        <f t="shared" si="4"/>
        <v>0</v>
      </c>
      <c r="I89" s="99" t="s">
        <v>329</v>
      </c>
      <c r="J89" s="100"/>
      <c r="K89" s="96"/>
      <c r="L89" s="96"/>
      <c r="M89" s="96"/>
      <c r="N89" s="96"/>
      <c r="O89" s="96"/>
      <c r="P89" s="96"/>
      <c r="Q89" s="96"/>
      <c r="R89" s="96"/>
      <c r="S89" s="101"/>
    </row>
    <row r="90" spans="1:20" x14ac:dyDescent="0.3">
      <c r="A90" s="168"/>
      <c r="B90" s="168"/>
      <c r="D90" s="172"/>
      <c r="E90" s="96" t="s">
        <v>330</v>
      </c>
      <c r="F90" s="97">
        <v>1500000000</v>
      </c>
      <c r="G90" s="96">
        <v>3</v>
      </c>
      <c r="H90" s="96">
        <f t="shared" si="4"/>
        <v>0</v>
      </c>
      <c r="I90" s="99" t="s">
        <v>110</v>
      </c>
      <c r="J90" s="100"/>
      <c r="K90" s="96"/>
      <c r="L90" s="96"/>
      <c r="M90" s="96"/>
      <c r="N90" s="96"/>
      <c r="O90" s="96"/>
      <c r="P90" s="96"/>
      <c r="Q90" s="96"/>
      <c r="R90" s="96"/>
      <c r="S90" s="101"/>
    </row>
    <row r="91" spans="1:20" ht="17.25" thickBot="1" x14ac:dyDescent="0.35">
      <c r="A91" s="168"/>
      <c r="B91" s="168"/>
      <c r="D91" s="173"/>
      <c r="E91" s="102" t="s">
        <v>331</v>
      </c>
      <c r="F91" s="103">
        <v>1000000000</v>
      </c>
      <c r="G91" s="102">
        <v>3</v>
      </c>
      <c r="H91" s="102">
        <f t="shared" si="4"/>
        <v>0</v>
      </c>
      <c r="I91" s="104" t="s">
        <v>109</v>
      </c>
      <c r="J91" s="105"/>
      <c r="K91" s="106"/>
      <c r="L91" s="106"/>
      <c r="M91" s="106"/>
      <c r="N91" s="106"/>
      <c r="O91" s="106"/>
      <c r="P91" s="106"/>
      <c r="Q91" s="106"/>
      <c r="R91" s="106"/>
      <c r="S91" s="107"/>
    </row>
    <row r="92" spans="1:20" ht="17.25" hidden="1" thickTop="1" x14ac:dyDescent="0.3">
      <c r="D92" s="3" t="s">
        <v>67</v>
      </c>
      <c r="E92" s="3"/>
      <c r="F92" s="3"/>
      <c r="G92" s="3"/>
      <c r="H92" s="3"/>
      <c r="I92" s="3"/>
      <c r="J92" s="11">
        <f t="shared" ref="J92:S92" si="5">SUMPRODUCT($F$73:$F$91,J73:J91)</f>
        <v>0</v>
      </c>
      <c r="K92" s="11">
        <f t="shared" si="5"/>
        <v>0</v>
      </c>
      <c r="L92" s="11">
        <f t="shared" si="5"/>
        <v>0</v>
      </c>
      <c r="M92" s="11">
        <f t="shared" si="5"/>
        <v>0</v>
      </c>
      <c r="N92" s="11">
        <f t="shared" si="5"/>
        <v>0</v>
      </c>
      <c r="O92" s="11">
        <f t="shared" si="5"/>
        <v>0</v>
      </c>
      <c r="P92" s="11">
        <f t="shared" si="5"/>
        <v>0</v>
      </c>
      <c r="Q92" s="11">
        <f t="shared" si="5"/>
        <v>0</v>
      </c>
      <c r="R92" s="11">
        <f t="shared" si="5"/>
        <v>0</v>
      </c>
      <c r="S92" s="11">
        <f t="shared" si="5"/>
        <v>0</v>
      </c>
      <c r="T92" s="12">
        <f>SUM(J92:S92)</f>
        <v>0</v>
      </c>
    </row>
    <row r="93" spans="1:20" ht="17.25" thickTop="1" x14ac:dyDescent="0.3"/>
  </sheetData>
  <mergeCells count="32">
    <mergeCell ref="E1:E2"/>
    <mergeCell ref="D13:D43"/>
    <mergeCell ref="D44:D54"/>
    <mergeCell ref="D3:D12"/>
    <mergeCell ref="A32:B35"/>
    <mergeCell ref="A36:B54"/>
    <mergeCell ref="A1:B2"/>
    <mergeCell ref="D1:D2"/>
    <mergeCell ref="I1:I2"/>
    <mergeCell ref="J1:S1"/>
    <mergeCell ref="F1:F2"/>
    <mergeCell ref="G1:G2"/>
    <mergeCell ref="H1:H2"/>
    <mergeCell ref="H71:H72"/>
    <mergeCell ref="I71:I72"/>
    <mergeCell ref="J71:S71"/>
    <mergeCell ref="A59:B60"/>
    <mergeCell ref="A66:B66"/>
    <mergeCell ref="A71:B72"/>
    <mergeCell ref="D71:D72"/>
    <mergeCell ref="D59:D60"/>
    <mergeCell ref="J59:S59"/>
    <mergeCell ref="E59:E60"/>
    <mergeCell ref="F59:F60"/>
    <mergeCell ref="G59:G60"/>
    <mergeCell ref="H59:H60"/>
    <mergeCell ref="I59:I60"/>
    <mergeCell ref="A73:B91"/>
    <mergeCell ref="E71:E72"/>
    <mergeCell ref="D73:D91"/>
    <mergeCell ref="F71:F72"/>
    <mergeCell ref="G71:G7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zoomScale="85" zoomScaleNormal="85" workbookViewId="0">
      <selection activeCell="H93" sqref="H93"/>
    </sheetView>
  </sheetViews>
  <sheetFormatPr defaultRowHeight="16.5" x14ac:dyDescent="0.3"/>
  <cols>
    <col min="1" max="1" width="11.625" style="30" bestFit="1" customWidth="1"/>
    <col min="2" max="2" width="15.625" style="30" customWidth="1"/>
    <col min="3" max="3" width="3.5" style="30" customWidth="1"/>
    <col min="4" max="4" width="6.25" style="30" bestFit="1" customWidth="1"/>
    <col min="5" max="5" width="37.875" style="30" bestFit="1" customWidth="1"/>
    <col min="6" max="6" width="14.375" style="30" bestFit="1" customWidth="1"/>
    <col min="7" max="7" width="21.25" style="30" bestFit="1" customWidth="1"/>
    <col min="8" max="8" width="14.375" style="30" customWidth="1"/>
    <col min="9" max="9" width="9.625" style="30" bestFit="1" customWidth="1"/>
    <col min="10" max="19" width="9" style="30"/>
    <col min="20" max="20" width="13.5" style="30" bestFit="1" customWidth="1"/>
    <col min="21" max="16384" width="9" style="30"/>
  </cols>
  <sheetData>
    <row r="1" spans="1:19" ht="21" thickTop="1" x14ac:dyDescent="0.3">
      <c r="A1" s="177" t="s">
        <v>220</v>
      </c>
      <c r="B1" s="178"/>
      <c r="C1" s="8"/>
      <c r="D1" s="199" t="s">
        <v>69</v>
      </c>
      <c r="E1" s="190" t="s">
        <v>50</v>
      </c>
      <c r="F1" s="190" t="s">
        <v>48</v>
      </c>
      <c r="G1" s="188" t="s">
        <v>71</v>
      </c>
      <c r="H1" s="188" t="s">
        <v>52</v>
      </c>
      <c r="I1" s="188" t="s">
        <v>49</v>
      </c>
      <c r="J1" s="190" t="s">
        <v>54</v>
      </c>
      <c r="K1" s="190"/>
      <c r="L1" s="190"/>
      <c r="M1" s="190"/>
      <c r="N1" s="190"/>
      <c r="O1" s="190"/>
      <c r="P1" s="190"/>
      <c r="Q1" s="190"/>
      <c r="R1" s="190"/>
      <c r="S1" s="191"/>
    </row>
    <row r="2" spans="1:19" ht="21" thickBot="1" x14ac:dyDescent="0.35">
      <c r="A2" s="179"/>
      <c r="B2" s="180"/>
      <c r="C2" s="8"/>
      <c r="D2" s="200"/>
      <c r="E2" s="192"/>
      <c r="F2" s="192"/>
      <c r="G2" s="189"/>
      <c r="H2" s="189"/>
      <c r="I2" s="189"/>
      <c r="J2" s="57">
        <v>1</v>
      </c>
      <c r="K2" s="57">
        <v>2</v>
      </c>
      <c r="L2" s="57">
        <v>3</v>
      </c>
      <c r="M2" s="57">
        <v>4</v>
      </c>
      <c r="N2" s="57">
        <v>5</v>
      </c>
      <c r="O2" s="57">
        <v>6</v>
      </c>
      <c r="P2" s="57">
        <v>7</v>
      </c>
      <c r="Q2" s="57">
        <v>8</v>
      </c>
      <c r="R2" s="57">
        <v>9</v>
      </c>
      <c r="S2" s="68">
        <v>10</v>
      </c>
    </row>
    <row r="3" spans="1:19" ht="17.25" thickTop="1" x14ac:dyDescent="0.3">
      <c r="D3" s="196" t="s">
        <v>221</v>
      </c>
      <c r="E3" s="69" t="s">
        <v>83</v>
      </c>
      <c r="F3" s="69">
        <v>100</v>
      </c>
      <c r="G3" s="69" t="s">
        <v>222</v>
      </c>
      <c r="H3" s="69">
        <f>SUM(J3:S3)</f>
        <v>0</v>
      </c>
      <c r="I3" s="70" t="s">
        <v>55</v>
      </c>
      <c r="J3" s="59"/>
      <c r="K3" s="60"/>
      <c r="L3" s="60"/>
      <c r="M3" s="60"/>
      <c r="N3" s="60"/>
      <c r="O3" s="60"/>
      <c r="P3" s="60"/>
      <c r="Q3" s="60"/>
      <c r="R3" s="60"/>
      <c r="S3" s="61"/>
    </row>
    <row r="4" spans="1:19" x14ac:dyDescent="0.3">
      <c r="D4" s="197"/>
      <c r="E4" s="50" t="s">
        <v>223</v>
      </c>
      <c r="F4" s="50">
        <v>100</v>
      </c>
      <c r="G4" s="71" t="s">
        <v>224</v>
      </c>
      <c r="H4" s="50">
        <f t="shared" ref="H4:H54" si="0">SUM(J4:S4)</f>
        <v>0</v>
      </c>
      <c r="I4" s="58" t="s">
        <v>56</v>
      </c>
      <c r="J4" s="63"/>
      <c r="K4" s="50"/>
      <c r="L4" s="50"/>
      <c r="M4" s="50"/>
      <c r="N4" s="50"/>
      <c r="O4" s="50"/>
      <c r="P4" s="50"/>
      <c r="Q4" s="50"/>
      <c r="R4" s="50"/>
      <c r="S4" s="64"/>
    </row>
    <row r="5" spans="1:19" x14ac:dyDescent="0.3">
      <c r="B5" s="7"/>
      <c r="C5" s="7"/>
      <c r="D5" s="197"/>
      <c r="E5" s="50" t="s">
        <v>98</v>
      </c>
      <c r="F5" s="50">
        <v>300</v>
      </c>
      <c r="G5" s="50" t="s">
        <v>225</v>
      </c>
      <c r="H5" s="50">
        <f t="shared" si="0"/>
        <v>0</v>
      </c>
      <c r="I5" s="58" t="s">
        <v>61</v>
      </c>
      <c r="J5" s="63"/>
      <c r="K5" s="50"/>
      <c r="L5" s="50"/>
      <c r="M5" s="50"/>
      <c r="N5" s="50"/>
      <c r="O5" s="50"/>
      <c r="P5" s="50"/>
      <c r="Q5" s="50"/>
      <c r="R5" s="50"/>
      <c r="S5" s="64"/>
    </row>
    <row r="6" spans="1:19" x14ac:dyDescent="0.3">
      <c r="B6" s="7"/>
      <c r="C6" s="7"/>
      <c r="D6" s="197"/>
      <c r="E6" s="50" t="s">
        <v>226</v>
      </c>
      <c r="F6" s="50">
        <v>20</v>
      </c>
      <c r="G6" s="50" t="s">
        <v>227</v>
      </c>
      <c r="H6" s="50">
        <f t="shared" si="0"/>
        <v>0</v>
      </c>
      <c r="I6" s="58" t="s">
        <v>61</v>
      </c>
      <c r="J6" s="63"/>
      <c r="K6" s="50"/>
      <c r="L6" s="50"/>
      <c r="M6" s="50"/>
      <c r="N6" s="50"/>
      <c r="O6" s="50"/>
      <c r="P6" s="50"/>
      <c r="Q6" s="50"/>
      <c r="R6" s="50"/>
      <c r="S6" s="64"/>
    </row>
    <row r="7" spans="1:19" x14ac:dyDescent="0.3">
      <c r="B7" s="7"/>
      <c r="C7" s="7"/>
      <c r="D7" s="197"/>
      <c r="E7" s="50" t="s">
        <v>228</v>
      </c>
      <c r="F7" s="50">
        <v>50</v>
      </c>
      <c r="G7" s="50" t="s">
        <v>229</v>
      </c>
      <c r="H7" s="50">
        <f t="shared" si="0"/>
        <v>0</v>
      </c>
      <c r="I7" s="58" t="s">
        <v>230</v>
      </c>
      <c r="J7" s="63"/>
      <c r="K7" s="50"/>
      <c r="L7" s="50"/>
      <c r="M7" s="50"/>
      <c r="N7" s="50"/>
      <c r="O7" s="50"/>
      <c r="P7" s="50"/>
      <c r="Q7" s="50"/>
      <c r="R7" s="50"/>
      <c r="S7" s="64"/>
    </row>
    <row r="8" spans="1:19" x14ac:dyDescent="0.3">
      <c r="B8" s="7"/>
      <c r="C8" s="7"/>
      <c r="D8" s="197"/>
      <c r="E8" s="50" t="s">
        <v>231</v>
      </c>
      <c r="F8" s="50">
        <v>150</v>
      </c>
      <c r="G8" s="50" t="s">
        <v>232</v>
      </c>
      <c r="H8" s="50">
        <f t="shared" si="0"/>
        <v>0</v>
      </c>
      <c r="I8" s="58" t="s">
        <v>233</v>
      </c>
      <c r="J8" s="63"/>
      <c r="K8" s="50"/>
      <c r="L8" s="50"/>
      <c r="M8" s="50"/>
      <c r="N8" s="50"/>
      <c r="O8" s="50"/>
      <c r="P8" s="50"/>
      <c r="Q8" s="50"/>
      <c r="R8" s="50"/>
      <c r="S8" s="64"/>
    </row>
    <row r="9" spans="1:19" x14ac:dyDescent="0.3">
      <c r="B9" s="7"/>
      <c r="C9" s="7"/>
      <c r="D9" s="197"/>
      <c r="E9" s="50" t="s">
        <v>234</v>
      </c>
      <c r="F9" s="50">
        <v>250</v>
      </c>
      <c r="G9" s="50" t="s">
        <v>235</v>
      </c>
      <c r="H9" s="50">
        <f t="shared" si="0"/>
        <v>0</v>
      </c>
      <c r="I9" s="58" t="s">
        <v>236</v>
      </c>
      <c r="J9" s="63"/>
      <c r="K9" s="50"/>
      <c r="L9" s="50"/>
      <c r="M9" s="50"/>
      <c r="N9" s="50"/>
      <c r="O9" s="50"/>
      <c r="P9" s="50"/>
      <c r="Q9" s="50"/>
      <c r="R9" s="50"/>
      <c r="S9" s="64"/>
    </row>
    <row r="10" spans="1:19" x14ac:dyDescent="0.3">
      <c r="B10" s="7"/>
      <c r="C10" s="7"/>
      <c r="D10" s="197"/>
      <c r="E10" s="50" t="s">
        <v>237</v>
      </c>
      <c r="F10" s="50">
        <v>100</v>
      </c>
      <c r="G10" s="50" t="s">
        <v>238</v>
      </c>
      <c r="H10" s="50">
        <f t="shared" si="0"/>
        <v>0</v>
      </c>
      <c r="I10" s="58" t="s">
        <v>233</v>
      </c>
      <c r="J10" s="63"/>
      <c r="K10" s="50"/>
      <c r="L10" s="50"/>
      <c r="M10" s="50"/>
      <c r="N10" s="50"/>
      <c r="O10" s="50"/>
      <c r="P10" s="50"/>
      <c r="Q10" s="50"/>
      <c r="R10" s="50"/>
      <c r="S10" s="64"/>
    </row>
    <row r="11" spans="1:19" x14ac:dyDescent="0.3">
      <c r="B11" s="7"/>
      <c r="C11" s="7"/>
      <c r="D11" s="197"/>
      <c r="E11" s="50" t="s">
        <v>239</v>
      </c>
      <c r="F11" s="50">
        <v>150</v>
      </c>
      <c r="G11" s="50" t="s">
        <v>240</v>
      </c>
      <c r="H11" s="50">
        <f t="shared" si="0"/>
        <v>0</v>
      </c>
      <c r="I11" s="58" t="s">
        <v>241</v>
      </c>
      <c r="J11" s="63"/>
      <c r="K11" s="50"/>
      <c r="L11" s="50"/>
      <c r="M11" s="50"/>
      <c r="N11" s="50"/>
      <c r="O11" s="50"/>
      <c r="P11" s="50"/>
      <c r="Q11" s="50"/>
      <c r="R11" s="50"/>
      <c r="S11" s="64"/>
    </row>
    <row r="12" spans="1:19" ht="17.25" thickBot="1" x14ac:dyDescent="0.35">
      <c r="B12" s="7"/>
      <c r="C12" s="7"/>
      <c r="D12" s="198"/>
      <c r="E12" s="72" t="s">
        <v>242</v>
      </c>
      <c r="F12" s="72">
        <v>5000</v>
      </c>
      <c r="G12" s="72" t="s">
        <v>243</v>
      </c>
      <c r="H12" s="72">
        <f t="shared" si="0"/>
        <v>0</v>
      </c>
      <c r="I12" s="73" t="s">
        <v>61</v>
      </c>
      <c r="J12" s="74"/>
      <c r="K12" s="72"/>
      <c r="L12" s="72"/>
      <c r="M12" s="72"/>
      <c r="N12" s="72"/>
      <c r="O12" s="72"/>
      <c r="P12" s="72"/>
      <c r="Q12" s="72"/>
      <c r="R12" s="72"/>
      <c r="S12" s="75"/>
    </row>
    <row r="13" spans="1:19" ht="17.25" thickTop="1" x14ac:dyDescent="0.3">
      <c r="B13" s="7"/>
      <c r="C13" s="7"/>
      <c r="D13" s="193" t="s">
        <v>70</v>
      </c>
      <c r="E13" s="69" t="s">
        <v>84</v>
      </c>
      <c r="F13" s="69">
        <v>30</v>
      </c>
      <c r="G13" s="69" t="s">
        <v>246</v>
      </c>
      <c r="H13" s="69">
        <f t="shared" si="0"/>
        <v>0</v>
      </c>
      <c r="I13" s="70" t="s">
        <v>55</v>
      </c>
      <c r="J13" s="76"/>
      <c r="K13" s="69"/>
      <c r="L13" s="69"/>
      <c r="M13" s="69"/>
      <c r="N13" s="69"/>
      <c r="O13" s="69"/>
      <c r="P13" s="69"/>
      <c r="Q13" s="69"/>
      <c r="R13" s="69"/>
      <c r="S13" s="77"/>
    </row>
    <row r="14" spans="1:19" x14ac:dyDescent="0.3">
      <c r="B14" s="7"/>
      <c r="C14" s="7"/>
      <c r="D14" s="194"/>
      <c r="E14" s="50" t="s">
        <v>244</v>
      </c>
      <c r="F14" s="50">
        <v>200</v>
      </c>
      <c r="G14" s="71" t="s">
        <v>245</v>
      </c>
      <c r="H14" s="50">
        <f t="shared" si="0"/>
        <v>0</v>
      </c>
      <c r="I14" s="58" t="s">
        <v>58</v>
      </c>
      <c r="J14" s="63"/>
      <c r="K14" s="50"/>
      <c r="L14" s="50"/>
      <c r="M14" s="50"/>
      <c r="N14" s="50"/>
      <c r="O14" s="50"/>
      <c r="P14" s="50"/>
      <c r="Q14" s="50"/>
      <c r="R14" s="50"/>
      <c r="S14" s="64"/>
    </row>
    <row r="15" spans="1:19" x14ac:dyDescent="0.3">
      <c r="B15" s="7"/>
      <c r="C15" s="7"/>
      <c r="D15" s="194"/>
      <c r="E15" s="50" t="s">
        <v>247</v>
      </c>
      <c r="F15" s="50">
        <v>5</v>
      </c>
      <c r="G15" s="71" t="s">
        <v>85</v>
      </c>
      <c r="H15" s="50">
        <f t="shared" si="0"/>
        <v>0</v>
      </c>
      <c r="I15" s="58" t="s">
        <v>57</v>
      </c>
      <c r="J15" s="63"/>
      <c r="K15" s="50"/>
      <c r="L15" s="50"/>
      <c r="M15" s="50"/>
      <c r="N15" s="50"/>
      <c r="O15" s="50"/>
      <c r="P15" s="50"/>
      <c r="Q15" s="50"/>
      <c r="R15" s="50"/>
      <c r="S15" s="64"/>
    </row>
    <row r="16" spans="1:19" x14ac:dyDescent="0.3">
      <c r="B16" s="7"/>
      <c r="C16" s="7"/>
      <c r="D16" s="194"/>
      <c r="E16" s="50" t="s">
        <v>248</v>
      </c>
      <c r="F16" s="50">
        <v>15</v>
      </c>
      <c r="G16" s="71" t="s">
        <v>249</v>
      </c>
      <c r="H16" s="50">
        <f t="shared" si="0"/>
        <v>0</v>
      </c>
      <c r="I16" s="58" t="s">
        <v>57</v>
      </c>
      <c r="J16" s="63"/>
      <c r="K16" s="50"/>
      <c r="L16" s="50"/>
      <c r="M16" s="50"/>
      <c r="N16" s="50"/>
      <c r="O16" s="50"/>
      <c r="P16" s="50"/>
      <c r="Q16" s="50"/>
      <c r="R16" s="50"/>
      <c r="S16" s="64"/>
    </row>
    <row r="17" spans="1:19" x14ac:dyDescent="0.3">
      <c r="B17" s="7"/>
      <c r="C17" s="7"/>
      <c r="D17" s="194"/>
      <c r="E17" s="50" t="s">
        <v>86</v>
      </c>
      <c r="F17" s="50">
        <v>60</v>
      </c>
      <c r="G17" s="50" t="s">
        <v>250</v>
      </c>
      <c r="H17" s="50">
        <f t="shared" si="0"/>
        <v>0</v>
      </c>
      <c r="I17" s="58" t="s">
        <v>55</v>
      </c>
      <c r="J17" s="63"/>
      <c r="K17" s="50"/>
      <c r="L17" s="50"/>
      <c r="M17" s="50"/>
      <c r="N17" s="50"/>
      <c r="O17" s="50"/>
      <c r="P17" s="50"/>
      <c r="Q17" s="50"/>
      <c r="R17" s="50"/>
      <c r="S17" s="64"/>
    </row>
    <row r="18" spans="1:19" x14ac:dyDescent="0.3">
      <c r="D18" s="194"/>
      <c r="E18" s="50" t="s">
        <v>251</v>
      </c>
      <c r="F18" s="50">
        <v>300</v>
      </c>
      <c r="G18" s="50" t="s">
        <v>252</v>
      </c>
      <c r="H18" s="50">
        <f t="shared" si="0"/>
        <v>0</v>
      </c>
      <c r="I18" s="58" t="s">
        <v>55</v>
      </c>
      <c r="J18" s="63"/>
      <c r="K18" s="50"/>
      <c r="L18" s="50"/>
      <c r="M18" s="50"/>
      <c r="N18" s="50"/>
      <c r="O18" s="50"/>
      <c r="P18" s="50"/>
      <c r="Q18" s="50"/>
      <c r="R18" s="50"/>
      <c r="S18" s="64"/>
    </row>
    <row r="19" spans="1:19" x14ac:dyDescent="0.3">
      <c r="D19" s="194"/>
      <c r="E19" s="50" t="s">
        <v>87</v>
      </c>
      <c r="F19" s="50">
        <v>100</v>
      </c>
      <c r="G19" s="50" t="s">
        <v>253</v>
      </c>
      <c r="H19" s="50">
        <f t="shared" si="0"/>
        <v>0</v>
      </c>
      <c r="I19" s="58" t="s">
        <v>55</v>
      </c>
      <c r="J19" s="63"/>
      <c r="K19" s="50"/>
      <c r="L19" s="50"/>
      <c r="M19" s="50"/>
      <c r="N19" s="50"/>
      <c r="O19" s="50"/>
      <c r="P19" s="50"/>
      <c r="Q19" s="50"/>
      <c r="R19" s="50"/>
      <c r="S19" s="64"/>
    </row>
    <row r="20" spans="1:19" x14ac:dyDescent="0.3">
      <c r="D20" s="194"/>
      <c r="E20" s="50" t="s">
        <v>254</v>
      </c>
      <c r="F20" s="50">
        <v>50</v>
      </c>
      <c r="G20" s="50" t="s">
        <v>255</v>
      </c>
      <c r="H20" s="50">
        <f t="shared" si="0"/>
        <v>0</v>
      </c>
      <c r="I20" s="58" t="s">
        <v>58</v>
      </c>
      <c r="J20" s="63"/>
      <c r="K20" s="50"/>
      <c r="L20" s="50"/>
      <c r="M20" s="50"/>
      <c r="N20" s="50"/>
      <c r="O20" s="50"/>
      <c r="P20" s="50"/>
      <c r="Q20" s="50"/>
      <c r="R20" s="50"/>
      <c r="S20" s="64"/>
    </row>
    <row r="21" spans="1:19" x14ac:dyDescent="0.3">
      <c r="D21" s="194"/>
      <c r="E21" s="50" t="s">
        <v>88</v>
      </c>
      <c r="F21" s="50">
        <v>50</v>
      </c>
      <c r="G21" s="50" t="s">
        <v>255</v>
      </c>
      <c r="H21" s="50">
        <f t="shared" si="0"/>
        <v>0</v>
      </c>
      <c r="I21" s="58" t="s">
        <v>55</v>
      </c>
      <c r="J21" s="63"/>
      <c r="K21" s="50"/>
      <c r="L21" s="50"/>
      <c r="M21" s="50"/>
      <c r="N21" s="50"/>
      <c r="O21" s="50"/>
      <c r="P21" s="50"/>
      <c r="Q21" s="50"/>
      <c r="R21" s="50"/>
      <c r="S21" s="64"/>
    </row>
    <row r="22" spans="1:19" x14ac:dyDescent="0.3">
      <c r="D22" s="194"/>
      <c r="E22" s="50" t="s">
        <v>89</v>
      </c>
      <c r="F22" s="50">
        <v>10</v>
      </c>
      <c r="G22" s="71" t="s">
        <v>85</v>
      </c>
      <c r="H22" s="50">
        <f t="shared" si="0"/>
        <v>0</v>
      </c>
      <c r="I22" s="58" t="s">
        <v>55</v>
      </c>
      <c r="J22" s="63"/>
      <c r="K22" s="50"/>
      <c r="L22" s="50"/>
      <c r="M22" s="50"/>
      <c r="N22" s="50"/>
      <c r="O22" s="50"/>
      <c r="P22" s="50"/>
      <c r="Q22" s="50"/>
      <c r="R22" s="50"/>
      <c r="S22" s="64"/>
    </row>
    <row r="23" spans="1:19" x14ac:dyDescent="0.3">
      <c r="D23" s="194"/>
      <c r="E23" s="50" t="s">
        <v>90</v>
      </c>
      <c r="F23" s="50">
        <v>20</v>
      </c>
      <c r="G23" s="71" t="s">
        <v>85</v>
      </c>
      <c r="H23" s="50">
        <f t="shared" si="0"/>
        <v>0</v>
      </c>
      <c r="I23" s="58" t="s">
        <v>56</v>
      </c>
      <c r="J23" s="63"/>
      <c r="K23" s="50"/>
      <c r="L23" s="50"/>
      <c r="M23" s="50"/>
      <c r="N23" s="50"/>
      <c r="O23" s="50"/>
      <c r="P23" s="50"/>
      <c r="Q23" s="50"/>
      <c r="R23" s="50"/>
      <c r="S23" s="64"/>
    </row>
    <row r="24" spans="1:19" x14ac:dyDescent="0.3">
      <c r="D24" s="194"/>
      <c r="E24" s="50" t="s">
        <v>91</v>
      </c>
      <c r="F24" s="50">
        <v>500</v>
      </c>
      <c r="G24" s="50" t="s">
        <v>256</v>
      </c>
      <c r="H24" s="50">
        <f t="shared" si="0"/>
        <v>0</v>
      </c>
      <c r="I24" s="58" t="s">
        <v>61</v>
      </c>
      <c r="J24" s="63"/>
      <c r="K24" s="50"/>
      <c r="L24" s="50"/>
      <c r="M24" s="50"/>
      <c r="N24" s="50"/>
      <c r="O24" s="50"/>
      <c r="P24" s="50"/>
      <c r="Q24" s="50"/>
      <c r="R24" s="50"/>
      <c r="S24" s="64"/>
    </row>
    <row r="25" spans="1:19" x14ac:dyDescent="0.3">
      <c r="A25" s="31"/>
      <c r="B25" s="31"/>
      <c r="D25" s="194"/>
      <c r="E25" s="50" t="s">
        <v>92</v>
      </c>
      <c r="F25" s="50">
        <v>10</v>
      </c>
      <c r="G25" s="50" t="s">
        <v>257</v>
      </c>
      <c r="H25" s="50">
        <f t="shared" si="0"/>
        <v>0</v>
      </c>
      <c r="I25" s="58" t="s">
        <v>55</v>
      </c>
      <c r="J25" s="63"/>
      <c r="K25" s="50"/>
      <c r="L25" s="50"/>
      <c r="M25" s="50"/>
      <c r="N25" s="50"/>
      <c r="O25" s="50"/>
      <c r="P25" s="50"/>
      <c r="Q25" s="50"/>
      <c r="R25" s="50"/>
      <c r="S25" s="64"/>
    </row>
    <row r="26" spans="1:19" x14ac:dyDescent="0.3">
      <c r="A26" s="31"/>
      <c r="B26" s="31"/>
      <c r="D26" s="194"/>
      <c r="E26" s="50" t="s">
        <v>97</v>
      </c>
      <c r="F26" s="50">
        <v>200</v>
      </c>
      <c r="G26" s="50" t="s">
        <v>258</v>
      </c>
      <c r="H26" s="50">
        <f t="shared" si="0"/>
        <v>0</v>
      </c>
      <c r="I26" s="58" t="s">
        <v>57</v>
      </c>
      <c r="J26" s="63"/>
      <c r="K26" s="50"/>
      <c r="L26" s="50"/>
      <c r="M26" s="50"/>
      <c r="N26" s="50"/>
      <c r="O26" s="50"/>
      <c r="P26" s="50"/>
      <c r="Q26" s="50"/>
      <c r="R26" s="50"/>
      <c r="S26" s="64"/>
    </row>
    <row r="27" spans="1:19" x14ac:dyDescent="0.3">
      <c r="A27" s="31"/>
      <c r="B27" s="31"/>
      <c r="D27" s="194"/>
      <c r="E27" s="50" t="s">
        <v>259</v>
      </c>
      <c r="F27" s="50">
        <v>80</v>
      </c>
      <c r="G27" s="50" t="s">
        <v>255</v>
      </c>
      <c r="H27" s="50">
        <f t="shared" si="0"/>
        <v>0</v>
      </c>
      <c r="I27" s="58" t="s">
        <v>57</v>
      </c>
      <c r="J27" s="63"/>
      <c r="K27" s="50"/>
      <c r="L27" s="50"/>
      <c r="M27" s="50"/>
      <c r="N27" s="50"/>
      <c r="O27" s="50"/>
      <c r="P27" s="50"/>
      <c r="Q27" s="50"/>
      <c r="R27" s="50"/>
      <c r="S27" s="64"/>
    </row>
    <row r="28" spans="1:19" x14ac:dyDescent="0.3">
      <c r="A28" s="31"/>
      <c r="B28" s="31"/>
      <c r="D28" s="194"/>
      <c r="E28" s="50" t="s">
        <v>260</v>
      </c>
      <c r="F28" s="50">
        <v>80</v>
      </c>
      <c r="G28" s="50" t="s">
        <v>261</v>
      </c>
      <c r="H28" s="50">
        <f t="shared" si="0"/>
        <v>0</v>
      </c>
      <c r="I28" s="58" t="s">
        <v>57</v>
      </c>
      <c r="J28" s="63"/>
      <c r="K28" s="50"/>
      <c r="L28" s="50"/>
      <c r="M28" s="50"/>
      <c r="N28" s="50"/>
      <c r="O28" s="50"/>
      <c r="P28" s="50"/>
      <c r="Q28" s="50"/>
      <c r="R28" s="50"/>
      <c r="S28" s="64"/>
    </row>
    <row r="29" spans="1:19" x14ac:dyDescent="0.3">
      <c r="A29" s="31"/>
      <c r="B29" s="31"/>
      <c r="D29" s="194"/>
      <c r="E29" s="50" t="s">
        <v>262</v>
      </c>
      <c r="F29" s="50">
        <v>200</v>
      </c>
      <c r="G29" s="50" t="s">
        <v>256</v>
      </c>
      <c r="H29" s="50">
        <f t="shared" si="0"/>
        <v>0</v>
      </c>
      <c r="I29" s="58" t="s">
        <v>57</v>
      </c>
      <c r="J29" s="63"/>
      <c r="K29" s="50"/>
      <c r="L29" s="50"/>
      <c r="M29" s="50"/>
      <c r="N29" s="50"/>
      <c r="O29" s="50"/>
      <c r="P29" s="50"/>
      <c r="Q29" s="50"/>
      <c r="R29" s="50"/>
      <c r="S29" s="64"/>
    </row>
    <row r="30" spans="1:19" x14ac:dyDescent="0.3">
      <c r="A30" s="31"/>
      <c r="B30" s="31"/>
      <c r="D30" s="194"/>
      <c r="E30" s="50" t="s">
        <v>263</v>
      </c>
      <c r="F30" s="50">
        <v>500</v>
      </c>
      <c r="G30" s="50" t="s">
        <v>264</v>
      </c>
      <c r="H30" s="50">
        <f t="shared" si="0"/>
        <v>0</v>
      </c>
      <c r="I30" s="58" t="s">
        <v>56</v>
      </c>
      <c r="J30" s="63"/>
      <c r="K30" s="50"/>
      <c r="L30" s="50"/>
      <c r="M30" s="50"/>
      <c r="N30" s="50"/>
      <c r="O30" s="50"/>
      <c r="P30" s="50"/>
      <c r="Q30" s="50"/>
      <c r="R30" s="50"/>
      <c r="S30" s="64"/>
    </row>
    <row r="31" spans="1:19" x14ac:dyDescent="0.3">
      <c r="A31" s="31"/>
      <c r="B31" s="31"/>
      <c r="D31" s="194"/>
      <c r="E31" s="50" t="s">
        <v>265</v>
      </c>
      <c r="F31" s="50">
        <v>70</v>
      </c>
      <c r="G31" s="50" t="s">
        <v>266</v>
      </c>
      <c r="H31" s="50">
        <f t="shared" si="0"/>
        <v>0</v>
      </c>
      <c r="I31" s="58" t="s">
        <v>55</v>
      </c>
      <c r="J31" s="63"/>
      <c r="K31" s="50"/>
      <c r="L31" s="50"/>
      <c r="M31" s="50"/>
      <c r="N31" s="50"/>
      <c r="O31" s="50"/>
      <c r="P31" s="50"/>
      <c r="Q31" s="50"/>
      <c r="R31" s="50"/>
      <c r="S31" s="64"/>
    </row>
    <row r="32" spans="1:19" ht="16.5" customHeight="1" x14ac:dyDescent="0.3">
      <c r="A32" s="167"/>
      <c r="B32" s="167"/>
      <c r="C32" s="9"/>
      <c r="D32" s="194"/>
      <c r="E32" s="50" t="s">
        <v>267</v>
      </c>
      <c r="F32" s="50">
        <v>1000</v>
      </c>
      <c r="G32" s="50" t="s">
        <v>268</v>
      </c>
      <c r="H32" s="50">
        <f t="shared" si="0"/>
        <v>0</v>
      </c>
      <c r="I32" s="58" t="s">
        <v>55</v>
      </c>
      <c r="J32" s="63"/>
      <c r="K32" s="50"/>
      <c r="L32" s="50"/>
      <c r="M32" s="50"/>
      <c r="N32" s="50"/>
      <c r="O32" s="50"/>
      <c r="P32" s="50"/>
      <c r="Q32" s="50"/>
      <c r="R32" s="50"/>
      <c r="S32" s="64"/>
    </row>
    <row r="33" spans="1:19" x14ac:dyDescent="0.3">
      <c r="A33" s="167"/>
      <c r="B33" s="167"/>
      <c r="C33" s="9"/>
      <c r="D33" s="194"/>
      <c r="E33" s="50" t="s">
        <v>269</v>
      </c>
      <c r="F33" s="50">
        <v>100</v>
      </c>
      <c r="G33" s="50" t="s">
        <v>270</v>
      </c>
      <c r="H33" s="50">
        <f t="shared" si="0"/>
        <v>0</v>
      </c>
      <c r="I33" s="58" t="s">
        <v>55</v>
      </c>
      <c r="J33" s="63"/>
      <c r="K33" s="50"/>
      <c r="L33" s="50"/>
      <c r="M33" s="50"/>
      <c r="N33" s="50"/>
      <c r="O33" s="50"/>
      <c r="P33" s="50"/>
      <c r="Q33" s="50"/>
      <c r="R33" s="50"/>
      <c r="S33" s="64"/>
    </row>
    <row r="34" spans="1:19" x14ac:dyDescent="0.3">
      <c r="A34" s="167"/>
      <c r="B34" s="167"/>
      <c r="C34" s="9"/>
      <c r="D34" s="194"/>
      <c r="E34" s="50" t="s">
        <v>271</v>
      </c>
      <c r="F34" s="50">
        <v>1200</v>
      </c>
      <c r="G34" s="50" t="s">
        <v>272</v>
      </c>
      <c r="H34" s="50">
        <f t="shared" si="0"/>
        <v>0</v>
      </c>
      <c r="I34" s="58" t="s">
        <v>55</v>
      </c>
      <c r="J34" s="63"/>
      <c r="K34" s="50"/>
      <c r="L34" s="50"/>
      <c r="M34" s="50"/>
      <c r="N34" s="50"/>
      <c r="O34" s="50"/>
      <c r="P34" s="50"/>
      <c r="Q34" s="50"/>
      <c r="R34" s="50"/>
      <c r="S34" s="64"/>
    </row>
    <row r="35" spans="1:19" x14ac:dyDescent="0.3">
      <c r="A35" s="167"/>
      <c r="B35" s="167"/>
      <c r="C35" s="9"/>
      <c r="D35" s="194"/>
      <c r="E35" s="50" t="s">
        <v>273</v>
      </c>
      <c r="F35" s="50">
        <v>2400</v>
      </c>
      <c r="G35" s="50" t="s">
        <v>274</v>
      </c>
      <c r="H35" s="50">
        <f t="shared" si="0"/>
        <v>0</v>
      </c>
      <c r="I35" s="58" t="s">
        <v>57</v>
      </c>
      <c r="J35" s="63"/>
      <c r="K35" s="50"/>
      <c r="L35" s="50"/>
      <c r="M35" s="50"/>
      <c r="N35" s="50"/>
      <c r="O35" s="50"/>
      <c r="P35" s="50"/>
      <c r="Q35" s="50"/>
      <c r="R35" s="50"/>
      <c r="S35" s="64"/>
    </row>
    <row r="36" spans="1:19" ht="16.5" customHeight="1" x14ac:dyDescent="0.3">
      <c r="A36" s="167"/>
      <c r="B36" s="167"/>
      <c r="C36" s="9"/>
      <c r="D36" s="194"/>
      <c r="E36" s="50" t="s">
        <v>94</v>
      </c>
      <c r="F36" s="50">
        <v>4000</v>
      </c>
      <c r="G36" s="50" t="s">
        <v>255</v>
      </c>
      <c r="H36" s="50">
        <f t="shared" si="0"/>
        <v>0</v>
      </c>
      <c r="I36" s="58" t="s">
        <v>55</v>
      </c>
      <c r="J36" s="63"/>
      <c r="K36" s="50"/>
      <c r="L36" s="50"/>
      <c r="M36" s="50"/>
      <c r="N36" s="50"/>
      <c r="O36" s="50"/>
      <c r="P36" s="50"/>
      <c r="Q36" s="50"/>
      <c r="R36" s="50"/>
      <c r="S36" s="64"/>
    </row>
    <row r="37" spans="1:19" x14ac:dyDescent="0.3">
      <c r="A37" s="167"/>
      <c r="B37" s="167"/>
      <c r="C37" s="9"/>
      <c r="D37" s="194"/>
      <c r="E37" s="50" t="s">
        <v>275</v>
      </c>
      <c r="F37" s="50">
        <v>20</v>
      </c>
      <c r="G37" s="50" t="s">
        <v>276</v>
      </c>
      <c r="H37" s="50">
        <f t="shared" si="0"/>
        <v>0</v>
      </c>
      <c r="I37" s="58" t="s">
        <v>57</v>
      </c>
      <c r="J37" s="63"/>
      <c r="K37" s="50"/>
      <c r="L37" s="50"/>
      <c r="M37" s="50"/>
      <c r="N37" s="50"/>
      <c r="O37" s="50"/>
      <c r="P37" s="50"/>
      <c r="Q37" s="50"/>
      <c r="R37" s="50"/>
      <c r="S37" s="64"/>
    </row>
    <row r="38" spans="1:19" x14ac:dyDescent="0.3">
      <c r="A38" s="167"/>
      <c r="B38" s="167"/>
      <c r="C38" s="9"/>
      <c r="D38" s="194"/>
      <c r="E38" s="50" t="s">
        <v>277</v>
      </c>
      <c r="F38" s="50">
        <v>20</v>
      </c>
      <c r="G38" s="50" t="s">
        <v>278</v>
      </c>
      <c r="H38" s="50">
        <f t="shared" si="0"/>
        <v>0</v>
      </c>
      <c r="I38" s="58" t="s">
        <v>55</v>
      </c>
      <c r="J38" s="63"/>
      <c r="K38" s="50"/>
      <c r="L38" s="50"/>
      <c r="M38" s="50"/>
      <c r="N38" s="50"/>
      <c r="O38" s="50"/>
      <c r="P38" s="50"/>
      <c r="Q38" s="50"/>
      <c r="R38" s="50"/>
      <c r="S38" s="64"/>
    </row>
    <row r="39" spans="1:19" x14ac:dyDescent="0.3">
      <c r="A39" s="167"/>
      <c r="B39" s="167"/>
      <c r="C39" s="9"/>
      <c r="D39" s="194"/>
      <c r="E39" s="50" t="s">
        <v>279</v>
      </c>
      <c r="F39" s="50">
        <v>40</v>
      </c>
      <c r="G39" s="50" t="s">
        <v>276</v>
      </c>
      <c r="H39" s="50">
        <f t="shared" si="0"/>
        <v>0</v>
      </c>
      <c r="I39" s="58" t="s">
        <v>280</v>
      </c>
      <c r="J39" s="63"/>
      <c r="K39" s="50"/>
      <c r="L39" s="50"/>
      <c r="M39" s="50"/>
      <c r="N39" s="50"/>
      <c r="O39" s="50"/>
      <c r="P39" s="50"/>
      <c r="Q39" s="50"/>
      <c r="R39" s="50"/>
      <c r="S39" s="64"/>
    </row>
    <row r="40" spans="1:19" x14ac:dyDescent="0.3">
      <c r="A40" s="167"/>
      <c r="B40" s="167"/>
      <c r="C40" s="9"/>
      <c r="D40" s="194"/>
      <c r="E40" s="50" t="s">
        <v>281</v>
      </c>
      <c r="F40" s="50">
        <v>40</v>
      </c>
      <c r="G40" s="50" t="s">
        <v>276</v>
      </c>
      <c r="H40" s="50">
        <f t="shared" si="0"/>
        <v>0</v>
      </c>
      <c r="I40" s="58" t="s">
        <v>280</v>
      </c>
      <c r="J40" s="63"/>
      <c r="K40" s="50"/>
      <c r="L40" s="50"/>
      <c r="M40" s="50"/>
      <c r="N40" s="50"/>
      <c r="O40" s="50"/>
      <c r="P40" s="50"/>
      <c r="Q40" s="50"/>
      <c r="R40" s="50"/>
      <c r="S40" s="64"/>
    </row>
    <row r="41" spans="1:19" x14ac:dyDescent="0.3">
      <c r="A41" s="167"/>
      <c r="B41" s="167"/>
      <c r="C41" s="9"/>
      <c r="D41" s="194"/>
      <c r="E41" s="50" t="s">
        <v>282</v>
      </c>
      <c r="F41" s="50">
        <v>60</v>
      </c>
      <c r="G41" s="50" t="s">
        <v>283</v>
      </c>
      <c r="H41" s="50">
        <f t="shared" si="0"/>
        <v>0</v>
      </c>
      <c r="I41" s="58" t="s">
        <v>280</v>
      </c>
      <c r="J41" s="63"/>
      <c r="K41" s="50"/>
      <c r="L41" s="50"/>
      <c r="M41" s="50"/>
      <c r="N41" s="50"/>
      <c r="O41" s="50"/>
      <c r="P41" s="50"/>
      <c r="Q41" s="50"/>
      <c r="R41" s="50"/>
      <c r="S41" s="64"/>
    </row>
    <row r="42" spans="1:19" x14ac:dyDescent="0.3">
      <c r="A42" s="167"/>
      <c r="B42" s="167"/>
      <c r="C42" s="9"/>
      <c r="D42" s="194"/>
      <c r="E42" s="50" t="s">
        <v>284</v>
      </c>
      <c r="F42" s="50">
        <v>60</v>
      </c>
      <c r="G42" s="50" t="s">
        <v>285</v>
      </c>
      <c r="H42" s="50">
        <f t="shared" si="0"/>
        <v>0</v>
      </c>
      <c r="I42" s="58" t="s">
        <v>56</v>
      </c>
      <c r="J42" s="63"/>
      <c r="K42" s="50"/>
      <c r="L42" s="50"/>
      <c r="M42" s="50"/>
      <c r="N42" s="50"/>
      <c r="O42" s="50"/>
      <c r="P42" s="50"/>
      <c r="Q42" s="50"/>
      <c r="R42" s="50"/>
      <c r="S42" s="64"/>
    </row>
    <row r="43" spans="1:19" ht="17.25" thickBot="1" x14ac:dyDescent="0.35">
      <c r="A43" s="167"/>
      <c r="B43" s="167"/>
      <c r="C43" s="9"/>
      <c r="D43" s="195"/>
      <c r="E43" s="72" t="s">
        <v>286</v>
      </c>
      <c r="F43" s="72">
        <v>200</v>
      </c>
      <c r="G43" s="72" t="s">
        <v>287</v>
      </c>
      <c r="H43" s="72">
        <f t="shared" si="0"/>
        <v>0</v>
      </c>
      <c r="I43" s="73" t="s">
        <v>55</v>
      </c>
      <c r="J43" s="74"/>
      <c r="K43" s="72"/>
      <c r="L43" s="72"/>
      <c r="M43" s="72"/>
      <c r="N43" s="72"/>
      <c r="O43" s="72"/>
      <c r="P43" s="72"/>
      <c r="Q43" s="72"/>
      <c r="R43" s="72"/>
      <c r="S43" s="75"/>
    </row>
    <row r="44" spans="1:19" ht="17.25" thickTop="1" x14ac:dyDescent="0.3">
      <c r="A44" s="167"/>
      <c r="B44" s="167"/>
      <c r="C44" s="9"/>
      <c r="D44" s="193" t="s">
        <v>96</v>
      </c>
      <c r="E44" s="69" t="s">
        <v>288</v>
      </c>
      <c r="F44" s="78">
        <v>2000</v>
      </c>
      <c r="G44" s="69" t="s">
        <v>255</v>
      </c>
      <c r="H44" s="69">
        <f t="shared" si="0"/>
        <v>0</v>
      </c>
      <c r="I44" s="70" t="s">
        <v>57</v>
      </c>
      <c r="J44" s="76"/>
      <c r="K44" s="69"/>
      <c r="L44" s="69"/>
      <c r="M44" s="69"/>
      <c r="N44" s="69"/>
      <c r="O44" s="69"/>
      <c r="P44" s="69"/>
      <c r="Q44" s="69"/>
      <c r="R44" s="69"/>
      <c r="S44" s="77"/>
    </row>
    <row r="45" spans="1:19" x14ac:dyDescent="0.3">
      <c r="A45" s="167"/>
      <c r="B45" s="167"/>
      <c r="C45" s="9"/>
      <c r="D45" s="194"/>
      <c r="E45" s="50" t="s">
        <v>289</v>
      </c>
      <c r="F45" s="79">
        <v>1000</v>
      </c>
      <c r="G45" s="50" t="s">
        <v>290</v>
      </c>
      <c r="H45" s="50">
        <f t="shared" si="0"/>
        <v>0</v>
      </c>
      <c r="I45" s="58" t="s">
        <v>55</v>
      </c>
      <c r="J45" s="63"/>
      <c r="K45" s="50"/>
      <c r="L45" s="50"/>
      <c r="M45" s="50"/>
      <c r="N45" s="50"/>
      <c r="O45" s="50"/>
      <c r="P45" s="50"/>
      <c r="Q45" s="50"/>
      <c r="R45" s="50"/>
      <c r="S45" s="64"/>
    </row>
    <row r="46" spans="1:19" x14ac:dyDescent="0.3">
      <c r="A46" s="167"/>
      <c r="B46" s="167"/>
      <c r="C46" s="9"/>
      <c r="D46" s="194"/>
      <c r="E46" s="50" t="s">
        <v>291</v>
      </c>
      <c r="F46" s="79">
        <v>2000</v>
      </c>
      <c r="G46" s="50" t="s">
        <v>292</v>
      </c>
      <c r="H46" s="50">
        <f t="shared" si="0"/>
        <v>0</v>
      </c>
      <c r="I46" s="58" t="s">
        <v>293</v>
      </c>
      <c r="J46" s="63"/>
      <c r="K46" s="50"/>
      <c r="L46" s="50"/>
      <c r="M46" s="50"/>
      <c r="N46" s="50"/>
      <c r="O46" s="50"/>
      <c r="P46" s="50"/>
      <c r="Q46" s="50"/>
      <c r="R46" s="50"/>
      <c r="S46" s="64"/>
    </row>
    <row r="47" spans="1:19" x14ac:dyDescent="0.3">
      <c r="A47" s="167"/>
      <c r="B47" s="167"/>
      <c r="C47" s="9"/>
      <c r="D47" s="194"/>
      <c r="E47" s="50" t="s">
        <v>302</v>
      </c>
      <c r="F47" s="50">
        <v>1000</v>
      </c>
      <c r="G47" s="71" t="s">
        <v>295</v>
      </c>
      <c r="H47" s="50">
        <f t="shared" si="0"/>
        <v>0</v>
      </c>
      <c r="I47" s="58" t="s">
        <v>57</v>
      </c>
      <c r="J47" s="63"/>
      <c r="K47" s="50"/>
      <c r="L47" s="50"/>
      <c r="M47" s="50"/>
      <c r="N47" s="50"/>
      <c r="O47" s="50"/>
      <c r="P47" s="50"/>
      <c r="Q47" s="50"/>
      <c r="R47" s="50"/>
      <c r="S47" s="64"/>
    </row>
    <row r="48" spans="1:19" x14ac:dyDescent="0.3">
      <c r="A48" s="167"/>
      <c r="B48" s="167"/>
      <c r="C48" s="9"/>
      <c r="D48" s="194"/>
      <c r="E48" s="50" t="s">
        <v>294</v>
      </c>
      <c r="F48" s="50">
        <v>500</v>
      </c>
      <c r="G48" s="71" t="s">
        <v>295</v>
      </c>
      <c r="H48" s="50">
        <f t="shared" si="0"/>
        <v>0</v>
      </c>
      <c r="I48" s="58" t="s">
        <v>57</v>
      </c>
      <c r="J48" s="63"/>
      <c r="K48" s="50"/>
      <c r="L48" s="50"/>
      <c r="M48" s="50"/>
      <c r="N48" s="50"/>
      <c r="O48" s="50"/>
      <c r="P48" s="50"/>
      <c r="Q48" s="50"/>
      <c r="R48" s="50"/>
      <c r="S48" s="64"/>
    </row>
    <row r="49" spans="1:19" x14ac:dyDescent="0.3">
      <c r="A49" s="167"/>
      <c r="B49" s="167"/>
      <c r="C49" s="9"/>
      <c r="D49" s="194"/>
      <c r="E49" s="50" t="s">
        <v>296</v>
      </c>
      <c r="F49" s="50">
        <v>1000</v>
      </c>
      <c r="G49" s="71" t="s">
        <v>297</v>
      </c>
      <c r="H49" s="50">
        <f t="shared" si="0"/>
        <v>0</v>
      </c>
      <c r="I49" s="58" t="s">
        <v>61</v>
      </c>
      <c r="J49" s="63"/>
      <c r="K49" s="50"/>
      <c r="L49" s="50"/>
      <c r="M49" s="50"/>
      <c r="N49" s="50"/>
      <c r="O49" s="50"/>
      <c r="P49" s="50"/>
      <c r="Q49" s="50"/>
      <c r="R49" s="50"/>
      <c r="S49" s="64"/>
    </row>
    <row r="50" spans="1:19" x14ac:dyDescent="0.3">
      <c r="A50" s="167"/>
      <c r="B50" s="167"/>
      <c r="C50" s="9"/>
      <c r="D50" s="194"/>
      <c r="E50" s="50" t="s">
        <v>298</v>
      </c>
      <c r="F50" s="50">
        <v>700</v>
      </c>
      <c r="G50" s="71" t="s">
        <v>299</v>
      </c>
      <c r="H50" s="50">
        <f t="shared" si="0"/>
        <v>0</v>
      </c>
      <c r="I50" s="58" t="s">
        <v>61</v>
      </c>
      <c r="J50" s="63"/>
      <c r="K50" s="50"/>
      <c r="L50" s="50"/>
      <c r="M50" s="50"/>
      <c r="N50" s="50"/>
      <c r="O50" s="50"/>
      <c r="P50" s="50"/>
      <c r="Q50" s="50"/>
      <c r="R50" s="50"/>
      <c r="S50" s="64"/>
    </row>
    <row r="51" spans="1:19" x14ac:dyDescent="0.3">
      <c r="A51" s="167"/>
      <c r="B51" s="167"/>
      <c r="C51" s="9"/>
      <c r="D51" s="194"/>
      <c r="E51" s="50" t="s">
        <v>300</v>
      </c>
      <c r="F51" s="50">
        <v>200</v>
      </c>
      <c r="G51" s="71" t="s">
        <v>85</v>
      </c>
      <c r="H51" s="50">
        <f t="shared" si="0"/>
        <v>0</v>
      </c>
      <c r="I51" s="58" t="s">
        <v>55</v>
      </c>
      <c r="J51" s="63"/>
      <c r="K51" s="50"/>
      <c r="L51" s="50"/>
      <c r="M51" s="50"/>
      <c r="N51" s="50"/>
      <c r="O51" s="50"/>
      <c r="P51" s="50"/>
      <c r="Q51" s="50"/>
      <c r="R51" s="50"/>
      <c r="S51" s="64"/>
    </row>
    <row r="52" spans="1:19" x14ac:dyDescent="0.3">
      <c r="A52" s="167"/>
      <c r="B52" s="167"/>
      <c r="C52" s="9"/>
      <c r="D52" s="194"/>
      <c r="E52" s="50" t="s">
        <v>301</v>
      </c>
      <c r="F52" s="50">
        <v>500</v>
      </c>
      <c r="G52" s="71" t="s">
        <v>85</v>
      </c>
      <c r="H52" s="50">
        <f t="shared" si="0"/>
        <v>0</v>
      </c>
      <c r="I52" s="58" t="s">
        <v>55</v>
      </c>
      <c r="J52" s="63"/>
      <c r="K52" s="50"/>
      <c r="L52" s="50"/>
      <c r="M52" s="50"/>
      <c r="N52" s="50"/>
      <c r="O52" s="50"/>
      <c r="P52" s="50"/>
      <c r="Q52" s="50"/>
      <c r="R52" s="50"/>
      <c r="S52" s="64"/>
    </row>
    <row r="53" spans="1:19" x14ac:dyDescent="0.3">
      <c r="A53" s="167"/>
      <c r="B53" s="167"/>
      <c r="C53" s="9"/>
      <c r="D53" s="194"/>
      <c r="E53" s="50" t="s">
        <v>303</v>
      </c>
      <c r="F53" s="50">
        <v>1500</v>
      </c>
      <c r="G53" s="50" t="s">
        <v>304</v>
      </c>
      <c r="H53" s="50">
        <f t="shared" si="0"/>
        <v>0</v>
      </c>
      <c r="I53" s="58" t="s">
        <v>55</v>
      </c>
      <c r="J53" s="63"/>
      <c r="K53" s="50"/>
      <c r="L53" s="50"/>
      <c r="M53" s="50"/>
      <c r="N53" s="50"/>
      <c r="O53" s="50"/>
      <c r="P53" s="50"/>
      <c r="Q53" s="50"/>
      <c r="R53" s="50"/>
      <c r="S53" s="64"/>
    </row>
    <row r="54" spans="1:19" ht="17.25" thickBot="1" x14ac:dyDescent="0.35">
      <c r="A54" s="167"/>
      <c r="B54" s="167"/>
      <c r="C54" s="9"/>
      <c r="D54" s="195"/>
      <c r="E54" s="72" t="s">
        <v>95</v>
      </c>
      <c r="F54" s="72">
        <v>500</v>
      </c>
      <c r="G54" s="72" t="s">
        <v>255</v>
      </c>
      <c r="H54" s="72">
        <f t="shared" si="0"/>
        <v>0</v>
      </c>
      <c r="I54" s="73" t="s">
        <v>55</v>
      </c>
      <c r="J54" s="65"/>
      <c r="K54" s="66"/>
      <c r="L54" s="66"/>
      <c r="M54" s="66"/>
      <c r="N54" s="66"/>
      <c r="O54" s="66"/>
      <c r="P54" s="66"/>
      <c r="Q54" s="66"/>
      <c r="R54" s="66"/>
      <c r="S54" s="67"/>
    </row>
    <row r="55" spans="1:19" ht="17.25" hidden="1" thickTop="1" x14ac:dyDescent="0.3">
      <c r="D55" s="29" t="s">
        <v>42</v>
      </c>
      <c r="E55" s="29"/>
      <c r="F55" s="29"/>
      <c r="G55" s="29"/>
      <c r="H55" s="29"/>
      <c r="I55" s="29"/>
      <c r="J55" s="29">
        <f>SUMPRODUCT($F$3:$F$54,J3:J54)</f>
        <v>0</v>
      </c>
      <c r="K55" s="29">
        <f t="shared" ref="K55:S55" si="1">SUMPRODUCT($F$3:$F$54,K3:K54)</f>
        <v>0</v>
      </c>
      <c r="L55" s="29">
        <f t="shared" si="1"/>
        <v>0</v>
      </c>
      <c r="M55" s="29">
        <f t="shared" si="1"/>
        <v>0</v>
      </c>
      <c r="N55" s="29">
        <f t="shared" si="1"/>
        <v>0</v>
      </c>
      <c r="O55" s="29">
        <f t="shared" si="1"/>
        <v>0</v>
      </c>
      <c r="P55" s="29">
        <f t="shared" si="1"/>
        <v>0</v>
      </c>
      <c r="Q55" s="29">
        <f t="shared" si="1"/>
        <v>0</v>
      </c>
      <c r="R55" s="29">
        <f t="shared" si="1"/>
        <v>0</v>
      </c>
      <c r="S55" s="29">
        <f t="shared" si="1"/>
        <v>0</v>
      </c>
    </row>
    <row r="56" spans="1:19" ht="17.25" thickTop="1" x14ac:dyDescent="0.3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8" spans="1:19" ht="17.25" thickBot="1" x14ac:dyDescent="0.35"/>
    <row r="59" spans="1:19" ht="17.25" thickTop="1" x14ac:dyDescent="0.3">
      <c r="A59" s="177" t="s">
        <v>305</v>
      </c>
      <c r="B59" s="178"/>
      <c r="D59" s="183" t="s">
        <v>69</v>
      </c>
      <c r="E59" s="129" t="s">
        <v>50</v>
      </c>
      <c r="F59" s="129" t="s">
        <v>48</v>
      </c>
      <c r="G59" s="186" t="s">
        <v>51</v>
      </c>
      <c r="H59" s="186" t="s">
        <v>52</v>
      </c>
      <c r="I59" s="186" t="s">
        <v>49</v>
      </c>
      <c r="J59" s="129" t="s">
        <v>54</v>
      </c>
      <c r="K59" s="129"/>
      <c r="L59" s="129"/>
      <c r="M59" s="129"/>
      <c r="N59" s="129"/>
      <c r="O59" s="129"/>
      <c r="P59" s="129"/>
      <c r="Q59" s="129"/>
      <c r="R59" s="129"/>
      <c r="S59" s="131"/>
    </row>
    <row r="60" spans="1:19" ht="17.25" thickBot="1" x14ac:dyDescent="0.35">
      <c r="A60" s="179"/>
      <c r="B60" s="180"/>
      <c r="D60" s="184"/>
      <c r="E60" s="185"/>
      <c r="F60" s="185"/>
      <c r="G60" s="187"/>
      <c r="H60" s="187"/>
      <c r="I60" s="187"/>
      <c r="J60" s="33">
        <v>1</v>
      </c>
      <c r="K60" s="33">
        <v>2</v>
      </c>
      <c r="L60" s="33">
        <v>3</v>
      </c>
      <c r="M60" s="33">
        <v>4</v>
      </c>
      <c r="N60" s="33">
        <v>5</v>
      </c>
      <c r="O60" s="33">
        <v>6</v>
      </c>
      <c r="P60" s="33">
        <v>7</v>
      </c>
      <c r="Q60" s="33">
        <v>8</v>
      </c>
      <c r="R60" s="33">
        <v>9</v>
      </c>
      <c r="S60" s="80">
        <v>10</v>
      </c>
    </row>
    <row r="61" spans="1:19" ht="17.25" thickTop="1" x14ac:dyDescent="0.3">
      <c r="D61" s="81"/>
      <c r="E61" s="46" t="s">
        <v>107</v>
      </c>
      <c r="F61" s="46">
        <v>20</v>
      </c>
      <c r="G61" s="46">
        <v>50</v>
      </c>
      <c r="H61" s="46">
        <f>SUM(J61:S61)</f>
        <v>0</v>
      </c>
      <c r="I61" s="82" t="s">
        <v>103</v>
      </c>
      <c r="J61" s="35"/>
      <c r="K61" s="36"/>
      <c r="L61" s="36"/>
      <c r="M61" s="36"/>
      <c r="N61" s="36"/>
      <c r="O61" s="36"/>
      <c r="P61" s="36"/>
      <c r="Q61" s="36"/>
      <c r="R61" s="36"/>
      <c r="S61" s="38"/>
    </row>
    <row r="62" spans="1:19" x14ac:dyDescent="0.3">
      <c r="D62" s="83"/>
      <c r="E62" s="34" t="s">
        <v>108</v>
      </c>
      <c r="F62" s="34">
        <v>20</v>
      </c>
      <c r="G62" s="84">
        <v>50</v>
      </c>
      <c r="H62" s="34">
        <f t="shared" ref="H62:H66" si="2">SUM(J62:S62)</f>
        <v>0</v>
      </c>
      <c r="I62" s="40" t="s">
        <v>61</v>
      </c>
      <c r="J62" s="39"/>
      <c r="K62" s="34"/>
      <c r="L62" s="34"/>
      <c r="M62" s="34"/>
      <c r="N62" s="34"/>
      <c r="O62" s="34"/>
      <c r="P62" s="34"/>
      <c r="Q62" s="34"/>
      <c r="R62" s="34"/>
      <c r="S62" s="41"/>
    </row>
    <row r="63" spans="1:19" x14ac:dyDescent="0.3">
      <c r="D63" s="83"/>
      <c r="E63" s="34" t="s">
        <v>99</v>
      </c>
      <c r="F63" s="34">
        <v>5</v>
      </c>
      <c r="G63" s="34">
        <v>30</v>
      </c>
      <c r="H63" s="34">
        <f t="shared" si="2"/>
        <v>0</v>
      </c>
      <c r="I63" s="40" t="s">
        <v>103</v>
      </c>
      <c r="J63" s="39"/>
      <c r="K63" s="34"/>
      <c r="L63" s="34"/>
      <c r="M63" s="34"/>
      <c r="N63" s="34"/>
      <c r="O63" s="34"/>
      <c r="P63" s="34"/>
      <c r="Q63" s="34"/>
      <c r="R63" s="34"/>
      <c r="S63" s="41"/>
    </row>
    <row r="64" spans="1:19" x14ac:dyDescent="0.3">
      <c r="D64" s="83"/>
      <c r="E64" s="34" t="s">
        <v>100</v>
      </c>
      <c r="F64" s="34">
        <v>15</v>
      </c>
      <c r="G64" s="34">
        <v>30</v>
      </c>
      <c r="H64" s="34">
        <f t="shared" si="2"/>
        <v>0</v>
      </c>
      <c r="I64" s="40" t="s">
        <v>103</v>
      </c>
      <c r="J64" s="39"/>
      <c r="K64" s="34"/>
      <c r="L64" s="34"/>
      <c r="M64" s="34"/>
      <c r="N64" s="34"/>
      <c r="O64" s="34"/>
      <c r="P64" s="34"/>
      <c r="Q64" s="34"/>
      <c r="R64" s="34"/>
      <c r="S64" s="41"/>
    </row>
    <row r="65" spans="1:21" x14ac:dyDescent="0.3">
      <c r="D65" s="83"/>
      <c r="E65" s="34" t="s">
        <v>101</v>
      </c>
      <c r="F65" s="34">
        <v>25</v>
      </c>
      <c r="G65" s="34">
        <v>50</v>
      </c>
      <c r="H65" s="34">
        <f t="shared" si="2"/>
        <v>0</v>
      </c>
      <c r="I65" s="40" t="s">
        <v>103</v>
      </c>
      <c r="J65" s="39"/>
      <c r="K65" s="34"/>
      <c r="L65" s="34"/>
      <c r="M65" s="34"/>
      <c r="N65" s="34"/>
      <c r="O65" s="34"/>
      <c r="P65" s="34"/>
      <c r="Q65" s="34"/>
      <c r="R65" s="34"/>
      <c r="S65" s="41"/>
    </row>
    <row r="66" spans="1:21" ht="17.25" thickBot="1" x14ac:dyDescent="0.35">
      <c r="A66" s="167"/>
      <c r="B66" s="168"/>
      <c r="D66" s="85"/>
      <c r="E66" s="86" t="s">
        <v>93</v>
      </c>
      <c r="F66" s="86">
        <v>240</v>
      </c>
      <c r="G66" s="86">
        <v>5</v>
      </c>
      <c r="H66" s="86">
        <f t="shared" si="2"/>
        <v>0</v>
      </c>
      <c r="I66" s="87" t="s">
        <v>61</v>
      </c>
      <c r="J66" s="42"/>
      <c r="K66" s="43"/>
      <c r="L66" s="43"/>
      <c r="M66" s="43"/>
      <c r="N66" s="43"/>
      <c r="O66" s="43"/>
      <c r="P66" s="43"/>
      <c r="Q66" s="43"/>
      <c r="R66" s="43"/>
      <c r="S66" s="45"/>
    </row>
    <row r="67" spans="1:21" ht="17.25" hidden="1" thickTop="1" x14ac:dyDescent="0.3">
      <c r="D67" s="29" t="s">
        <v>42</v>
      </c>
      <c r="E67" s="29"/>
      <c r="F67" s="29"/>
      <c r="G67" s="29"/>
      <c r="H67" s="29"/>
      <c r="I67" s="29"/>
      <c r="J67" s="29">
        <f t="shared" ref="J67:S67" si="3">SUMPRODUCT($F$61:$F$66,J61:J66)</f>
        <v>0</v>
      </c>
      <c r="K67" s="29">
        <f t="shared" si="3"/>
        <v>0</v>
      </c>
      <c r="L67" s="29">
        <f t="shared" si="3"/>
        <v>0</v>
      </c>
      <c r="M67" s="29">
        <f t="shared" si="3"/>
        <v>0</v>
      </c>
      <c r="N67" s="29">
        <f t="shared" si="3"/>
        <v>0</v>
      </c>
      <c r="O67" s="29">
        <f t="shared" si="3"/>
        <v>0</v>
      </c>
      <c r="P67" s="29">
        <f t="shared" si="3"/>
        <v>0</v>
      </c>
      <c r="Q67" s="29">
        <f t="shared" si="3"/>
        <v>0</v>
      </c>
      <c r="R67" s="29">
        <f t="shared" si="3"/>
        <v>0</v>
      </c>
      <c r="S67" s="29">
        <f t="shared" si="3"/>
        <v>0</v>
      </c>
      <c r="U67" s="30">
        <f>SUM(J67:S67)</f>
        <v>0</v>
      </c>
    </row>
    <row r="68" spans="1:21" ht="17.25" thickTop="1" x14ac:dyDescent="0.3"/>
    <row r="70" spans="1:21" ht="17.25" thickBot="1" x14ac:dyDescent="0.35"/>
    <row r="71" spans="1:21" ht="17.25" thickTop="1" x14ac:dyDescent="0.3">
      <c r="A71" s="177" t="s">
        <v>306</v>
      </c>
      <c r="B71" s="178"/>
      <c r="D71" s="181" t="s">
        <v>69</v>
      </c>
      <c r="E71" s="169" t="s">
        <v>50</v>
      </c>
      <c r="F71" s="169" t="s">
        <v>48</v>
      </c>
      <c r="G71" s="174" t="s">
        <v>51</v>
      </c>
      <c r="H71" s="174" t="s">
        <v>52</v>
      </c>
      <c r="I71" s="174" t="s">
        <v>49</v>
      </c>
      <c r="J71" s="169" t="s">
        <v>54</v>
      </c>
      <c r="K71" s="169"/>
      <c r="L71" s="169"/>
      <c r="M71" s="169"/>
      <c r="N71" s="169"/>
      <c r="O71" s="169"/>
      <c r="P71" s="169"/>
      <c r="Q71" s="169"/>
      <c r="R71" s="169"/>
      <c r="S71" s="176"/>
    </row>
    <row r="72" spans="1:21" ht="17.25" thickBot="1" x14ac:dyDescent="0.35">
      <c r="A72" s="179"/>
      <c r="B72" s="180"/>
      <c r="D72" s="182"/>
      <c r="E72" s="170"/>
      <c r="F72" s="170"/>
      <c r="G72" s="175"/>
      <c r="H72" s="175"/>
      <c r="I72" s="175"/>
      <c r="J72" s="88">
        <v>1</v>
      </c>
      <c r="K72" s="88">
        <v>2</v>
      </c>
      <c r="L72" s="88">
        <v>3</v>
      </c>
      <c r="M72" s="88">
        <v>4</v>
      </c>
      <c r="N72" s="88">
        <v>5</v>
      </c>
      <c r="O72" s="88">
        <v>6</v>
      </c>
      <c r="P72" s="88">
        <v>7</v>
      </c>
      <c r="Q72" s="88">
        <v>8</v>
      </c>
      <c r="R72" s="88">
        <v>9</v>
      </c>
      <c r="S72" s="89">
        <v>10</v>
      </c>
    </row>
    <row r="73" spans="1:21" ht="17.25" thickTop="1" x14ac:dyDescent="0.3">
      <c r="A73" s="167" t="s">
        <v>307</v>
      </c>
      <c r="B73" s="168"/>
      <c r="D73" s="171"/>
      <c r="E73" s="90" t="s">
        <v>100</v>
      </c>
      <c r="F73" s="91">
        <v>250000000</v>
      </c>
      <c r="G73" s="90">
        <v>30</v>
      </c>
      <c r="H73" s="90">
        <f>SUM(J73:S73)</f>
        <v>0</v>
      </c>
      <c r="I73" s="92" t="s">
        <v>61</v>
      </c>
      <c r="J73" s="93"/>
      <c r="K73" s="94"/>
      <c r="L73" s="94"/>
      <c r="M73" s="94"/>
      <c r="N73" s="94"/>
      <c r="O73" s="94"/>
      <c r="P73" s="94"/>
      <c r="Q73" s="94"/>
      <c r="R73" s="94"/>
      <c r="S73" s="95"/>
    </row>
    <row r="74" spans="1:21" x14ac:dyDescent="0.3">
      <c r="A74" s="168"/>
      <c r="B74" s="168"/>
      <c r="D74" s="172"/>
      <c r="E74" s="96" t="s">
        <v>101</v>
      </c>
      <c r="F74" s="97">
        <v>375000000</v>
      </c>
      <c r="G74" s="98">
        <v>50</v>
      </c>
      <c r="H74" s="96">
        <f t="shared" ref="H74:H91" si="4">SUM(J74:S74)</f>
        <v>0</v>
      </c>
      <c r="I74" s="99" t="s">
        <v>61</v>
      </c>
      <c r="J74" s="100"/>
      <c r="K74" s="96"/>
      <c r="L74" s="96"/>
      <c r="M74" s="96"/>
      <c r="N74" s="96"/>
      <c r="O74" s="96"/>
      <c r="P74" s="96"/>
      <c r="Q74" s="96"/>
      <c r="R74" s="96"/>
      <c r="S74" s="101"/>
    </row>
    <row r="75" spans="1:21" x14ac:dyDescent="0.3">
      <c r="A75" s="168"/>
      <c r="B75" s="168"/>
      <c r="D75" s="172"/>
      <c r="E75" s="96" t="s">
        <v>308</v>
      </c>
      <c r="F75" s="97">
        <v>500000000</v>
      </c>
      <c r="G75" s="96">
        <v>5</v>
      </c>
      <c r="H75" s="96">
        <f t="shared" si="4"/>
        <v>0</v>
      </c>
      <c r="I75" s="99" t="s">
        <v>103</v>
      </c>
      <c r="J75" s="100"/>
      <c r="K75" s="96"/>
      <c r="L75" s="96"/>
      <c r="M75" s="96"/>
      <c r="N75" s="96"/>
      <c r="O75" s="96"/>
      <c r="P75" s="96"/>
      <c r="Q75" s="96"/>
      <c r="R75" s="96"/>
      <c r="S75" s="101"/>
    </row>
    <row r="76" spans="1:21" x14ac:dyDescent="0.3">
      <c r="A76" s="168"/>
      <c r="B76" s="168"/>
      <c r="D76" s="172"/>
      <c r="E76" s="96" t="s">
        <v>309</v>
      </c>
      <c r="F76" s="97">
        <v>500000</v>
      </c>
      <c r="G76" s="96">
        <v>100</v>
      </c>
      <c r="H76" s="96">
        <f t="shared" si="4"/>
        <v>0</v>
      </c>
      <c r="I76" s="99" t="s">
        <v>280</v>
      </c>
      <c r="J76" s="100"/>
      <c r="K76" s="96"/>
      <c r="L76" s="96"/>
      <c r="M76" s="96"/>
      <c r="N76" s="96"/>
      <c r="O76" s="96"/>
      <c r="P76" s="96"/>
      <c r="Q76" s="96"/>
      <c r="R76" s="96"/>
      <c r="S76" s="101"/>
    </row>
    <row r="77" spans="1:21" x14ac:dyDescent="0.3">
      <c r="A77" s="168"/>
      <c r="B77" s="168"/>
      <c r="D77" s="172"/>
      <c r="E77" s="96" t="s">
        <v>107</v>
      </c>
      <c r="F77" s="97">
        <v>50000000</v>
      </c>
      <c r="G77" s="96">
        <v>400</v>
      </c>
      <c r="H77" s="96">
        <f t="shared" si="4"/>
        <v>0</v>
      </c>
      <c r="I77" s="99" t="s">
        <v>61</v>
      </c>
      <c r="J77" s="100"/>
      <c r="K77" s="96"/>
      <c r="L77" s="96"/>
      <c r="M77" s="96"/>
      <c r="N77" s="96"/>
      <c r="O77" s="96"/>
      <c r="P77" s="96"/>
      <c r="Q77" s="96"/>
      <c r="R77" s="96"/>
      <c r="S77" s="101"/>
    </row>
    <row r="78" spans="1:21" x14ac:dyDescent="0.3">
      <c r="A78" s="168"/>
      <c r="B78" s="168"/>
      <c r="D78" s="172"/>
      <c r="E78" s="96" t="s">
        <v>108</v>
      </c>
      <c r="F78" s="97">
        <v>50000000</v>
      </c>
      <c r="G78" s="96">
        <v>400</v>
      </c>
      <c r="H78" s="96">
        <f t="shared" si="4"/>
        <v>0</v>
      </c>
      <c r="I78" s="99" t="s">
        <v>310</v>
      </c>
      <c r="J78" s="100"/>
      <c r="K78" s="96"/>
      <c r="L78" s="96"/>
      <c r="M78" s="96"/>
      <c r="N78" s="96"/>
      <c r="O78" s="96"/>
      <c r="P78" s="96"/>
      <c r="Q78" s="96"/>
      <c r="R78" s="96"/>
      <c r="S78" s="101"/>
    </row>
    <row r="79" spans="1:21" x14ac:dyDescent="0.3">
      <c r="A79" s="168"/>
      <c r="B79" s="168"/>
      <c r="D79" s="172"/>
      <c r="E79" s="96" t="s">
        <v>311</v>
      </c>
      <c r="F79" s="97">
        <v>1500000000</v>
      </c>
      <c r="G79" s="96">
        <v>1</v>
      </c>
      <c r="H79" s="96">
        <f t="shared" si="4"/>
        <v>0</v>
      </c>
      <c r="I79" s="99" t="s">
        <v>312</v>
      </c>
      <c r="J79" s="100"/>
      <c r="K79" s="96"/>
      <c r="L79" s="96"/>
      <c r="M79" s="96"/>
      <c r="N79" s="96"/>
      <c r="O79" s="96"/>
      <c r="P79" s="96"/>
      <c r="Q79" s="96"/>
      <c r="R79" s="96"/>
      <c r="S79" s="101"/>
    </row>
    <row r="80" spans="1:21" x14ac:dyDescent="0.3">
      <c r="A80" s="168"/>
      <c r="B80" s="168"/>
      <c r="D80" s="172"/>
      <c r="E80" s="96" t="s">
        <v>313</v>
      </c>
      <c r="F80" s="97">
        <v>2000000000</v>
      </c>
      <c r="G80" s="96">
        <v>1</v>
      </c>
      <c r="H80" s="96">
        <f t="shared" si="4"/>
        <v>0</v>
      </c>
      <c r="I80" s="99" t="s">
        <v>280</v>
      </c>
      <c r="J80" s="100"/>
      <c r="K80" s="96"/>
      <c r="L80" s="96"/>
      <c r="M80" s="96"/>
      <c r="N80" s="96"/>
      <c r="O80" s="96"/>
      <c r="P80" s="96"/>
      <c r="Q80" s="96"/>
      <c r="R80" s="96"/>
      <c r="S80" s="101"/>
    </row>
    <row r="81" spans="1:20" x14ac:dyDescent="0.3">
      <c r="A81" s="168"/>
      <c r="B81" s="168"/>
      <c r="D81" s="172"/>
      <c r="E81" s="96" t="s">
        <v>314</v>
      </c>
      <c r="F81" s="97">
        <v>800000000</v>
      </c>
      <c r="G81" s="96">
        <v>1</v>
      </c>
      <c r="H81" s="96">
        <f t="shared" si="4"/>
        <v>0</v>
      </c>
      <c r="I81" s="99" t="s">
        <v>280</v>
      </c>
      <c r="J81" s="100"/>
      <c r="K81" s="96"/>
      <c r="L81" s="96"/>
      <c r="M81" s="96"/>
      <c r="N81" s="96"/>
      <c r="O81" s="96"/>
      <c r="P81" s="96"/>
      <c r="Q81" s="96"/>
      <c r="R81" s="96"/>
      <c r="S81" s="101"/>
    </row>
    <row r="82" spans="1:20" x14ac:dyDescent="0.3">
      <c r="A82" s="168"/>
      <c r="B82" s="168"/>
      <c r="D82" s="172"/>
      <c r="E82" s="96" t="s">
        <v>315</v>
      </c>
      <c r="F82" s="97">
        <v>800000000</v>
      </c>
      <c r="G82" s="96">
        <v>1</v>
      </c>
      <c r="H82" s="96">
        <f t="shared" si="4"/>
        <v>0</v>
      </c>
      <c r="I82" s="99" t="s">
        <v>316</v>
      </c>
      <c r="J82" s="100"/>
      <c r="K82" s="96"/>
      <c r="L82" s="96"/>
      <c r="M82" s="96"/>
      <c r="N82" s="96"/>
      <c r="O82" s="96"/>
      <c r="P82" s="96"/>
      <c r="Q82" s="96"/>
      <c r="R82" s="96"/>
      <c r="S82" s="101"/>
    </row>
    <row r="83" spans="1:20" x14ac:dyDescent="0.3">
      <c r="A83" s="168"/>
      <c r="B83" s="168"/>
      <c r="D83" s="172"/>
      <c r="E83" s="96" t="s">
        <v>317</v>
      </c>
      <c r="F83" s="97">
        <v>600000000</v>
      </c>
      <c r="G83" s="96">
        <v>1</v>
      </c>
      <c r="H83" s="96">
        <f t="shared" si="4"/>
        <v>0</v>
      </c>
      <c r="I83" s="99" t="s">
        <v>318</v>
      </c>
      <c r="J83" s="100"/>
      <c r="K83" s="96"/>
      <c r="L83" s="96"/>
      <c r="M83" s="96"/>
      <c r="N83" s="96"/>
      <c r="O83" s="96"/>
      <c r="P83" s="96"/>
      <c r="Q83" s="96"/>
      <c r="R83" s="96"/>
      <c r="S83" s="101"/>
    </row>
    <row r="84" spans="1:20" x14ac:dyDescent="0.3">
      <c r="A84" s="168"/>
      <c r="B84" s="168"/>
      <c r="D84" s="172"/>
      <c r="E84" s="96" t="s">
        <v>319</v>
      </c>
      <c r="F84" s="97">
        <v>300000000</v>
      </c>
      <c r="G84" s="96">
        <v>5</v>
      </c>
      <c r="H84" s="96">
        <f t="shared" si="4"/>
        <v>0</v>
      </c>
      <c r="I84" s="99" t="s">
        <v>320</v>
      </c>
      <c r="J84" s="100"/>
      <c r="K84" s="96"/>
      <c r="L84" s="96"/>
      <c r="M84" s="96"/>
      <c r="N84" s="96"/>
      <c r="O84" s="96"/>
      <c r="P84" s="96"/>
      <c r="Q84" s="96"/>
      <c r="R84" s="96"/>
      <c r="S84" s="101"/>
    </row>
    <row r="85" spans="1:20" x14ac:dyDescent="0.3">
      <c r="A85" s="168"/>
      <c r="B85" s="168"/>
      <c r="D85" s="172"/>
      <c r="E85" s="96" t="s">
        <v>323</v>
      </c>
      <c r="F85" s="97">
        <v>1000000000</v>
      </c>
      <c r="G85" s="96">
        <v>3</v>
      </c>
      <c r="H85" s="96">
        <f t="shared" si="4"/>
        <v>0</v>
      </c>
      <c r="I85" s="99" t="s">
        <v>321</v>
      </c>
      <c r="J85" s="100"/>
      <c r="K85" s="96"/>
      <c r="L85" s="96"/>
      <c r="M85" s="96"/>
      <c r="N85" s="96"/>
      <c r="O85" s="96"/>
      <c r="P85" s="96"/>
      <c r="Q85" s="96"/>
      <c r="R85" s="96"/>
      <c r="S85" s="101"/>
    </row>
    <row r="86" spans="1:20" x14ac:dyDescent="0.3">
      <c r="A86" s="168"/>
      <c r="B86" s="168"/>
      <c r="D86" s="172"/>
      <c r="E86" s="96" t="s">
        <v>322</v>
      </c>
      <c r="F86" s="97">
        <v>1000000000</v>
      </c>
      <c r="G86" s="96">
        <v>3</v>
      </c>
      <c r="H86" s="96">
        <f t="shared" si="4"/>
        <v>0</v>
      </c>
      <c r="I86" s="99" t="s">
        <v>324</v>
      </c>
      <c r="J86" s="100"/>
      <c r="K86" s="96"/>
      <c r="L86" s="96"/>
      <c r="M86" s="96"/>
      <c r="N86" s="96"/>
      <c r="O86" s="96"/>
      <c r="P86" s="96"/>
      <c r="Q86" s="96"/>
      <c r="R86" s="96"/>
      <c r="S86" s="101"/>
    </row>
    <row r="87" spans="1:20" x14ac:dyDescent="0.3">
      <c r="A87" s="168"/>
      <c r="B87" s="168"/>
      <c r="D87" s="172"/>
      <c r="E87" s="96" t="s">
        <v>325</v>
      </c>
      <c r="F87" s="97">
        <v>1000000000</v>
      </c>
      <c r="G87" s="96">
        <v>3</v>
      </c>
      <c r="H87" s="96">
        <f t="shared" si="4"/>
        <v>0</v>
      </c>
      <c r="I87" s="99" t="s">
        <v>326</v>
      </c>
      <c r="J87" s="100"/>
      <c r="K87" s="96"/>
      <c r="L87" s="96"/>
      <c r="M87" s="96"/>
      <c r="N87" s="96"/>
      <c r="O87" s="96"/>
      <c r="P87" s="96"/>
      <c r="Q87" s="96"/>
      <c r="R87" s="96"/>
      <c r="S87" s="101"/>
    </row>
    <row r="88" spans="1:20" x14ac:dyDescent="0.3">
      <c r="A88" s="168"/>
      <c r="B88" s="168"/>
      <c r="D88" s="172"/>
      <c r="E88" s="96" t="s">
        <v>327</v>
      </c>
      <c r="F88" s="97">
        <v>1000000000</v>
      </c>
      <c r="G88" s="96">
        <v>3</v>
      </c>
      <c r="H88" s="96">
        <f t="shared" si="4"/>
        <v>0</v>
      </c>
      <c r="I88" s="99" t="s">
        <v>233</v>
      </c>
      <c r="J88" s="100"/>
      <c r="K88" s="96"/>
      <c r="L88" s="96"/>
      <c r="M88" s="96"/>
      <c r="N88" s="96"/>
      <c r="O88" s="96"/>
      <c r="P88" s="96"/>
      <c r="Q88" s="96"/>
      <c r="R88" s="96"/>
      <c r="S88" s="101"/>
    </row>
    <row r="89" spans="1:20" x14ac:dyDescent="0.3">
      <c r="A89" s="168"/>
      <c r="B89" s="168"/>
      <c r="D89" s="172"/>
      <c r="E89" s="96" t="s">
        <v>328</v>
      </c>
      <c r="F89" s="97">
        <v>1500000000</v>
      </c>
      <c r="G89" s="96">
        <v>3</v>
      </c>
      <c r="H89" s="96">
        <f t="shared" si="4"/>
        <v>0</v>
      </c>
      <c r="I89" s="99" t="s">
        <v>329</v>
      </c>
      <c r="J89" s="100"/>
      <c r="K89" s="96"/>
      <c r="L89" s="96"/>
      <c r="M89" s="96"/>
      <c r="N89" s="96"/>
      <c r="O89" s="96"/>
      <c r="P89" s="96"/>
      <c r="Q89" s="96"/>
      <c r="R89" s="96"/>
      <c r="S89" s="101"/>
    </row>
    <row r="90" spans="1:20" x14ac:dyDescent="0.3">
      <c r="A90" s="168"/>
      <c r="B90" s="168"/>
      <c r="D90" s="172"/>
      <c r="E90" s="96" t="s">
        <v>330</v>
      </c>
      <c r="F90" s="97">
        <v>1500000000</v>
      </c>
      <c r="G90" s="96">
        <v>3</v>
      </c>
      <c r="H90" s="96">
        <f t="shared" si="4"/>
        <v>0</v>
      </c>
      <c r="I90" s="99" t="s">
        <v>57</v>
      </c>
      <c r="J90" s="100"/>
      <c r="K90" s="96"/>
      <c r="L90" s="96"/>
      <c r="M90" s="96"/>
      <c r="N90" s="96"/>
      <c r="O90" s="96"/>
      <c r="P90" s="96"/>
      <c r="Q90" s="96"/>
      <c r="R90" s="96"/>
      <c r="S90" s="101"/>
    </row>
    <row r="91" spans="1:20" ht="17.25" thickBot="1" x14ac:dyDescent="0.35">
      <c r="A91" s="168"/>
      <c r="B91" s="168"/>
      <c r="D91" s="173"/>
      <c r="E91" s="102" t="s">
        <v>331</v>
      </c>
      <c r="F91" s="103">
        <v>1000000000</v>
      </c>
      <c r="G91" s="102">
        <v>3</v>
      </c>
      <c r="H91" s="102">
        <f t="shared" si="4"/>
        <v>0</v>
      </c>
      <c r="I91" s="104" t="s">
        <v>57</v>
      </c>
      <c r="J91" s="105"/>
      <c r="K91" s="106"/>
      <c r="L91" s="106"/>
      <c r="M91" s="106"/>
      <c r="N91" s="106"/>
      <c r="O91" s="106"/>
      <c r="P91" s="106"/>
      <c r="Q91" s="106"/>
      <c r="R91" s="106"/>
      <c r="S91" s="107"/>
    </row>
    <row r="92" spans="1:20" ht="17.25" hidden="1" thickTop="1" x14ac:dyDescent="0.3">
      <c r="D92" s="29" t="s">
        <v>42</v>
      </c>
      <c r="E92" s="29"/>
      <c r="F92" s="29"/>
      <c r="G92" s="29"/>
      <c r="H92" s="29"/>
      <c r="I92" s="29"/>
      <c r="J92" s="11">
        <f t="shared" ref="J92:S92" si="5">SUMPRODUCT($F$73:$F$91,J73:J91)</f>
        <v>0</v>
      </c>
      <c r="K92" s="11">
        <f t="shared" si="5"/>
        <v>0</v>
      </c>
      <c r="L92" s="11">
        <f t="shared" si="5"/>
        <v>0</v>
      </c>
      <c r="M92" s="11">
        <f t="shared" si="5"/>
        <v>0</v>
      </c>
      <c r="N92" s="11">
        <f t="shared" si="5"/>
        <v>0</v>
      </c>
      <c r="O92" s="11">
        <f t="shared" si="5"/>
        <v>0</v>
      </c>
      <c r="P92" s="11">
        <f t="shared" si="5"/>
        <v>0</v>
      </c>
      <c r="Q92" s="11">
        <f t="shared" si="5"/>
        <v>0</v>
      </c>
      <c r="R92" s="11">
        <f t="shared" si="5"/>
        <v>0</v>
      </c>
      <c r="S92" s="11">
        <f t="shared" si="5"/>
        <v>0</v>
      </c>
      <c r="T92" s="12">
        <f>SUM(J92:S92)</f>
        <v>0</v>
      </c>
    </row>
    <row r="93" spans="1:20" ht="17.25" thickTop="1" x14ac:dyDescent="0.3"/>
  </sheetData>
  <mergeCells count="32">
    <mergeCell ref="J71:S71"/>
    <mergeCell ref="A73:B91"/>
    <mergeCell ref="D73:D91"/>
    <mergeCell ref="I59:I60"/>
    <mergeCell ref="J59:S59"/>
    <mergeCell ref="A66:B66"/>
    <mergeCell ref="A71:B72"/>
    <mergeCell ref="D71:D72"/>
    <mergeCell ref="E71:E72"/>
    <mergeCell ref="F71:F72"/>
    <mergeCell ref="G71:G72"/>
    <mergeCell ref="H71:H72"/>
    <mergeCell ref="I71:I72"/>
    <mergeCell ref="A59:B60"/>
    <mergeCell ref="D59:D60"/>
    <mergeCell ref="E59:E60"/>
    <mergeCell ref="F59:F60"/>
    <mergeCell ref="G59:G60"/>
    <mergeCell ref="H59:H60"/>
    <mergeCell ref="I1:I2"/>
    <mergeCell ref="J1:S1"/>
    <mergeCell ref="H1:H2"/>
    <mergeCell ref="D3:D12"/>
    <mergeCell ref="D13:D43"/>
    <mergeCell ref="A32:B35"/>
    <mergeCell ref="A36:B54"/>
    <mergeCell ref="D44:D54"/>
    <mergeCell ref="A1:B2"/>
    <mergeCell ref="D1:D2"/>
    <mergeCell ref="E1:E2"/>
    <mergeCell ref="F1:F2"/>
    <mergeCell ref="G1:G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요약</vt:lpstr>
      <vt:lpstr>분홍콩 수급</vt:lpstr>
      <vt:lpstr>검은콩 수급</vt:lpstr>
      <vt:lpstr>코인샵</vt:lpstr>
      <vt:lpstr>실제 구매량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Yongnam Na</dc:creator>
  <cp:lastModifiedBy>Yongnam Na</cp:lastModifiedBy>
  <dcterms:created xsi:type="dcterms:W3CDTF">2020-12-10T23:17:34Z</dcterms:created>
  <dcterms:modified xsi:type="dcterms:W3CDTF">2021-06-15T01:19:01Z</dcterms:modified>
</cp:coreProperties>
</file>