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bookViews>
    <workbookView xWindow="0" yWindow="0" windowWidth="23205" windowHeight="7125"/>
  </bookViews>
  <sheets>
    <sheet name="결정석 가격 예측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4" l="1"/>
  <c r="AF11" i="4"/>
  <c r="U12" i="4"/>
  <c r="Y14" i="4"/>
  <c r="AG15" i="4"/>
  <c r="Y16" i="4"/>
  <c r="AC18" i="4"/>
  <c r="U20" i="4"/>
  <c r="AC20" i="4"/>
  <c r="AF22" i="4"/>
  <c r="Y24" i="4"/>
  <c r="U25" i="4"/>
  <c r="U27" i="4"/>
  <c r="AC28" i="4"/>
  <c r="X29" i="4"/>
  <c r="U31" i="4"/>
  <c r="AF31" i="4"/>
  <c r="AH3" i="4"/>
  <c r="AI3" i="4"/>
  <c r="AJ3" i="4"/>
  <c r="AK3" i="4"/>
  <c r="AL3" i="4"/>
  <c r="AM3" i="4"/>
  <c r="AN3" i="4"/>
  <c r="AO3" i="4"/>
  <c r="AP3" i="4"/>
  <c r="AQ3" i="4"/>
  <c r="AH4" i="4"/>
  <c r="AI4" i="4"/>
  <c r="AJ4" i="4"/>
  <c r="AK4" i="4"/>
  <c r="AL4" i="4"/>
  <c r="AM4" i="4"/>
  <c r="AN4" i="4"/>
  <c r="AO4" i="4"/>
  <c r="AP4" i="4"/>
  <c r="AQ4" i="4"/>
  <c r="AH5" i="4"/>
  <c r="AI5" i="4"/>
  <c r="AJ5" i="4"/>
  <c r="AK5" i="4"/>
  <c r="AL5" i="4"/>
  <c r="AM5" i="4"/>
  <c r="AN5" i="4"/>
  <c r="AO5" i="4"/>
  <c r="AP5" i="4"/>
  <c r="AQ5" i="4"/>
  <c r="AH6" i="4"/>
  <c r="AI6" i="4"/>
  <c r="AJ6" i="4"/>
  <c r="AK6" i="4"/>
  <c r="AL6" i="4"/>
  <c r="AM6" i="4"/>
  <c r="AN6" i="4"/>
  <c r="AO6" i="4"/>
  <c r="AP6" i="4"/>
  <c r="AQ6" i="4"/>
  <c r="AH7" i="4"/>
  <c r="AI7" i="4"/>
  <c r="AJ7" i="4"/>
  <c r="AK7" i="4"/>
  <c r="AL7" i="4"/>
  <c r="AM7" i="4"/>
  <c r="AN7" i="4"/>
  <c r="AO7" i="4"/>
  <c r="AP7" i="4"/>
  <c r="AQ7" i="4"/>
  <c r="AH8" i="4"/>
  <c r="AI8" i="4"/>
  <c r="AJ8" i="4"/>
  <c r="AK8" i="4"/>
  <c r="AL8" i="4"/>
  <c r="AM8" i="4"/>
  <c r="AN8" i="4"/>
  <c r="AO8" i="4"/>
  <c r="AP8" i="4"/>
  <c r="AQ8" i="4"/>
  <c r="AH9" i="4"/>
  <c r="AI9" i="4"/>
  <c r="AJ9" i="4"/>
  <c r="AK9" i="4"/>
  <c r="AL9" i="4"/>
  <c r="AM9" i="4"/>
  <c r="AN9" i="4"/>
  <c r="AO9" i="4"/>
  <c r="AP9" i="4"/>
  <c r="AQ9" i="4"/>
  <c r="AH10" i="4"/>
  <c r="AI10" i="4"/>
  <c r="AJ10" i="4"/>
  <c r="AK10" i="4"/>
  <c r="AL10" i="4"/>
  <c r="AM10" i="4"/>
  <c r="AN10" i="4"/>
  <c r="AO10" i="4"/>
  <c r="AP10" i="4"/>
  <c r="AQ10" i="4"/>
  <c r="AH11" i="4"/>
  <c r="AI11" i="4"/>
  <c r="AJ11" i="4"/>
  <c r="AK11" i="4"/>
  <c r="AL11" i="4"/>
  <c r="AM11" i="4"/>
  <c r="AN11" i="4"/>
  <c r="AO11" i="4"/>
  <c r="AP11" i="4"/>
  <c r="AQ11" i="4"/>
  <c r="AH12" i="4"/>
  <c r="AI12" i="4"/>
  <c r="AJ12" i="4"/>
  <c r="AK12" i="4"/>
  <c r="AL12" i="4"/>
  <c r="AM12" i="4"/>
  <c r="AN12" i="4"/>
  <c r="AO12" i="4"/>
  <c r="AP12" i="4"/>
  <c r="AQ12" i="4"/>
  <c r="AH13" i="4"/>
  <c r="AI13" i="4"/>
  <c r="AJ13" i="4"/>
  <c r="AK13" i="4"/>
  <c r="AL13" i="4"/>
  <c r="AM13" i="4"/>
  <c r="AN13" i="4"/>
  <c r="AO13" i="4"/>
  <c r="AP13" i="4"/>
  <c r="AQ13" i="4"/>
  <c r="AH14" i="4"/>
  <c r="AI14" i="4"/>
  <c r="AJ14" i="4"/>
  <c r="AK14" i="4"/>
  <c r="AL14" i="4"/>
  <c r="AM14" i="4"/>
  <c r="AN14" i="4"/>
  <c r="AO14" i="4"/>
  <c r="AP14" i="4"/>
  <c r="AQ14" i="4"/>
  <c r="AH15" i="4"/>
  <c r="AI15" i="4"/>
  <c r="AJ15" i="4"/>
  <c r="AK15" i="4"/>
  <c r="AL15" i="4"/>
  <c r="AM15" i="4"/>
  <c r="AN15" i="4"/>
  <c r="AO15" i="4"/>
  <c r="AP15" i="4"/>
  <c r="AQ15" i="4"/>
  <c r="AH16" i="4"/>
  <c r="AI16" i="4"/>
  <c r="AJ16" i="4"/>
  <c r="AK16" i="4"/>
  <c r="AL16" i="4"/>
  <c r="AM16" i="4"/>
  <c r="AN16" i="4"/>
  <c r="AO16" i="4"/>
  <c r="AP16" i="4"/>
  <c r="AQ16" i="4"/>
  <c r="AH17" i="4"/>
  <c r="AI17" i="4"/>
  <c r="AJ17" i="4"/>
  <c r="AK17" i="4"/>
  <c r="AL17" i="4"/>
  <c r="AM17" i="4"/>
  <c r="AN17" i="4"/>
  <c r="AO17" i="4"/>
  <c r="AP17" i="4"/>
  <c r="AQ17" i="4"/>
  <c r="AH18" i="4"/>
  <c r="AI18" i="4"/>
  <c r="AJ18" i="4"/>
  <c r="AK18" i="4"/>
  <c r="AL18" i="4"/>
  <c r="AM18" i="4"/>
  <c r="AN18" i="4"/>
  <c r="AO18" i="4"/>
  <c r="AP18" i="4"/>
  <c r="AQ18" i="4"/>
  <c r="AH19" i="4"/>
  <c r="AI19" i="4"/>
  <c r="AJ19" i="4"/>
  <c r="AK19" i="4"/>
  <c r="AL19" i="4"/>
  <c r="AM19" i="4"/>
  <c r="AN19" i="4"/>
  <c r="AO19" i="4"/>
  <c r="AP19" i="4"/>
  <c r="AQ19" i="4"/>
  <c r="AH20" i="4"/>
  <c r="AI20" i="4"/>
  <c r="AJ20" i="4"/>
  <c r="AK20" i="4"/>
  <c r="AL20" i="4"/>
  <c r="AM20" i="4"/>
  <c r="AN20" i="4"/>
  <c r="AO20" i="4"/>
  <c r="AP20" i="4"/>
  <c r="AQ20" i="4"/>
  <c r="AH21" i="4"/>
  <c r="AI21" i="4"/>
  <c r="AJ21" i="4"/>
  <c r="AK21" i="4"/>
  <c r="AL21" i="4"/>
  <c r="AM21" i="4"/>
  <c r="AN21" i="4"/>
  <c r="AO21" i="4"/>
  <c r="AP21" i="4"/>
  <c r="AQ21" i="4"/>
  <c r="AH22" i="4"/>
  <c r="AI22" i="4"/>
  <c r="AJ22" i="4"/>
  <c r="AK22" i="4"/>
  <c r="AL22" i="4"/>
  <c r="AM22" i="4"/>
  <c r="AN22" i="4"/>
  <c r="AO22" i="4"/>
  <c r="AP22" i="4"/>
  <c r="AQ22" i="4"/>
  <c r="AH23" i="4"/>
  <c r="AI23" i="4"/>
  <c r="AJ23" i="4"/>
  <c r="AK23" i="4"/>
  <c r="AL23" i="4"/>
  <c r="AM23" i="4"/>
  <c r="AN23" i="4"/>
  <c r="AO23" i="4"/>
  <c r="AP23" i="4"/>
  <c r="AQ23" i="4"/>
  <c r="AH24" i="4"/>
  <c r="AI24" i="4"/>
  <c r="AJ24" i="4"/>
  <c r="AK24" i="4"/>
  <c r="AL24" i="4"/>
  <c r="AM24" i="4"/>
  <c r="AN24" i="4"/>
  <c r="AO24" i="4"/>
  <c r="AP24" i="4"/>
  <c r="AQ24" i="4"/>
  <c r="AH25" i="4"/>
  <c r="AI25" i="4"/>
  <c r="AJ25" i="4"/>
  <c r="AK25" i="4"/>
  <c r="AL25" i="4"/>
  <c r="AM25" i="4"/>
  <c r="AN25" i="4"/>
  <c r="AO25" i="4"/>
  <c r="AP25" i="4"/>
  <c r="AQ25" i="4"/>
  <c r="AH26" i="4"/>
  <c r="AI26" i="4"/>
  <c r="AJ26" i="4"/>
  <c r="AK26" i="4"/>
  <c r="AL26" i="4"/>
  <c r="AM26" i="4"/>
  <c r="AN26" i="4"/>
  <c r="AO26" i="4"/>
  <c r="AP26" i="4"/>
  <c r="AQ26" i="4"/>
  <c r="AH27" i="4"/>
  <c r="AI27" i="4"/>
  <c r="AJ27" i="4"/>
  <c r="AK27" i="4"/>
  <c r="AL27" i="4"/>
  <c r="AM27" i="4"/>
  <c r="AN27" i="4"/>
  <c r="AO27" i="4"/>
  <c r="AP27" i="4"/>
  <c r="AQ27" i="4"/>
  <c r="AH28" i="4"/>
  <c r="AI28" i="4"/>
  <c r="AJ28" i="4"/>
  <c r="AK28" i="4"/>
  <c r="AL28" i="4"/>
  <c r="AM28" i="4"/>
  <c r="AN28" i="4"/>
  <c r="AO28" i="4"/>
  <c r="AP28" i="4"/>
  <c r="AQ28" i="4"/>
  <c r="AH29" i="4"/>
  <c r="AI29" i="4"/>
  <c r="AJ29" i="4"/>
  <c r="AK29" i="4"/>
  <c r="AL29" i="4"/>
  <c r="AM29" i="4"/>
  <c r="AN29" i="4"/>
  <c r="AO29" i="4"/>
  <c r="AP29" i="4"/>
  <c r="AQ29" i="4"/>
  <c r="AH30" i="4"/>
  <c r="AI30" i="4"/>
  <c r="AJ30" i="4"/>
  <c r="AK30" i="4"/>
  <c r="AL30" i="4"/>
  <c r="AM30" i="4"/>
  <c r="AN30" i="4"/>
  <c r="AO30" i="4"/>
  <c r="AP30" i="4"/>
  <c r="AQ30" i="4"/>
  <c r="AH31" i="4"/>
  <c r="AI31" i="4"/>
  <c r="AJ31" i="4"/>
  <c r="AK31" i="4"/>
  <c r="AL31" i="4"/>
  <c r="AM31" i="4"/>
  <c r="AN31" i="4"/>
  <c r="AO31" i="4"/>
  <c r="AP31" i="4"/>
  <c r="AQ31" i="4"/>
  <c r="AH32" i="4"/>
  <c r="AI32" i="4"/>
  <c r="AJ32" i="4"/>
  <c r="AK32" i="4"/>
  <c r="AL32" i="4"/>
  <c r="AM32" i="4"/>
  <c r="AN32" i="4"/>
  <c r="AO32" i="4"/>
  <c r="AP32" i="4"/>
  <c r="AQ32" i="4"/>
  <c r="AO33" i="4"/>
  <c r="AP33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R2" i="4"/>
  <c r="AS4" i="4"/>
  <c r="S2" i="4" s="1"/>
  <c r="P4" i="4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AJ33" i="4" s="1"/>
  <c r="M4" i="4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U33" i="4" s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4" i="4"/>
  <c r="AH33" i="4" l="1"/>
  <c r="AH1" i="4" s="1"/>
  <c r="C20" i="4" s="1"/>
  <c r="E20" i="4" s="1"/>
  <c r="AQ33" i="4"/>
  <c r="AQ1" i="4" s="1"/>
  <c r="C29" i="4" s="1"/>
  <c r="E29" i="4" s="1"/>
  <c r="AI33" i="4"/>
  <c r="AN33" i="4"/>
  <c r="AM33" i="4"/>
  <c r="AL33" i="4"/>
  <c r="AL1" i="4" s="1"/>
  <c r="C24" i="4" s="1"/>
  <c r="E24" i="4" s="1"/>
  <c r="AK33" i="4"/>
  <c r="AK1" i="4" s="1"/>
  <c r="C23" i="4" s="1"/>
  <c r="E23" i="4" s="1"/>
  <c r="U3" i="4"/>
  <c r="Y12" i="4"/>
  <c r="AC16" i="4"/>
  <c r="U21" i="4"/>
  <c r="X25" i="4"/>
  <c r="Y29" i="4"/>
  <c r="X33" i="4"/>
  <c r="U9" i="4"/>
  <c r="AF13" i="4"/>
  <c r="AG17" i="4"/>
  <c r="Y22" i="4"/>
  <c r="AC26" i="4"/>
  <c r="AG29" i="4"/>
  <c r="Y33" i="4"/>
  <c r="Y9" i="4"/>
  <c r="AG13" i="4"/>
  <c r="Y18" i="4"/>
  <c r="AC22" i="4"/>
  <c r="AF26" i="4"/>
  <c r="AF30" i="4"/>
  <c r="AF33" i="4"/>
  <c r="Y10" i="4"/>
  <c r="AC14" i="4"/>
  <c r="AF18" i="4"/>
  <c r="U23" i="4"/>
  <c r="X27" i="4"/>
  <c r="X31" i="4"/>
  <c r="AG11" i="4"/>
  <c r="U16" i="4"/>
  <c r="Y20" i="4"/>
  <c r="AC24" i="4"/>
  <c r="U29" i="4"/>
  <c r="U32" i="4"/>
  <c r="AC32" i="4"/>
  <c r="AC30" i="4"/>
  <c r="Y28" i="4"/>
  <c r="Y26" i="4"/>
  <c r="U24" i="4"/>
  <c r="AG21" i="4"/>
  <c r="AG19" i="4"/>
  <c r="AF17" i="4"/>
  <c r="AF15" i="4"/>
  <c r="Y13" i="4"/>
  <c r="X11" i="4"/>
  <c r="Y8" i="4"/>
  <c r="Y32" i="4"/>
  <c r="Y30" i="4"/>
  <c r="U28" i="4"/>
  <c r="AG25" i="4"/>
  <c r="AG23" i="4"/>
  <c r="AF21" i="4"/>
  <c r="AF19" i="4"/>
  <c r="Y17" i="4"/>
  <c r="X15" i="4"/>
  <c r="X13" i="4"/>
  <c r="U11" i="4"/>
  <c r="U8" i="4"/>
  <c r="AG27" i="4"/>
  <c r="AF25" i="4"/>
  <c r="AF23" i="4"/>
  <c r="Y21" i="4"/>
  <c r="X19" i="4"/>
  <c r="X17" i="4"/>
  <c r="U15" i="4"/>
  <c r="U13" i="4"/>
  <c r="AF10" i="4"/>
  <c r="U7" i="4"/>
  <c r="AG33" i="4"/>
  <c r="AG31" i="4"/>
  <c r="AF29" i="4"/>
  <c r="AF27" i="4"/>
  <c r="Y25" i="4"/>
  <c r="X23" i="4"/>
  <c r="X21" i="4"/>
  <c r="U19" i="4"/>
  <c r="U17" i="4"/>
  <c r="AF14" i="4"/>
  <c r="AC12" i="4"/>
  <c r="AC10" i="4"/>
  <c r="AF6" i="4"/>
  <c r="AF5" i="4"/>
  <c r="Y5" i="4"/>
  <c r="X4" i="4"/>
  <c r="AG3" i="4"/>
  <c r="AC33" i="4"/>
  <c r="X32" i="4"/>
  <c r="AG30" i="4"/>
  <c r="AC29" i="4"/>
  <c r="X28" i="4"/>
  <c r="AG26" i="4"/>
  <c r="AC25" i="4"/>
  <c r="X24" i="4"/>
  <c r="AG22" i="4"/>
  <c r="AC21" i="4"/>
  <c r="X20" i="4"/>
  <c r="AG18" i="4"/>
  <c r="AC17" i="4"/>
  <c r="X16" i="4"/>
  <c r="AG14" i="4"/>
  <c r="AC13" i="4"/>
  <c r="X12" i="4"/>
  <c r="AG10" i="4"/>
  <c r="AC9" i="4"/>
  <c r="X8" i="4"/>
  <c r="AG6" i="4"/>
  <c r="AC5" i="4"/>
  <c r="U4" i="4"/>
  <c r="X9" i="4"/>
  <c r="AG7" i="4"/>
  <c r="AC6" i="4"/>
  <c r="X5" i="4"/>
  <c r="AF3" i="4"/>
  <c r="AF7" i="4"/>
  <c r="Y6" i="4"/>
  <c r="U5" i="4"/>
  <c r="AC3" i="4"/>
  <c r="AG32" i="4"/>
  <c r="AC31" i="4"/>
  <c r="X30" i="4"/>
  <c r="AG28" i="4"/>
  <c r="AC27" i="4"/>
  <c r="X26" i="4"/>
  <c r="AG24" i="4"/>
  <c r="AC23" i="4"/>
  <c r="X22" i="4"/>
  <c r="AG20" i="4"/>
  <c r="AC19" i="4"/>
  <c r="X18" i="4"/>
  <c r="AG16" i="4"/>
  <c r="AC15" i="4"/>
  <c r="X14" i="4"/>
  <c r="AG12" i="4"/>
  <c r="AC11" i="4"/>
  <c r="X10" i="4"/>
  <c r="AG8" i="4"/>
  <c r="AC7" i="4"/>
  <c r="X6" i="4"/>
  <c r="AG4" i="4"/>
  <c r="Y3" i="4"/>
  <c r="AF32" i="4"/>
  <c r="Y31" i="4"/>
  <c r="U30" i="4"/>
  <c r="AF28" i="4"/>
  <c r="Y27" i="4"/>
  <c r="U26" i="4"/>
  <c r="AF24" i="4"/>
  <c r="Y23" i="4"/>
  <c r="U22" i="4"/>
  <c r="AF20" i="4"/>
  <c r="Y19" i="4"/>
  <c r="U18" i="4"/>
  <c r="AF16" i="4"/>
  <c r="Y15" i="4"/>
  <c r="U14" i="4"/>
  <c r="AF12" i="4"/>
  <c r="Y11" i="4"/>
  <c r="U10" i="4"/>
  <c r="AF8" i="4"/>
  <c r="Y7" i="4"/>
  <c r="U6" i="4"/>
  <c r="AF4" i="4"/>
  <c r="X3" i="4"/>
  <c r="AG9" i="4"/>
  <c r="AC8" i="4"/>
  <c r="X7" i="4"/>
  <c r="AG5" i="4"/>
  <c r="AC4" i="4"/>
  <c r="Y4" i="4"/>
  <c r="R3" i="4"/>
  <c r="Z3" i="4"/>
  <c r="R4" i="4"/>
  <c r="Z4" i="4"/>
  <c r="R5" i="4"/>
  <c r="Z5" i="4"/>
  <c r="R6" i="4"/>
  <c r="Z6" i="4"/>
  <c r="R7" i="4"/>
  <c r="Z7" i="4"/>
  <c r="R8" i="4"/>
  <c r="Z8" i="4"/>
  <c r="R9" i="4"/>
  <c r="Z9" i="4"/>
  <c r="R10" i="4"/>
  <c r="Z10" i="4"/>
  <c r="R11" i="4"/>
  <c r="Z11" i="4"/>
  <c r="R12" i="4"/>
  <c r="Z12" i="4"/>
  <c r="R13" i="4"/>
  <c r="Z13" i="4"/>
  <c r="R14" i="4"/>
  <c r="Z14" i="4"/>
  <c r="R15" i="4"/>
  <c r="Z15" i="4"/>
  <c r="R16" i="4"/>
  <c r="Z16" i="4"/>
  <c r="R17" i="4"/>
  <c r="Z17" i="4"/>
  <c r="R18" i="4"/>
  <c r="Z18" i="4"/>
  <c r="R19" i="4"/>
  <c r="Z19" i="4"/>
  <c r="R20" i="4"/>
  <c r="Z20" i="4"/>
  <c r="R21" i="4"/>
  <c r="Z21" i="4"/>
  <c r="R22" i="4"/>
  <c r="Z22" i="4"/>
  <c r="R23" i="4"/>
  <c r="Z23" i="4"/>
  <c r="R24" i="4"/>
  <c r="Z24" i="4"/>
  <c r="R25" i="4"/>
  <c r="Z25" i="4"/>
  <c r="R26" i="4"/>
  <c r="Z26" i="4"/>
  <c r="R27" i="4"/>
  <c r="Z27" i="4"/>
  <c r="R28" i="4"/>
  <c r="Z28" i="4"/>
  <c r="R29" i="4"/>
  <c r="Z29" i="4"/>
  <c r="R30" i="4"/>
  <c r="Z30" i="4"/>
  <c r="R31" i="4"/>
  <c r="Z31" i="4"/>
  <c r="R32" i="4"/>
  <c r="Z32" i="4"/>
  <c r="R33" i="4"/>
  <c r="Z33" i="4"/>
  <c r="S3" i="4"/>
  <c r="AA3" i="4"/>
  <c r="S4" i="4"/>
  <c r="AA4" i="4"/>
  <c r="S5" i="4"/>
  <c r="AA5" i="4"/>
  <c r="S6" i="4"/>
  <c r="AA6" i="4"/>
  <c r="S7" i="4"/>
  <c r="AA7" i="4"/>
  <c r="S8" i="4"/>
  <c r="AA8" i="4"/>
  <c r="S9" i="4"/>
  <c r="AA9" i="4"/>
  <c r="S10" i="4"/>
  <c r="AA10" i="4"/>
  <c r="S11" i="4"/>
  <c r="AA11" i="4"/>
  <c r="S12" i="4"/>
  <c r="AA12" i="4"/>
  <c r="S13" i="4"/>
  <c r="AA13" i="4"/>
  <c r="S14" i="4"/>
  <c r="AA14" i="4"/>
  <c r="S15" i="4"/>
  <c r="AA15" i="4"/>
  <c r="S16" i="4"/>
  <c r="AA16" i="4"/>
  <c r="S17" i="4"/>
  <c r="AA17" i="4"/>
  <c r="S18" i="4"/>
  <c r="AA18" i="4"/>
  <c r="S19" i="4"/>
  <c r="AA19" i="4"/>
  <c r="S20" i="4"/>
  <c r="AA20" i="4"/>
  <c r="S21" i="4"/>
  <c r="AA21" i="4"/>
  <c r="S22" i="4"/>
  <c r="AA22" i="4"/>
  <c r="S23" i="4"/>
  <c r="AA23" i="4"/>
  <c r="S24" i="4"/>
  <c r="AA24" i="4"/>
  <c r="S25" i="4"/>
  <c r="AA25" i="4"/>
  <c r="S26" i="4"/>
  <c r="AA26" i="4"/>
  <c r="S27" i="4"/>
  <c r="AA27" i="4"/>
  <c r="S28" i="4"/>
  <c r="AA28" i="4"/>
  <c r="S29" i="4"/>
  <c r="AA29" i="4"/>
  <c r="S30" i="4"/>
  <c r="AA30" i="4"/>
  <c r="S31" i="4"/>
  <c r="AA31" i="4"/>
  <c r="S32" i="4"/>
  <c r="AA32" i="4"/>
  <c r="S33" i="4"/>
  <c r="AA33" i="4"/>
  <c r="T3" i="4"/>
  <c r="AB3" i="4"/>
  <c r="T4" i="4"/>
  <c r="AB4" i="4"/>
  <c r="T5" i="4"/>
  <c r="AB5" i="4"/>
  <c r="T6" i="4"/>
  <c r="AB6" i="4"/>
  <c r="T7" i="4"/>
  <c r="AB7" i="4"/>
  <c r="T8" i="4"/>
  <c r="AB8" i="4"/>
  <c r="T9" i="4"/>
  <c r="AB9" i="4"/>
  <c r="T10" i="4"/>
  <c r="AB10" i="4"/>
  <c r="T11" i="4"/>
  <c r="AB11" i="4"/>
  <c r="T12" i="4"/>
  <c r="AB12" i="4"/>
  <c r="T13" i="4"/>
  <c r="AB13" i="4"/>
  <c r="T14" i="4"/>
  <c r="AB14" i="4"/>
  <c r="T15" i="4"/>
  <c r="AB15" i="4"/>
  <c r="T16" i="4"/>
  <c r="AB16" i="4"/>
  <c r="T17" i="4"/>
  <c r="AB17" i="4"/>
  <c r="T18" i="4"/>
  <c r="AB18" i="4"/>
  <c r="T19" i="4"/>
  <c r="AB19" i="4"/>
  <c r="T20" i="4"/>
  <c r="AB20" i="4"/>
  <c r="T21" i="4"/>
  <c r="AB21" i="4"/>
  <c r="T22" i="4"/>
  <c r="AB22" i="4"/>
  <c r="T23" i="4"/>
  <c r="AB23" i="4"/>
  <c r="T24" i="4"/>
  <c r="AB24" i="4"/>
  <c r="T25" i="4"/>
  <c r="AB25" i="4"/>
  <c r="T26" i="4"/>
  <c r="AB26" i="4"/>
  <c r="T27" i="4"/>
  <c r="AB27" i="4"/>
  <c r="T28" i="4"/>
  <c r="AB28" i="4"/>
  <c r="T29" i="4"/>
  <c r="AB29" i="4"/>
  <c r="T30" i="4"/>
  <c r="AB30" i="4"/>
  <c r="T31" i="4"/>
  <c r="AB31" i="4"/>
  <c r="T32" i="4"/>
  <c r="AB32" i="4"/>
  <c r="T33" i="4"/>
  <c r="AB33" i="4"/>
  <c r="V3" i="4"/>
  <c r="AD3" i="4"/>
  <c r="V4" i="4"/>
  <c r="AD4" i="4"/>
  <c r="V5" i="4"/>
  <c r="AD5" i="4"/>
  <c r="V6" i="4"/>
  <c r="AD6" i="4"/>
  <c r="V7" i="4"/>
  <c r="AD7" i="4"/>
  <c r="V8" i="4"/>
  <c r="AD8" i="4"/>
  <c r="V9" i="4"/>
  <c r="AD9" i="4"/>
  <c r="V10" i="4"/>
  <c r="AD10" i="4"/>
  <c r="V11" i="4"/>
  <c r="AD11" i="4"/>
  <c r="V12" i="4"/>
  <c r="AD12" i="4"/>
  <c r="V13" i="4"/>
  <c r="AD13" i="4"/>
  <c r="V14" i="4"/>
  <c r="AD14" i="4"/>
  <c r="V15" i="4"/>
  <c r="AD15" i="4"/>
  <c r="V16" i="4"/>
  <c r="AD16" i="4"/>
  <c r="V17" i="4"/>
  <c r="AD17" i="4"/>
  <c r="V18" i="4"/>
  <c r="AD18" i="4"/>
  <c r="V19" i="4"/>
  <c r="AD19" i="4"/>
  <c r="V20" i="4"/>
  <c r="AD20" i="4"/>
  <c r="V21" i="4"/>
  <c r="AD21" i="4"/>
  <c r="V22" i="4"/>
  <c r="AD22" i="4"/>
  <c r="V23" i="4"/>
  <c r="AD23" i="4"/>
  <c r="V24" i="4"/>
  <c r="AD24" i="4"/>
  <c r="V25" i="4"/>
  <c r="AD25" i="4"/>
  <c r="V26" i="4"/>
  <c r="AD26" i="4"/>
  <c r="V27" i="4"/>
  <c r="AD27" i="4"/>
  <c r="V28" i="4"/>
  <c r="AD28" i="4"/>
  <c r="V29" i="4"/>
  <c r="AD29" i="4"/>
  <c r="V30" i="4"/>
  <c r="AD30" i="4"/>
  <c r="V31" i="4"/>
  <c r="AD31" i="4"/>
  <c r="V32" i="4"/>
  <c r="AD32" i="4"/>
  <c r="V33" i="4"/>
  <c r="AD33" i="4"/>
  <c r="W3" i="4"/>
  <c r="AE3" i="4"/>
  <c r="W4" i="4"/>
  <c r="AE4" i="4"/>
  <c r="W5" i="4"/>
  <c r="AE5" i="4"/>
  <c r="W6" i="4"/>
  <c r="AE6" i="4"/>
  <c r="W7" i="4"/>
  <c r="AE7" i="4"/>
  <c r="W8" i="4"/>
  <c r="AE8" i="4"/>
  <c r="W9" i="4"/>
  <c r="AE9" i="4"/>
  <c r="W10" i="4"/>
  <c r="AE10" i="4"/>
  <c r="W11" i="4"/>
  <c r="AE11" i="4"/>
  <c r="W12" i="4"/>
  <c r="AE12" i="4"/>
  <c r="W13" i="4"/>
  <c r="AE13" i="4"/>
  <c r="W14" i="4"/>
  <c r="AE14" i="4"/>
  <c r="W15" i="4"/>
  <c r="AE15" i="4"/>
  <c r="W16" i="4"/>
  <c r="AE16" i="4"/>
  <c r="W17" i="4"/>
  <c r="AE17" i="4"/>
  <c r="W18" i="4"/>
  <c r="AE18" i="4"/>
  <c r="W19" i="4"/>
  <c r="AE19" i="4"/>
  <c r="W20" i="4"/>
  <c r="AE20" i="4"/>
  <c r="W21" i="4"/>
  <c r="AE21" i="4"/>
  <c r="W22" i="4"/>
  <c r="AE22" i="4"/>
  <c r="W23" i="4"/>
  <c r="AE23" i="4"/>
  <c r="W24" i="4"/>
  <c r="AE24" i="4"/>
  <c r="W25" i="4"/>
  <c r="AE25" i="4"/>
  <c r="W26" i="4"/>
  <c r="AE26" i="4"/>
  <c r="W27" i="4"/>
  <c r="AE27" i="4"/>
  <c r="W28" i="4"/>
  <c r="AE28" i="4"/>
  <c r="W29" i="4"/>
  <c r="AE29" i="4"/>
  <c r="W30" i="4"/>
  <c r="AE30" i="4"/>
  <c r="W31" i="4"/>
  <c r="AE31" i="4"/>
  <c r="W32" i="4"/>
  <c r="AE32" i="4"/>
  <c r="W33" i="4"/>
  <c r="AE33" i="4"/>
  <c r="AJ1" i="4"/>
  <c r="C22" i="4" s="1"/>
  <c r="E22" i="4" s="1"/>
  <c r="AI1" i="4"/>
  <c r="C21" i="4" s="1"/>
  <c r="E21" i="4" s="1"/>
  <c r="AO1" i="4"/>
  <c r="C27" i="4" s="1"/>
  <c r="E27" i="4" s="1"/>
  <c r="AP1" i="4"/>
  <c r="C28" i="4" s="1"/>
  <c r="E28" i="4" s="1"/>
  <c r="AM1" i="4"/>
  <c r="C25" i="4" s="1"/>
  <c r="E25" i="4" s="1"/>
  <c r="AN1" i="4"/>
  <c r="C26" i="4" s="1"/>
  <c r="E26" i="4" s="1"/>
  <c r="AF1" i="4" l="1"/>
  <c r="C18" i="4" s="1"/>
  <c r="E18" i="4" s="1"/>
  <c r="U1" i="4"/>
  <c r="C7" i="4" s="1"/>
  <c r="E7" i="4" s="1"/>
  <c r="AC1" i="4"/>
  <c r="C15" i="4" s="1"/>
  <c r="E15" i="4" s="1"/>
  <c r="AG1" i="4"/>
  <c r="C19" i="4" s="1"/>
  <c r="E19" i="4" s="1"/>
  <c r="AB1" i="4"/>
  <c r="C14" i="4" s="1"/>
  <c r="E14" i="4" s="1"/>
  <c r="Y1" i="4"/>
  <c r="C11" i="4" s="1"/>
  <c r="E11" i="4" s="1"/>
  <c r="X1" i="4"/>
  <c r="C10" i="4" s="1"/>
  <c r="E10" i="4" s="1"/>
  <c r="W1" i="4"/>
  <c r="C9" i="4" s="1"/>
  <c r="E9" i="4" s="1"/>
  <c r="AD1" i="4"/>
  <c r="C16" i="4" s="1"/>
  <c r="E16" i="4" s="1"/>
  <c r="T1" i="4"/>
  <c r="C6" i="4" s="1"/>
  <c r="E6" i="4" s="1"/>
  <c r="AA1" i="4"/>
  <c r="C13" i="4" s="1"/>
  <c r="E13" i="4" s="1"/>
  <c r="R1" i="4"/>
  <c r="C4" i="4" s="1"/>
  <c r="E4" i="4" s="1"/>
  <c r="AE1" i="4"/>
  <c r="C17" i="4" s="1"/>
  <c r="E17" i="4" s="1"/>
  <c r="V1" i="4"/>
  <c r="C8" i="4" s="1"/>
  <c r="E8" i="4" s="1"/>
  <c r="S1" i="4"/>
  <c r="C5" i="4" s="1"/>
  <c r="E5" i="4" s="1"/>
  <c r="Z1" i="4"/>
  <c r="C12" i="4" s="1"/>
  <c r="E12" i="4" s="1"/>
  <c r="K4" i="4" l="1"/>
  <c r="F7" i="4" s="1"/>
  <c r="H7" i="4" s="1"/>
  <c r="I7" i="4" s="1"/>
  <c r="F6" i="4" l="1"/>
  <c r="H6" i="4" s="1"/>
  <c r="I6" i="4" s="1"/>
  <c r="F9" i="4"/>
  <c r="H9" i="4" s="1"/>
  <c r="I9" i="4" s="1"/>
  <c r="F21" i="4"/>
  <c r="H21" i="4" s="1"/>
  <c r="I21" i="4" s="1"/>
  <c r="F10" i="4"/>
  <c r="H10" i="4" s="1"/>
  <c r="I10" i="4" s="1"/>
  <c r="F22" i="4"/>
  <c r="H22" i="4" s="1"/>
  <c r="I22" i="4" s="1"/>
  <c r="F12" i="4"/>
  <c r="H12" i="4" s="1"/>
  <c r="I12" i="4" s="1"/>
  <c r="F25" i="4"/>
  <c r="H25" i="4" s="1"/>
  <c r="I25" i="4" s="1"/>
  <c r="F18" i="4"/>
  <c r="H18" i="4" s="1"/>
  <c r="I18" i="4" s="1"/>
  <c r="F27" i="4"/>
  <c r="H27" i="4" s="1"/>
  <c r="I27" i="4" s="1"/>
  <c r="F19" i="4"/>
  <c r="H19" i="4" s="1"/>
  <c r="I19" i="4" s="1"/>
  <c r="F16" i="4"/>
  <c r="H16" i="4" s="1"/>
  <c r="I16" i="4" s="1"/>
  <c r="F20" i="4"/>
  <c r="H20" i="4" s="1"/>
  <c r="I20" i="4" s="1"/>
  <c r="F8" i="4"/>
  <c r="H8" i="4" s="1"/>
  <c r="I8" i="4" s="1"/>
  <c r="F28" i="4"/>
  <c r="H28" i="4" s="1"/>
  <c r="I28" i="4" s="1"/>
  <c r="F17" i="4"/>
  <c r="H17" i="4" s="1"/>
  <c r="I17" i="4" s="1"/>
  <c r="F24" i="4"/>
  <c r="H24" i="4" s="1"/>
  <c r="I24" i="4" s="1"/>
  <c r="F29" i="4"/>
  <c r="H29" i="4" s="1"/>
  <c r="I29" i="4" s="1"/>
  <c r="F26" i="4"/>
  <c r="H26" i="4" s="1"/>
  <c r="I26" i="4" s="1"/>
  <c r="F5" i="4"/>
  <c r="H5" i="4" s="1"/>
  <c r="I5" i="4" s="1"/>
  <c r="F15" i="4"/>
  <c r="H15" i="4" s="1"/>
  <c r="I15" i="4" s="1"/>
  <c r="F23" i="4"/>
  <c r="H23" i="4" s="1"/>
  <c r="I23" i="4" s="1"/>
  <c r="F11" i="4"/>
  <c r="H11" i="4" s="1"/>
  <c r="I11" i="4" s="1"/>
  <c r="F13" i="4"/>
  <c r="H13" i="4" s="1"/>
  <c r="I13" i="4" s="1"/>
  <c r="F14" i="4"/>
  <c r="H14" i="4" s="1"/>
  <c r="I14" i="4" s="1"/>
  <c r="F4" i="4"/>
  <c r="H4" i="4" s="1"/>
  <c r="I4" i="4" s="1"/>
</calcChain>
</file>

<file path=xl/sharedStrings.xml><?xml version="1.0" encoding="utf-8"?>
<sst xmlns="http://schemas.openxmlformats.org/spreadsheetml/2006/main" count="120" uniqueCount="88">
  <si>
    <t>이지시그</t>
    <phoneticPr fontId="1" type="noConversion"/>
  </si>
  <si>
    <t>노말시그</t>
    <phoneticPr fontId="1" type="noConversion"/>
  </si>
  <si>
    <t>카쿰</t>
    <phoneticPr fontId="1" type="noConversion"/>
  </si>
  <si>
    <t>하힐</t>
    <phoneticPr fontId="1" type="noConversion"/>
  </si>
  <si>
    <t>카핑</t>
    <phoneticPr fontId="1" type="noConversion"/>
  </si>
  <si>
    <t>카반</t>
    <phoneticPr fontId="1" type="noConversion"/>
  </si>
  <si>
    <t>카삐</t>
    <phoneticPr fontId="1" type="noConversion"/>
  </si>
  <si>
    <t>카블</t>
    <phoneticPr fontId="1" type="noConversion"/>
  </si>
  <si>
    <t>카벨</t>
    <phoneticPr fontId="1" type="noConversion"/>
  </si>
  <si>
    <t>하매</t>
    <phoneticPr fontId="1" type="noConversion"/>
  </si>
  <si>
    <t>파풀</t>
    <phoneticPr fontId="1" type="noConversion"/>
  </si>
  <si>
    <t>스우</t>
    <phoneticPr fontId="1" type="noConversion"/>
  </si>
  <si>
    <t>데미안</t>
    <phoneticPr fontId="1" type="noConversion"/>
  </si>
  <si>
    <t>이루</t>
    <phoneticPr fontId="1" type="noConversion"/>
  </si>
  <si>
    <t>노루</t>
    <phoneticPr fontId="1" type="noConversion"/>
  </si>
  <si>
    <t>하루</t>
    <phoneticPr fontId="1" type="noConversion"/>
  </si>
  <si>
    <t>하스</t>
    <phoneticPr fontId="1" type="noConversion"/>
  </si>
  <si>
    <t>하데</t>
    <phoneticPr fontId="1" type="noConversion"/>
  </si>
  <si>
    <t>노윌</t>
    <phoneticPr fontId="1" type="noConversion"/>
  </si>
  <si>
    <t>하윌</t>
    <phoneticPr fontId="1" type="noConversion"/>
  </si>
  <si>
    <t>노듄</t>
    <phoneticPr fontId="1" type="noConversion"/>
  </si>
  <si>
    <t>하듄</t>
    <phoneticPr fontId="1" type="noConversion"/>
  </si>
  <si>
    <t>노더</t>
    <phoneticPr fontId="1" type="noConversion"/>
  </si>
  <si>
    <t>진힐</t>
    <phoneticPr fontId="1" type="noConversion"/>
  </si>
  <si>
    <t>카더</t>
    <phoneticPr fontId="1" type="noConversion"/>
  </si>
  <si>
    <t>검마</t>
    <phoneticPr fontId="1" type="noConversion"/>
  </si>
  <si>
    <t>RANK</t>
    <phoneticPr fontId="1" type="noConversion"/>
  </si>
  <si>
    <t>Boss Name</t>
    <phoneticPr fontId="1" type="noConversion"/>
  </si>
  <si>
    <t>Price</t>
    <phoneticPr fontId="1" type="noConversion"/>
  </si>
  <si>
    <t>처치횟수</t>
    <phoneticPr fontId="1" type="noConversion"/>
  </si>
  <si>
    <t>처치 횟수에 의한결정석 총 금액</t>
    <phoneticPr fontId="1" type="noConversion"/>
  </si>
  <si>
    <t>결정석 총액합</t>
    <phoneticPr fontId="1" type="noConversion"/>
  </si>
  <si>
    <t>가격 분배%</t>
    <phoneticPr fontId="1" type="noConversion"/>
  </si>
  <si>
    <t>금액 분배율%</t>
    <phoneticPr fontId="1" type="noConversion"/>
  </si>
  <si>
    <t>목표 분배율%</t>
    <phoneticPr fontId="1" type="noConversion"/>
  </si>
  <si>
    <t>목표 결정석 금액</t>
    <phoneticPr fontId="1" type="noConversion"/>
  </si>
  <si>
    <t>1주차</t>
    <phoneticPr fontId="1" type="noConversion"/>
  </si>
  <si>
    <t>2주차</t>
    <phoneticPr fontId="1" type="noConversion"/>
  </si>
  <si>
    <t>3주차</t>
  </si>
  <si>
    <t>4주차</t>
  </si>
  <si>
    <t>5주차</t>
  </si>
  <si>
    <t>6주차</t>
  </si>
  <si>
    <t>7주차</t>
  </si>
  <si>
    <t>8주차</t>
  </si>
  <si>
    <t>9주차</t>
  </si>
  <si>
    <t>10주차</t>
  </si>
  <si>
    <t>11주차</t>
  </si>
  <si>
    <t>12주차</t>
  </si>
  <si>
    <t>13주차</t>
  </si>
  <si>
    <t>14주차</t>
  </si>
  <si>
    <t>15주차</t>
  </si>
  <si>
    <t>16주차</t>
  </si>
  <si>
    <t>17주차</t>
  </si>
  <si>
    <t>18주차</t>
  </si>
  <si>
    <t>19주차</t>
  </si>
  <si>
    <t>20주차</t>
  </si>
  <si>
    <t>21주차</t>
  </si>
  <si>
    <t>22주차</t>
  </si>
  <si>
    <t>23주차</t>
  </si>
  <si>
    <t>24주차</t>
  </si>
  <si>
    <t>25주차</t>
  </si>
  <si>
    <t>26주차</t>
  </si>
  <si>
    <t>27주차</t>
  </si>
  <si>
    <t>28주차</t>
  </si>
  <si>
    <t>29주차</t>
  </si>
  <si>
    <t>30주차</t>
  </si>
  <si>
    <t>31주차</t>
  </si>
  <si>
    <t>0주차</t>
    <phoneticPr fontId="1" type="noConversion"/>
  </si>
  <si>
    <t>알고싶은 주수가격</t>
    <phoneticPr fontId="1" type="noConversion"/>
  </si>
  <si>
    <t>0-31주 까지만 입력하세요.</t>
    <phoneticPr fontId="1" type="noConversion"/>
  </si>
  <si>
    <t>*0주는 기존 결정석 가격 입니다.</t>
    <phoneticPr fontId="1" type="noConversion"/>
  </si>
  <si>
    <t>&lt;&lt;입력하세요</t>
    <phoneticPr fontId="1" type="noConversion"/>
  </si>
  <si>
    <t>금액 분배율울 3.84%로 한 이유에 대해서.</t>
    <phoneticPr fontId="1" type="noConversion"/>
  </si>
  <si>
    <t xml:space="preserve">위 사항에 대해서는 결정석 가격을 조정하는 분들의 생각에 따라 다르긴 하겠지만, 백분율을 맞추는게 기본적인 원칙이기에, 100%를 기반 균등 배분 했습니다. </t>
    <phoneticPr fontId="1" type="noConversion"/>
  </si>
  <si>
    <t>결정석 총액합이 주수에 따라서 줄어드는 이유에 대해서.</t>
    <phoneticPr fontId="1" type="noConversion"/>
  </si>
  <si>
    <t>총 26개의 항목이기에, 100/26 했습니다.</t>
    <phoneticPr fontId="1" type="noConversion"/>
  </si>
  <si>
    <t xml:space="preserve"> 하드 보스 관련 처치 횟수 (난이도) 대비 보상에 대한 분배를 균등하다고 판단해서, 백분율을 균등하게 배분 했습니다.</t>
    <phoneticPr fontId="1" type="noConversion"/>
  </si>
  <si>
    <t>이 이유에 대해서는 엄청 간단하며, 제작진의 메소 인플레이션 현상을 막겠다는 강한의지를 반영한 겁니다.</t>
    <phoneticPr fontId="1" type="noConversion"/>
  </si>
  <si>
    <t>파풀라투스 이상의 보스에서 나오는 금액의 수급이 3%씩 늘어난다고 해도, 카벨 이하의 보스에서 -3%로 인한 금액손실이 매우 크기에,  금액이 떨어지는것 입니다.</t>
    <phoneticPr fontId="1" type="noConversion"/>
  </si>
  <si>
    <t>하지만 지금 제 계산대로 간다고 하면, 파풀이상을 잡는 유져에 한해서는 더 많은 메소를 얻을 수 있으며, 카벨이하 기준에 속하는 유져들에게는 상대적으로 얻는 메소가 줄어들 것입니다.</t>
    <phoneticPr fontId="1" type="noConversion"/>
  </si>
  <si>
    <t>처치횟수 니가 뭔대 그따구로 정했냐??</t>
    <phoneticPr fontId="1" type="noConversion"/>
  </si>
  <si>
    <t>처치 횟수에 관해서는 제가 판단할 자료가 없을 뿐더러 그냥 제 예측으로 잡은것입니다. 그런데 대략 비율은 저정도 되지 않을까 싶습니다. 아니면 니말이 맞음</t>
    <phoneticPr fontId="1" type="noConversion"/>
  </si>
  <si>
    <t>처치 횟수에 관해서는 6명이 파티를 해서 처치를 하면 처치 횟수가 1증가하는것이고, 1명이 처치를 하면 처치횟수가 1 증가합니다.  카벨의 경우 파티격보다 솔격이 많다고 제가 판단하긴 하는데, 데미안의 경우에는 파티격이 솔격보다 조금 더 많다고 생각합니다.</t>
    <phoneticPr fontId="1" type="noConversion"/>
  </si>
  <si>
    <t>이에 따라 보스를 처치한 인원수가 아닌, 보스가 처치된 횟수로 결정석의 금액을 잡는게 맞다고 생각했습니다. 이 생각도 아니라고 생각하면 니 말이 맞음.</t>
    <phoneticPr fontId="1" type="noConversion"/>
  </si>
  <si>
    <t>왜 31주까지밖에 안만들었나?</t>
    <phoneticPr fontId="1" type="noConversion"/>
  </si>
  <si>
    <t>이게 만들다보니까….32주부터는 노말 윌의 결정석이 +3%가 아닌 +1.xx% 오르게 되더라고요….. 결론은 귀찮아서; 31주까지만 보시라고 만들었습니다.</t>
    <phoneticPr fontId="1" type="noConversion"/>
  </si>
  <si>
    <t>안귀찮은 너가 32주이상 만들던가;;</t>
    <phoneticPr fontId="1" type="noConversion"/>
  </si>
  <si>
    <t>아 그리고 에반 다들 사기라고 하시는데 에반 솔직히 무릉은 쓰레기인데 실제 효용력은 좋다고 생각합니다. 무릉 좋다고 하는사람 진짜;;; 하; 니 손이 맞는거같음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</si>
</sst>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00_);[Red]\(#,##0.000\)"/>
    <numFmt numFmtId="179" formatCode="#,##0.00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76" fontId="0" fillId="0" borderId="0" xfId="0" applyNumberFormat="1" applyAlignment="1">
      <alignment horizontal="center" vertical="center"/>
    </xf>
    <xf numFmtId="179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tabSelected="1" zoomScaleNormal="100" workbookViewId="0">
      <selection activeCell="C2" sqref="C2"/>
    </sheetView>
  </sheetViews>
  <sheetFormatPr defaultRowHeight="16.5" x14ac:dyDescent="0.3"/>
  <cols>
    <col min="2" max="2" width="17.875" bestFit="1" customWidth="1"/>
    <col min="3" max="3" width="22.75" bestFit="1" customWidth="1"/>
    <col min="4" max="4" width="22.625" style="4" customWidth="1"/>
    <col min="5" max="5" width="30.375" bestFit="1" customWidth="1"/>
    <col min="6" max="6" width="13.375" customWidth="1"/>
    <col min="7" max="8" width="13.5" bestFit="1" customWidth="1"/>
    <col min="9" max="9" width="15.625" style="1" bestFit="1" customWidth="1"/>
    <col min="11" max="11" width="22.375" bestFit="1" customWidth="1"/>
    <col min="18" max="18" width="14.375" bestFit="1" customWidth="1"/>
    <col min="19" max="44" width="14.375" customWidth="1"/>
    <col min="45" max="45" width="12.75" bestFit="1" customWidth="1"/>
  </cols>
  <sheetData>
    <row r="1" spans="1:46" ht="17.25" thickBot="1" x14ac:dyDescent="0.35">
      <c r="C1" t="s">
        <v>69</v>
      </c>
      <c r="D1" s="11" t="s">
        <v>70</v>
      </c>
      <c r="Q1" s="1"/>
      <c r="R1" s="1">
        <f t="shared" ref="R1:AQ1" si="0">MAX(R2:R33)</f>
        <v>500000000</v>
      </c>
      <c r="S1" s="1">
        <f t="shared" si="0"/>
        <v>110450000</v>
      </c>
      <c r="T1" s="1">
        <f t="shared" si="0"/>
        <v>96800000</v>
      </c>
      <c r="U1" s="1">
        <f t="shared" si="0"/>
        <v>92450000</v>
      </c>
      <c r="V1" s="1">
        <f t="shared" si="0"/>
        <v>88200000</v>
      </c>
      <c r="W1" s="1">
        <f t="shared" si="0"/>
        <v>80000000</v>
      </c>
      <c r="X1" s="1">
        <f t="shared" si="0"/>
        <v>74112500</v>
      </c>
      <c r="Y1" s="1">
        <f t="shared" si="0"/>
        <v>70312500</v>
      </c>
      <c r="Z1" s="1">
        <f t="shared" si="0"/>
        <v>52812500</v>
      </c>
      <c r="AA1" s="1">
        <f t="shared" si="0"/>
        <v>49612500</v>
      </c>
      <c r="AB1" s="1">
        <f t="shared" si="0"/>
        <v>46512500</v>
      </c>
      <c r="AC1" s="1">
        <f t="shared" si="0"/>
        <v>40612500</v>
      </c>
      <c r="AD1" s="1">
        <f t="shared" si="0"/>
        <v>35112500</v>
      </c>
      <c r="AE1" s="1">
        <f t="shared" si="0"/>
        <v>33800000</v>
      </c>
      <c r="AF1" s="1">
        <f t="shared" si="0"/>
        <v>32512500</v>
      </c>
      <c r="AG1" s="1">
        <f t="shared" si="0"/>
        <v>24200000</v>
      </c>
      <c r="AH1" s="1">
        <f t="shared" si="0"/>
        <v>21012500</v>
      </c>
      <c r="AI1" s="1">
        <f t="shared" si="0"/>
        <v>19012500</v>
      </c>
      <c r="AJ1" s="1">
        <f t="shared" si="0"/>
        <v>16200000</v>
      </c>
      <c r="AK1" s="1">
        <f t="shared" si="0"/>
        <v>16200000</v>
      </c>
      <c r="AL1" s="1">
        <f t="shared" si="0"/>
        <v>16200000</v>
      </c>
      <c r="AM1" s="1">
        <f t="shared" si="0"/>
        <v>16200000</v>
      </c>
      <c r="AN1" s="1">
        <f t="shared" si="0"/>
        <v>14450000</v>
      </c>
      <c r="AO1" s="1">
        <f t="shared" si="0"/>
        <v>11250000</v>
      </c>
      <c r="AP1" s="1">
        <f t="shared" si="0"/>
        <v>11250000</v>
      </c>
      <c r="AQ1" s="1">
        <f t="shared" si="0"/>
        <v>9112500</v>
      </c>
      <c r="AR1" s="1"/>
    </row>
    <row r="2" spans="1:46" ht="17.25" thickBot="1" x14ac:dyDescent="0.35">
      <c r="B2" t="s">
        <v>68</v>
      </c>
      <c r="C2" s="10">
        <v>0</v>
      </c>
      <c r="D2" s="9" t="s">
        <v>71</v>
      </c>
      <c r="L2" t="s">
        <v>67</v>
      </c>
      <c r="M2">
        <v>1</v>
      </c>
      <c r="N2">
        <v>0</v>
      </c>
      <c r="O2" t="s">
        <v>67</v>
      </c>
      <c r="P2">
        <v>1</v>
      </c>
      <c r="R2">
        <f t="shared" ref="R2:R33" si="1">IF($C$2=AT2,M2*$AS$3,"")</f>
        <v>500000000</v>
      </c>
      <c r="S2">
        <f t="shared" ref="S2:S33" si="2">IF($C$2=AT2,M2*$AS$4,"")</f>
        <v>110450000</v>
      </c>
      <c r="T2">
        <f t="shared" ref="T2:T33" si="3">IF($C$2=AT2,M2*$AS$5,"")</f>
        <v>96800000</v>
      </c>
      <c r="U2">
        <f t="shared" ref="U2:U33" si="4">IF($C$2=AT2,M2*$AS$6,"")</f>
        <v>92450000</v>
      </c>
      <c r="V2">
        <f t="shared" ref="V2:V33" si="5">IF($C$2=AT2,M2*$AS$7,"")</f>
        <v>88200000</v>
      </c>
      <c r="W2">
        <f t="shared" ref="W2:W33" si="6">IF($C$2=AT2,M2*$AS$8,"")</f>
        <v>80000000</v>
      </c>
      <c r="X2">
        <f t="shared" ref="X2:X33" si="7">IF($C$2=AT2,M2*$AS$9,"")</f>
        <v>74112500</v>
      </c>
      <c r="Y2">
        <f t="shared" ref="Y2:Y33" si="8">IF($C$2=AT2,M2*$AS$10,"")</f>
        <v>70312500</v>
      </c>
      <c r="Z2">
        <f t="shared" ref="Z2:Z33" si="9">IF($C$2=AT2,M2*$AS$11,"")</f>
        <v>52812500</v>
      </c>
      <c r="AA2">
        <f t="shared" ref="AA2:AA33" si="10">IF($C$2=AT2,M2*$AS$12,"")</f>
        <v>49612500</v>
      </c>
      <c r="AB2">
        <f t="shared" ref="AB2:AB33" si="11">IF($C$2=AT2,M2*$AS$13,"")</f>
        <v>46512500</v>
      </c>
      <c r="AC2">
        <f t="shared" ref="AC2:AC33" si="12">IF($C$2=AT2,M2*$AS$14,"")</f>
        <v>40612500</v>
      </c>
      <c r="AD2">
        <f t="shared" ref="AD2:AD33" si="13">IF($C$2=AT2,M2*$AS$15,"")</f>
        <v>35112500</v>
      </c>
      <c r="AE2">
        <f t="shared" ref="AE2:AE33" si="14">IF($C$2=AT2,M2*$AS$16,"")</f>
        <v>33800000</v>
      </c>
      <c r="AF2">
        <f t="shared" ref="AF2:AF33" si="15">IF($C$2=AT2,M2*$AS$17,"")</f>
        <v>32512500</v>
      </c>
      <c r="AG2">
        <f t="shared" ref="AG2:AG33" si="16">IF($C$2=AT2,M2*$AS$18,"")</f>
        <v>24200000</v>
      </c>
      <c r="AH2">
        <f t="shared" ref="AH2:AH33" si="17">IF($C$2=AT2,P2*$AS$19,"")</f>
        <v>21012500</v>
      </c>
      <c r="AI2">
        <f t="shared" ref="AI2:AI33" si="18">IF($C$2=AT2,P2*$AS$20,"")</f>
        <v>19012500</v>
      </c>
      <c r="AJ2">
        <f t="shared" ref="AJ2:AJ33" si="19">IF($C$2=AT2,P2*$AS$21,"")</f>
        <v>16200000</v>
      </c>
      <c r="AK2">
        <f t="shared" ref="AK2:AK33" si="20">IF($C$2=AT2,P2*$AS$22,"")</f>
        <v>16200000</v>
      </c>
      <c r="AL2">
        <f t="shared" ref="AL2:AL33" si="21">IF($C$2=AT2,P2*$AS$23,"")</f>
        <v>16200000</v>
      </c>
      <c r="AM2">
        <f t="shared" ref="AM2:AM33" si="22">IF($C$2=AT2,P2*$AS$24,"")</f>
        <v>16200000</v>
      </c>
      <c r="AN2">
        <f t="shared" ref="AN2:AN33" si="23">IF($C$2=AT2,P2*$AS$25,"")</f>
        <v>14450000</v>
      </c>
      <c r="AO2">
        <f t="shared" ref="AO2:AO33" si="24">IF($C$2=AT2,P2*$AS$26,"")</f>
        <v>11250000</v>
      </c>
      <c r="AP2">
        <f t="shared" ref="AP2:AP33" si="25">IF($C$2=AT2,P2*$AS$27,"")</f>
        <v>11250000</v>
      </c>
      <c r="AQ2">
        <f t="shared" ref="AQ2:AQ33" si="26">IF($C$2=AT2,P2*$AS$28,"")</f>
        <v>9112500</v>
      </c>
      <c r="AT2">
        <v>0</v>
      </c>
    </row>
    <row r="3" spans="1:46" x14ac:dyDescent="0.3">
      <c r="A3" s="5" t="s">
        <v>26</v>
      </c>
      <c r="B3" t="s">
        <v>27</v>
      </c>
      <c r="C3" t="s">
        <v>28</v>
      </c>
      <c r="D3" s="4" t="s">
        <v>29</v>
      </c>
      <c r="E3" t="s">
        <v>30</v>
      </c>
      <c r="F3" s="3" t="s">
        <v>32</v>
      </c>
      <c r="G3" s="3" t="s">
        <v>33</v>
      </c>
      <c r="H3" s="3" t="s">
        <v>34</v>
      </c>
      <c r="I3" s="8" t="s">
        <v>35</v>
      </c>
      <c r="K3" s="7" t="s">
        <v>31</v>
      </c>
      <c r="L3" t="s">
        <v>36</v>
      </c>
      <c r="M3">
        <v>1.03</v>
      </c>
      <c r="N3">
        <v>1</v>
      </c>
      <c r="O3" t="s">
        <v>36</v>
      </c>
      <c r="P3">
        <v>0.97</v>
      </c>
      <c r="R3" t="str">
        <f t="shared" si="1"/>
        <v/>
      </c>
      <c r="S3" t="str">
        <f t="shared" si="2"/>
        <v/>
      </c>
      <c r="T3" t="str">
        <f t="shared" si="3"/>
        <v/>
      </c>
      <c r="U3" t="str">
        <f t="shared" si="4"/>
        <v/>
      </c>
      <c r="V3" t="str">
        <f t="shared" si="5"/>
        <v/>
      </c>
      <c r="W3" t="str">
        <f t="shared" si="6"/>
        <v/>
      </c>
      <c r="X3" t="str">
        <f t="shared" si="7"/>
        <v/>
      </c>
      <c r="Y3" t="str">
        <f t="shared" si="8"/>
        <v/>
      </c>
      <c r="Z3" t="str">
        <f t="shared" si="9"/>
        <v/>
      </c>
      <c r="AA3" t="str">
        <f t="shared" si="10"/>
        <v/>
      </c>
      <c r="AB3" t="str">
        <f t="shared" si="11"/>
        <v/>
      </c>
      <c r="AC3" t="str">
        <f t="shared" si="12"/>
        <v/>
      </c>
      <c r="AD3" t="str">
        <f t="shared" si="13"/>
        <v/>
      </c>
      <c r="AE3" t="str">
        <f t="shared" si="14"/>
        <v/>
      </c>
      <c r="AF3" t="str">
        <f t="shared" si="15"/>
        <v/>
      </c>
      <c r="AG3" t="str">
        <f t="shared" si="16"/>
        <v/>
      </c>
      <c r="AH3" t="str">
        <f t="shared" si="17"/>
        <v/>
      </c>
      <c r="AI3" t="str">
        <f t="shared" si="18"/>
        <v/>
      </c>
      <c r="AJ3" t="str">
        <f t="shared" si="19"/>
        <v/>
      </c>
      <c r="AK3" t="str">
        <f t="shared" si="20"/>
        <v/>
      </c>
      <c r="AL3" t="str">
        <f t="shared" si="21"/>
        <v/>
      </c>
      <c r="AM3" t="str">
        <f t="shared" si="22"/>
        <v/>
      </c>
      <c r="AN3" t="str">
        <f t="shared" si="23"/>
        <v/>
      </c>
      <c r="AO3" t="str">
        <f t="shared" si="24"/>
        <v/>
      </c>
      <c r="AP3" t="str">
        <f t="shared" si="25"/>
        <v/>
      </c>
      <c r="AQ3" t="str">
        <f t="shared" si="26"/>
        <v/>
      </c>
      <c r="AS3" s="6">
        <v>500000000</v>
      </c>
      <c r="AT3">
        <v>1</v>
      </c>
    </row>
    <row r="4" spans="1:46" x14ac:dyDescent="0.3">
      <c r="A4" s="5">
        <v>1</v>
      </c>
      <c r="B4" s="5" t="s">
        <v>25</v>
      </c>
      <c r="C4" s="6">
        <f>R1</f>
        <v>500000000</v>
      </c>
      <c r="D4" s="5">
        <v>5</v>
      </c>
      <c r="E4" s="7">
        <f>C4*D4</f>
        <v>2500000000</v>
      </c>
      <c r="F4">
        <f t="shared" ref="F4:F29" si="27">E4/$K$4*100</f>
        <v>7.8664119627358628E-2</v>
      </c>
      <c r="G4">
        <f>100/26</f>
        <v>3.8461538461538463</v>
      </c>
      <c r="H4">
        <f>G4/F4</f>
        <v>48.893369230769231</v>
      </c>
      <c r="I4" s="1">
        <f t="shared" ref="I4:I29" si="28">C4*H4</f>
        <v>24446684615.384617</v>
      </c>
      <c r="K4" s="7">
        <f>SUM(E4:E29)</f>
        <v>3178069000000</v>
      </c>
      <c r="L4" t="s">
        <v>37</v>
      </c>
      <c r="M4">
        <f>M3*1.03</f>
        <v>1.0609</v>
      </c>
      <c r="N4">
        <v>2</v>
      </c>
      <c r="O4" t="s">
        <v>37</v>
      </c>
      <c r="P4">
        <f>P3*0.97</f>
        <v>0.94089999999999996</v>
      </c>
      <c r="R4" t="str">
        <f t="shared" si="1"/>
        <v/>
      </c>
      <c r="S4" t="str">
        <f t="shared" si="2"/>
        <v/>
      </c>
      <c r="T4" t="str">
        <f t="shared" si="3"/>
        <v/>
      </c>
      <c r="U4" t="str">
        <f t="shared" si="4"/>
        <v/>
      </c>
      <c r="V4" t="str">
        <f t="shared" si="5"/>
        <v/>
      </c>
      <c r="W4" t="str">
        <f t="shared" si="6"/>
        <v/>
      </c>
      <c r="X4" t="str">
        <f t="shared" si="7"/>
        <v/>
      </c>
      <c r="Y4" t="str">
        <f t="shared" si="8"/>
        <v/>
      </c>
      <c r="Z4" t="str">
        <f t="shared" si="9"/>
        <v/>
      </c>
      <c r="AA4" t="str">
        <f t="shared" si="10"/>
        <v/>
      </c>
      <c r="AB4" t="str">
        <f t="shared" si="11"/>
        <v/>
      </c>
      <c r="AC4" t="str">
        <f t="shared" si="12"/>
        <v/>
      </c>
      <c r="AD4" t="str">
        <f t="shared" si="13"/>
        <v/>
      </c>
      <c r="AE4" t="str">
        <f t="shared" si="14"/>
        <v/>
      </c>
      <c r="AF4" t="str">
        <f t="shared" si="15"/>
        <v/>
      </c>
      <c r="AG4" t="str">
        <f t="shared" si="16"/>
        <v/>
      </c>
      <c r="AH4" t="str">
        <f t="shared" si="17"/>
        <v/>
      </c>
      <c r="AI4" t="str">
        <f t="shared" si="18"/>
        <v/>
      </c>
      <c r="AJ4" t="str">
        <f t="shared" si="19"/>
        <v/>
      </c>
      <c r="AK4" t="str">
        <f t="shared" si="20"/>
        <v/>
      </c>
      <c r="AL4" t="str">
        <f t="shared" si="21"/>
        <v/>
      </c>
      <c r="AM4" t="str">
        <f t="shared" si="22"/>
        <v/>
      </c>
      <c r="AN4" t="str">
        <f t="shared" si="23"/>
        <v/>
      </c>
      <c r="AO4" t="str">
        <f t="shared" si="24"/>
        <v/>
      </c>
      <c r="AP4" t="str">
        <f t="shared" si="25"/>
        <v/>
      </c>
      <c r="AQ4" t="str">
        <f t="shared" si="26"/>
        <v/>
      </c>
      <c r="AS4" s="6">
        <f>110450000</f>
        <v>110450000</v>
      </c>
      <c r="AT4">
        <v>2</v>
      </c>
    </row>
    <row r="5" spans="1:46" x14ac:dyDescent="0.3">
      <c r="A5" s="5">
        <v>2</v>
      </c>
      <c r="B5" s="5" t="s">
        <v>23</v>
      </c>
      <c r="C5" s="6">
        <f>S1</f>
        <v>110450000</v>
      </c>
      <c r="D5" s="5">
        <v>50</v>
      </c>
      <c r="E5" s="7">
        <f t="shared" ref="E5:E29" si="29">C5*D5</f>
        <v>5522500000</v>
      </c>
      <c r="F5">
        <f t="shared" si="27"/>
        <v>0.17376904025683521</v>
      </c>
      <c r="G5">
        <f t="shared" ref="G5:G29" si="30">100/26</f>
        <v>3.8461538461538463</v>
      </c>
      <c r="H5">
        <f t="shared" ref="H5:H29" si="31">G5/F5</f>
        <v>22.133711738691368</v>
      </c>
      <c r="I5" s="1">
        <f t="shared" si="28"/>
        <v>2444668461.5384617</v>
      </c>
      <c r="L5" t="s">
        <v>38</v>
      </c>
      <c r="M5">
        <f>M4*1.03</f>
        <v>1.092727</v>
      </c>
      <c r="N5">
        <v>3</v>
      </c>
      <c r="O5" t="s">
        <v>38</v>
      </c>
      <c r="P5">
        <f t="shared" ref="P5:P33" si="32">P4*0.97</f>
        <v>0.91267299999999996</v>
      </c>
      <c r="R5" t="str">
        <f t="shared" si="1"/>
        <v/>
      </c>
      <c r="S5" t="str">
        <f t="shared" si="2"/>
        <v/>
      </c>
      <c r="T5" t="str">
        <f t="shared" si="3"/>
        <v/>
      </c>
      <c r="U5" t="str">
        <f t="shared" si="4"/>
        <v/>
      </c>
      <c r="V5" t="str">
        <f t="shared" si="5"/>
        <v/>
      </c>
      <c r="W5" t="str">
        <f t="shared" si="6"/>
        <v/>
      </c>
      <c r="X5" t="str">
        <f t="shared" si="7"/>
        <v/>
      </c>
      <c r="Y5" t="str">
        <f t="shared" si="8"/>
        <v/>
      </c>
      <c r="Z5" t="str">
        <f t="shared" si="9"/>
        <v/>
      </c>
      <c r="AA5" t="str">
        <f t="shared" si="10"/>
        <v/>
      </c>
      <c r="AB5" t="str">
        <f t="shared" si="11"/>
        <v/>
      </c>
      <c r="AC5" t="str">
        <f t="shared" si="12"/>
        <v/>
      </c>
      <c r="AD5" t="str">
        <f t="shared" si="13"/>
        <v/>
      </c>
      <c r="AE5" t="str">
        <f t="shared" si="14"/>
        <v/>
      </c>
      <c r="AF5" t="str">
        <f t="shared" si="15"/>
        <v/>
      </c>
      <c r="AG5" t="str">
        <f t="shared" si="16"/>
        <v/>
      </c>
      <c r="AH5" t="str">
        <f t="shared" si="17"/>
        <v/>
      </c>
      <c r="AI5" t="str">
        <f t="shared" si="18"/>
        <v/>
      </c>
      <c r="AJ5" t="str">
        <f t="shared" si="19"/>
        <v/>
      </c>
      <c r="AK5" t="str">
        <f t="shared" si="20"/>
        <v/>
      </c>
      <c r="AL5" t="str">
        <f t="shared" si="21"/>
        <v/>
      </c>
      <c r="AM5" t="str">
        <f t="shared" si="22"/>
        <v/>
      </c>
      <c r="AN5" t="str">
        <f t="shared" si="23"/>
        <v/>
      </c>
      <c r="AO5" t="str">
        <f t="shared" si="24"/>
        <v/>
      </c>
      <c r="AP5" t="str">
        <f t="shared" si="25"/>
        <v/>
      </c>
      <c r="AQ5" t="str">
        <f t="shared" si="26"/>
        <v/>
      </c>
      <c r="AS5" s="6">
        <v>96800000</v>
      </c>
      <c r="AT5">
        <v>3</v>
      </c>
    </row>
    <row r="6" spans="1:46" x14ac:dyDescent="0.3">
      <c r="A6" s="5">
        <v>3</v>
      </c>
      <c r="B6" s="5" t="s">
        <v>21</v>
      </c>
      <c r="C6" s="6">
        <f>T1</f>
        <v>96800000</v>
      </c>
      <c r="D6" s="5">
        <v>50</v>
      </c>
      <c r="E6" s="7">
        <f t="shared" si="29"/>
        <v>4840000000</v>
      </c>
      <c r="F6">
        <f t="shared" si="27"/>
        <v>0.15229373559856629</v>
      </c>
      <c r="G6">
        <f t="shared" si="30"/>
        <v>3.8461538461538463</v>
      </c>
      <c r="H6">
        <f t="shared" si="31"/>
        <v>25.254839478703115</v>
      </c>
      <c r="I6" s="1">
        <f t="shared" si="28"/>
        <v>2444668461.5384617</v>
      </c>
      <c r="L6" t="s">
        <v>39</v>
      </c>
      <c r="M6">
        <f t="shared" ref="M6:M33" si="33">M5*1.03</f>
        <v>1.1255088100000001</v>
      </c>
      <c r="N6">
        <v>4</v>
      </c>
      <c r="O6" t="s">
        <v>39</v>
      </c>
      <c r="P6">
        <f t="shared" si="32"/>
        <v>0.88529280999999993</v>
      </c>
      <c r="R6" t="str">
        <f t="shared" si="1"/>
        <v/>
      </c>
      <c r="S6" t="str">
        <f t="shared" si="2"/>
        <v/>
      </c>
      <c r="T6" t="str">
        <f t="shared" si="3"/>
        <v/>
      </c>
      <c r="U6" t="str">
        <f t="shared" si="4"/>
        <v/>
      </c>
      <c r="V6" t="str">
        <f t="shared" si="5"/>
        <v/>
      </c>
      <c r="W6" t="str">
        <f t="shared" si="6"/>
        <v/>
      </c>
      <c r="X6" t="str">
        <f t="shared" si="7"/>
        <v/>
      </c>
      <c r="Y6" t="str">
        <f t="shared" si="8"/>
        <v/>
      </c>
      <c r="Z6" t="str">
        <f t="shared" si="9"/>
        <v/>
      </c>
      <c r="AA6" t="str">
        <f t="shared" si="10"/>
        <v/>
      </c>
      <c r="AB6" t="str">
        <f t="shared" si="11"/>
        <v/>
      </c>
      <c r="AC6" t="str">
        <f t="shared" si="12"/>
        <v/>
      </c>
      <c r="AD6" t="str">
        <f t="shared" si="13"/>
        <v/>
      </c>
      <c r="AE6" t="str">
        <f t="shared" si="14"/>
        <v/>
      </c>
      <c r="AF6" t="str">
        <f t="shared" si="15"/>
        <v/>
      </c>
      <c r="AG6" t="str">
        <f t="shared" si="16"/>
        <v/>
      </c>
      <c r="AH6" t="str">
        <f t="shared" si="17"/>
        <v/>
      </c>
      <c r="AI6" t="str">
        <f t="shared" si="18"/>
        <v/>
      </c>
      <c r="AJ6" t="str">
        <f t="shared" si="19"/>
        <v/>
      </c>
      <c r="AK6" t="str">
        <f t="shared" si="20"/>
        <v/>
      </c>
      <c r="AL6" t="str">
        <f t="shared" si="21"/>
        <v/>
      </c>
      <c r="AM6" t="str">
        <f t="shared" si="22"/>
        <v/>
      </c>
      <c r="AN6" t="str">
        <f t="shared" si="23"/>
        <v/>
      </c>
      <c r="AO6" t="str">
        <f t="shared" si="24"/>
        <v/>
      </c>
      <c r="AP6" t="str">
        <f t="shared" si="25"/>
        <v/>
      </c>
      <c r="AQ6" t="str">
        <f t="shared" si="26"/>
        <v/>
      </c>
      <c r="AS6" s="6">
        <v>92450000</v>
      </c>
      <c r="AT6">
        <v>4</v>
      </c>
    </row>
    <row r="7" spans="1:46" x14ac:dyDescent="0.3">
      <c r="A7" s="5">
        <v>4</v>
      </c>
      <c r="B7" s="5" t="s">
        <v>24</v>
      </c>
      <c r="C7" s="6">
        <f>U1</f>
        <v>92450000</v>
      </c>
      <c r="D7" s="5">
        <v>50</v>
      </c>
      <c r="E7" s="7">
        <f t="shared" si="29"/>
        <v>4622500000</v>
      </c>
      <c r="F7">
        <f t="shared" si="27"/>
        <v>0.14544995719098611</v>
      </c>
      <c r="G7">
        <f t="shared" si="30"/>
        <v>3.8461538461538463</v>
      </c>
      <c r="H7">
        <f t="shared" si="31"/>
        <v>26.443141823022838</v>
      </c>
      <c r="I7" s="1">
        <f t="shared" si="28"/>
        <v>2444668461.5384612</v>
      </c>
      <c r="L7" t="s">
        <v>40</v>
      </c>
      <c r="M7">
        <f t="shared" si="33"/>
        <v>1.1592740743000001</v>
      </c>
      <c r="N7">
        <v>5</v>
      </c>
      <c r="O7" t="s">
        <v>40</v>
      </c>
      <c r="P7">
        <f t="shared" si="32"/>
        <v>0.8587340256999999</v>
      </c>
      <c r="R7" t="str">
        <f t="shared" si="1"/>
        <v/>
      </c>
      <c r="S7" t="str">
        <f t="shared" si="2"/>
        <v/>
      </c>
      <c r="T7" t="str">
        <f t="shared" si="3"/>
        <v/>
      </c>
      <c r="U7" t="str">
        <f t="shared" si="4"/>
        <v/>
      </c>
      <c r="V7" t="str">
        <f t="shared" si="5"/>
        <v/>
      </c>
      <c r="W7" t="str">
        <f t="shared" si="6"/>
        <v/>
      </c>
      <c r="X7" t="str">
        <f t="shared" si="7"/>
        <v/>
      </c>
      <c r="Y7" t="str">
        <f t="shared" si="8"/>
        <v/>
      </c>
      <c r="Z7" t="str">
        <f t="shared" si="9"/>
        <v/>
      </c>
      <c r="AA7" t="str">
        <f t="shared" si="10"/>
        <v/>
      </c>
      <c r="AB7" t="str">
        <f t="shared" si="11"/>
        <v/>
      </c>
      <c r="AC7" t="str">
        <f t="shared" si="12"/>
        <v/>
      </c>
      <c r="AD7" t="str">
        <f t="shared" si="13"/>
        <v/>
      </c>
      <c r="AE7" t="str">
        <f t="shared" si="14"/>
        <v/>
      </c>
      <c r="AF7" t="str">
        <f t="shared" si="15"/>
        <v/>
      </c>
      <c r="AG7" t="str">
        <f t="shared" si="16"/>
        <v/>
      </c>
      <c r="AH7" t="str">
        <f t="shared" si="17"/>
        <v/>
      </c>
      <c r="AI7" t="str">
        <f t="shared" si="18"/>
        <v/>
      </c>
      <c r="AJ7" t="str">
        <f t="shared" si="19"/>
        <v/>
      </c>
      <c r="AK7" t="str">
        <f t="shared" si="20"/>
        <v/>
      </c>
      <c r="AL7" t="str">
        <f t="shared" si="21"/>
        <v/>
      </c>
      <c r="AM7" t="str">
        <f t="shared" si="22"/>
        <v/>
      </c>
      <c r="AN7" t="str">
        <f t="shared" si="23"/>
        <v/>
      </c>
      <c r="AO7" t="str">
        <f t="shared" si="24"/>
        <v/>
      </c>
      <c r="AP7" t="str">
        <f t="shared" si="25"/>
        <v/>
      </c>
      <c r="AQ7" t="str">
        <f t="shared" si="26"/>
        <v/>
      </c>
      <c r="AS7" s="6">
        <v>88200000</v>
      </c>
      <c r="AT7">
        <v>5</v>
      </c>
    </row>
    <row r="8" spans="1:46" x14ac:dyDescent="0.3">
      <c r="A8" s="5">
        <v>5</v>
      </c>
      <c r="B8" s="5" t="s">
        <v>19</v>
      </c>
      <c r="C8" s="6">
        <f>V1</f>
        <v>88200000</v>
      </c>
      <c r="D8" s="5">
        <v>70</v>
      </c>
      <c r="E8" s="7">
        <f t="shared" si="29"/>
        <v>6174000000</v>
      </c>
      <c r="F8">
        <f t="shared" si="27"/>
        <v>0.19426890983172487</v>
      </c>
      <c r="G8">
        <f t="shared" si="30"/>
        <v>3.8461538461538463</v>
      </c>
      <c r="H8">
        <f t="shared" si="31"/>
        <v>19.798092497072087</v>
      </c>
      <c r="I8" s="1">
        <f t="shared" si="28"/>
        <v>1746191758.2417581</v>
      </c>
      <c r="L8" t="s">
        <v>41</v>
      </c>
      <c r="M8">
        <f t="shared" si="33"/>
        <v>1.1940522965290001</v>
      </c>
      <c r="N8">
        <v>6</v>
      </c>
      <c r="O8" t="s">
        <v>41</v>
      </c>
      <c r="P8">
        <f t="shared" si="32"/>
        <v>0.83297200492899992</v>
      </c>
      <c r="R8" t="str">
        <f t="shared" si="1"/>
        <v/>
      </c>
      <c r="S8" t="str">
        <f t="shared" si="2"/>
        <v/>
      </c>
      <c r="T8" t="str">
        <f t="shared" si="3"/>
        <v/>
      </c>
      <c r="U8" t="str">
        <f t="shared" si="4"/>
        <v/>
      </c>
      <c r="V8" t="str">
        <f t="shared" si="5"/>
        <v/>
      </c>
      <c r="W8" t="str">
        <f t="shared" si="6"/>
        <v/>
      </c>
      <c r="X8" t="str">
        <f t="shared" si="7"/>
        <v/>
      </c>
      <c r="Y8" t="str">
        <f t="shared" si="8"/>
        <v/>
      </c>
      <c r="Z8" t="str">
        <f t="shared" si="9"/>
        <v/>
      </c>
      <c r="AA8" t="str">
        <f t="shared" si="10"/>
        <v/>
      </c>
      <c r="AB8" t="str">
        <f t="shared" si="11"/>
        <v/>
      </c>
      <c r="AC8" t="str">
        <f t="shared" si="12"/>
        <v/>
      </c>
      <c r="AD8" t="str">
        <f t="shared" si="13"/>
        <v/>
      </c>
      <c r="AE8" t="str">
        <f t="shared" si="14"/>
        <v/>
      </c>
      <c r="AF8" t="str">
        <f t="shared" si="15"/>
        <v/>
      </c>
      <c r="AG8" t="str">
        <f t="shared" si="16"/>
        <v/>
      </c>
      <c r="AH8" t="str">
        <f t="shared" si="17"/>
        <v/>
      </c>
      <c r="AI8" t="str">
        <f t="shared" si="18"/>
        <v/>
      </c>
      <c r="AJ8" t="str">
        <f t="shared" si="19"/>
        <v/>
      </c>
      <c r="AK8" t="str">
        <f t="shared" si="20"/>
        <v/>
      </c>
      <c r="AL8" t="str">
        <f t="shared" si="21"/>
        <v/>
      </c>
      <c r="AM8" t="str">
        <f t="shared" si="22"/>
        <v/>
      </c>
      <c r="AN8" t="str">
        <f t="shared" si="23"/>
        <v/>
      </c>
      <c r="AO8" t="str">
        <f t="shared" si="24"/>
        <v/>
      </c>
      <c r="AP8" t="str">
        <f t="shared" si="25"/>
        <v/>
      </c>
      <c r="AQ8" t="str">
        <f t="shared" si="26"/>
        <v/>
      </c>
      <c r="AS8" s="6">
        <v>80000000</v>
      </c>
      <c r="AT8">
        <v>6</v>
      </c>
    </row>
    <row r="9" spans="1:46" x14ac:dyDescent="0.3">
      <c r="A9" s="5">
        <v>6</v>
      </c>
      <c r="B9" s="5" t="s">
        <v>15</v>
      </c>
      <c r="C9" s="6">
        <f>W1</f>
        <v>80000000</v>
      </c>
      <c r="D9" s="5">
        <v>70</v>
      </c>
      <c r="E9" s="7">
        <f t="shared" si="29"/>
        <v>5600000000</v>
      </c>
      <c r="F9">
        <f t="shared" si="27"/>
        <v>0.17620762796528333</v>
      </c>
      <c r="G9">
        <f t="shared" si="30"/>
        <v>3.8461538461538463</v>
      </c>
      <c r="H9">
        <f t="shared" si="31"/>
        <v>21.827396978021977</v>
      </c>
      <c r="I9" s="1">
        <f t="shared" si="28"/>
        <v>1746191758.2417581</v>
      </c>
      <c r="L9" t="s">
        <v>42</v>
      </c>
      <c r="M9">
        <f t="shared" si="33"/>
        <v>1.2298738654248702</v>
      </c>
      <c r="N9">
        <v>7</v>
      </c>
      <c r="O9" t="s">
        <v>42</v>
      </c>
      <c r="P9">
        <f t="shared" si="32"/>
        <v>0.80798284478112992</v>
      </c>
      <c r="R9" t="str">
        <f t="shared" si="1"/>
        <v/>
      </c>
      <c r="S9" t="str">
        <f t="shared" si="2"/>
        <v/>
      </c>
      <c r="T9" t="str">
        <f t="shared" si="3"/>
        <v/>
      </c>
      <c r="U9" t="str">
        <f t="shared" si="4"/>
        <v/>
      </c>
      <c r="V9" t="str">
        <f t="shared" si="5"/>
        <v/>
      </c>
      <c r="W9" t="str">
        <f t="shared" si="6"/>
        <v/>
      </c>
      <c r="X9" t="str">
        <f t="shared" si="7"/>
        <v/>
      </c>
      <c r="Y9" t="str">
        <f t="shared" si="8"/>
        <v/>
      </c>
      <c r="Z9" t="str">
        <f t="shared" si="9"/>
        <v/>
      </c>
      <c r="AA9" t="str">
        <f t="shared" si="10"/>
        <v/>
      </c>
      <c r="AB9" t="str">
        <f t="shared" si="11"/>
        <v/>
      </c>
      <c r="AC9" t="str">
        <f t="shared" si="12"/>
        <v/>
      </c>
      <c r="AD9" t="str">
        <f t="shared" si="13"/>
        <v/>
      </c>
      <c r="AE9" t="str">
        <f t="shared" si="14"/>
        <v/>
      </c>
      <c r="AF9" t="str">
        <f t="shared" si="15"/>
        <v/>
      </c>
      <c r="AG9" t="str">
        <f t="shared" si="16"/>
        <v/>
      </c>
      <c r="AH9" t="str">
        <f t="shared" si="17"/>
        <v/>
      </c>
      <c r="AI9" t="str">
        <f t="shared" si="18"/>
        <v/>
      </c>
      <c r="AJ9" t="str">
        <f t="shared" si="19"/>
        <v/>
      </c>
      <c r="AK9" t="str">
        <f t="shared" si="20"/>
        <v/>
      </c>
      <c r="AL9" t="str">
        <f t="shared" si="21"/>
        <v/>
      </c>
      <c r="AM9" t="str">
        <f t="shared" si="22"/>
        <v/>
      </c>
      <c r="AN9" t="str">
        <f t="shared" si="23"/>
        <v/>
      </c>
      <c r="AO9" t="str">
        <f t="shared" si="24"/>
        <v/>
      </c>
      <c r="AP9" t="str">
        <f t="shared" si="25"/>
        <v/>
      </c>
      <c r="AQ9" t="str">
        <f t="shared" si="26"/>
        <v/>
      </c>
      <c r="AS9" s="2">
        <v>74112500</v>
      </c>
      <c r="AT9">
        <v>7</v>
      </c>
    </row>
    <row r="10" spans="1:46" x14ac:dyDescent="0.3">
      <c r="A10" s="5">
        <v>7</v>
      </c>
      <c r="B10" t="s">
        <v>16</v>
      </c>
      <c r="C10" s="2">
        <f>X1</f>
        <v>74112500</v>
      </c>
      <c r="D10">
        <v>100</v>
      </c>
      <c r="E10" s="7">
        <f t="shared" si="29"/>
        <v>7411250000</v>
      </c>
      <c r="F10">
        <f t="shared" si="27"/>
        <v>0.23319978263530464</v>
      </c>
      <c r="G10">
        <f t="shared" si="30"/>
        <v>3.8461538461538463</v>
      </c>
      <c r="H10">
        <f t="shared" si="31"/>
        <v>16.492956394255096</v>
      </c>
      <c r="I10" s="1">
        <f t="shared" si="28"/>
        <v>1222334230.7692308</v>
      </c>
      <c r="L10" t="s">
        <v>43</v>
      </c>
      <c r="M10">
        <f t="shared" si="33"/>
        <v>1.2667700813876164</v>
      </c>
      <c r="N10">
        <v>8</v>
      </c>
      <c r="O10" t="s">
        <v>43</v>
      </c>
      <c r="P10">
        <f t="shared" si="32"/>
        <v>0.78374335943769602</v>
      </c>
      <c r="R10" t="str">
        <f t="shared" si="1"/>
        <v/>
      </c>
      <c r="S10" t="str">
        <f t="shared" si="2"/>
        <v/>
      </c>
      <c r="T10" t="str">
        <f t="shared" si="3"/>
        <v/>
      </c>
      <c r="U10" t="str">
        <f t="shared" si="4"/>
        <v/>
      </c>
      <c r="V10" t="str">
        <f t="shared" si="5"/>
        <v/>
      </c>
      <c r="W10" t="str">
        <f t="shared" si="6"/>
        <v/>
      </c>
      <c r="X10" t="str">
        <f t="shared" si="7"/>
        <v/>
      </c>
      <c r="Y10" t="str">
        <f t="shared" si="8"/>
        <v/>
      </c>
      <c r="Z10" t="str">
        <f t="shared" si="9"/>
        <v/>
      </c>
      <c r="AA10" t="str">
        <f t="shared" si="10"/>
        <v/>
      </c>
      <c r="AB10" t="str">
        <f t="shared" si="11"/>
        <v/>
      </c>
      <c r="AC10" t="str">
        <f t="shared" si="12"/>
        <v/>
      </c>
      <c r="AD10" t="str">
        <f t="shared" si="13"/>
        <v/>
      </c>
      <c r="AE10" t="str">
        <f t="shared" si="14"/>
        <v/>
      </c>
      <c r="AF10" t="str">
        <f t="shared" si="15"/>
        <v/>
      </c>
      <c r="AG10" t="str">
        <f t="shared" si="16"/>
        <v/>
      </c>
      <c r="AH10" t="str">
        <f t="shared" si="17"/>
        <v/>
      </c>
      <c r="AI10" t="str">
        <f t="shared" si="18"/>
        <v/>
      </c>
      <c r="AJ10" t="str">
        <f t="shared" si="19"/>
        <v/>
      </c>
      <c r="AK10" t="str">
        <f t="shared" si="20"/>
        <v/>
      </c>
      <c r="AL10" t="str">
        <f t="shared" si="21"/>
        <v/>
      </c>
      <c r="AM10" t="str">
        <f t="shared" si="22"/>
        <v/>
      </c>
      <c r="AN10" t="str">
        <f t="shared" si="23"/>
        <v/>
      </c>
      <c r="AO10" t="str">
        <f t="shared" si="24"/>
        <v/>
      </c>
      <c r="AP10" t="str">
        <f t="shared" si="25"/>
        <v/>
      </c>
      <c r="AQ10" t="str">
        <f t="shared" si="26"/>
        <v/>
      </c>
      <c r="AS10" s="2">
        <v>70312500</v>
      </c>
      <c r="AT10">
        <v>8</v>
      </c>
    </row>
    <row r="11" spans="1:46" x14ac:dyDescent="0.3">
      <c r="A11" s="5">
        <v>8</v>
      </c>
      <c r="B11" t="s">
        <v>17</v>
      </c>
      <c r="C11" s="2">
        <f>Y1</f>
        <v>70312500</v>
      </c>
      <c r="D11">
        <v>100</v>
      </c>
      <c r="E11" s="7">
        <f t="shared" si="29"/>
        <v>7031250000</v>
      </c>
      <c r="F11">
        <f t="shared" si="27"/>
        <v>0.22124283645194612</v>
      </c>
      <c r="G11">
        <f t="shared" si="30"/>
        <v>3.8461538461538463</v>
      </c>
      <c r="H11">
        <f t="shared" si="31"/>
        <v>17.384309059829061</v>
      </c>
      <c r="I11" s="1">
        <f t="shared" si="28"/>
        <v>1222334230.7692308</v>
      </c>
      <c r="L11" t="s">
        <v>44</v>
      </c>
      <c r="M11">
        <f t="shared" si="33"/>
        <v>1.3047731838292449</v>
      </c>
      <c r="N11">
        <v>9</v>
      </c>
      <c r="O11" t="s">
        <v>44</v>
      </c>
      <c r="P11">
        <f t="shared" si="32"/>
        <v>0.76023105865456508</v>
      </c>
      <c r="R11" t="str">
        <f t="shared" si="1"/>
        <v/>
      </c>
      <c r="S11" t="str">
        <f t="shared" si="2"/>
        <v/>
      </c>
      <c r="T11" t="str">
        <f t="shared" si="3"/>
        <v/>
      </c>
      <c r="U11" t="str">
        <f t="shared" si="4"/>
        <v/>
      </c>
      <c r="V11" t="str">
        <f t="shared" si="5"/>
        <v/>
      </c>
      <c r="W11" t="str">
        <f t="shared" si="6"/>
        <v/>
      </c>
      <c r="X11" t="str">
        <f t="shared" si="7"/>
        <v/>
      </c>
      <c r="Y11" t="str">
        <f t="shared" si="8"/>
        <v/>
      </c>
      <c r="Z11" t="str">
        <f t="shared" si="9"/>
        <v/>
      </c>
      <c r="AA11" t="str">
        <f t="shared" si="10"/>
        <v/>
      </c>
      <c r="AB11" t="str">
        <f t="shared" si="11"/>
        <v/>
      </c>
      <c r="AC11" t="str">
        <f t="shared" si="12"/>
        <v/>
      </c>
      <c r="AD11" t="str">
        <f t="shared" si="13"/>
        <v/>
      </c>
      <c r="AE11" t="str">
        <f t="shared" si="14"/>
        <v/>
      </c>
      <c r="AF11" t="str">
        <f t="shared" si="15"/>
        <v/>
      </c>
      <c r="AG11" t="str">
        <f t="shared" si="16"/>
        <v/>
      </c>
      <c r="AH11" t="str">
        <f t="shared" si="17"/>
        <v/>
      </c>
      <c r="AI11" t="str">
        <f t="shared" si="18"/>
        <v/>
      </c>
      <c r="AJ11" t="str">
        <f t="shared" si="19"/>
        <v/>
      </c>
      <c r="AK11" t="str">
        <f t="shared" si="20"/>
        <v/>
      </c>
      <c r="AL11" t="str">
        <f t="shared" si="21"/>
        <v/>
      </c>
      <c r="AM11" t="str">
        <f t="shared" si="22"/>
        <v/>
      </c>
      <c r="AN11" t="str">
        <f t="shared" si="23"/>
        <v/>
      </c>
      <c r="AO11" t="str">
        <f t="shared" si="24"/>
        <v/>
      </c>
      <c r="AP11" t="str">
        <f t="shared" si="25"/>
        <v/>
      </c>
      <c r="AQ11" t="str">
        <f t="shared" si="26"/>
        <v/>
      </c>
      <c r="AS11" s="2">
        <v>52812500</v>
      </c>
      <c r="AT11">
        <v>9</v>
      </c>
    </row>
    <row r="12" spans="1:46" x14ac:dyDescent="0.3">
      <c r="A12" s="5">
        <v>9</v>
      </c>
      <c r="B12" t="s">
        <v>20</v>
      </c>
      <c r="C12" s="2">
        <f>Z1</f>
        <v>52812500</v>
      </c>
      <c r="D12">
        <v>100</v>
      </c>
      <c r="E12" s="7">
        <f t="shared" si="29"/>
        <v>5281250000</v>
      </c>
      <c r="F12">
        <f t="shared" si="27"/>
        <v>0.16617795271279512</v>
      </c>
      <c r="G12">
        <f t="shared" si="30"/>
        <v>3.8461538461538463</v>
      </c>
      <c r="H12">
        <f t="shared" si="31"/>
        <v>23.144790168411468</v>
      </c>
      <c r="I12" s="1">
        <f t="shared" si="28"/>
        <v>1222334230.7692306</v>
      </c>
      <c r="L12" t="s">
        <v>45</v>
      </c>
      <c r="M12">
        <f t="shared" si="33"/>
        <v>1.3439163793441222</v>
      </c>
      <c r="N12">
        <v>10</v>
      </c>
      <c r="O12" t="s">
        <v>45</v>
      </c>
      <c r="P12">
        <f t="shared" si="32"/>
        <v>0.73742412689492809</v>
      </c>
      <c r="R12" t="str">
        <f t="shared" si="1"/>
        <v/>
      </c>
      <c r="S12" t="str">
        <f t="shared" si="2"/>
        <v/>
      </c>
      <c r="T12" t="str">
        <f t="shared" si="3"/>
        <v/>
      </c>
      <c r="U12" t="str">
        <f t="shared" si="4"/>
        <v/>
      </c>
      <c r="V12" t="str">
        <f t="shared" si="5"/>
        <v/>
      </c>
      <c r="W12" t="str">
        <f t="shared" si="6"/>
        <v/>
      </c>
      <c r="X12" t="str">
        <f t="shared" si="7"/>
        <v/>
      </c>
      <c r="Y12" t="str">
        <f t="shared" si="8"/>
        <v/>
      </c>
      <c r="Z12" t="str">
        <f t="shared" si="9"/>
        <v/>
      </c>
      <c r="AA12" t="str">
        <f t="shared" si="10"/>
        <v/>
      </c>
      <c r="AB12" t="str">
        <f t="shared" si="11"/>
        <v/>
      </c>
      <c r="AC12" t="str">
        <f t="shared" si="12"/>
        <v/>
      </c>
      <c r="AD12" t="str">
        <f t="shared" si="13"/>
        <v/>
      </c>
      <c r="AE12" t="str">
        <f t="shared" si="14"/>
        <v/>
      </c>
      <c r="AF12" t="str">
        <f t="shared" si="15"/>
        <v/>
      </c>
      <c r="AG12" t="str">
        <f t="shared" si="16"/>
        <v/>
      </c>
      <c r="AH12" t="str">
        <f t="shared" si="17"/>
        <v/>
      </c>
      <c r="AI12" t="str">
        <f t="shared" si="18"/>
        <v/>
      </c>
      <c r="AJ12" t="str">
        <f t="shared" si="19"/>
        <v/>
      </c>
      <c r="AK12" t="str">
        <f t="shared" si="20"/>
        <v/>
      </c>
      <c r="AL12" t="str">
        <f t="shared" si="21"/>
        <v/>
      </c>
      <c r="AM12" t="str">
        <f t="shared" si="22"/>
        <v/>
      </c>
      <c r="AN12" t="str">
        <f t="shared" si="23"/>
        <v/>
      </c>
      <c r="AO12" t="str">
        <f t="shared" si="24"/>
        <v/>
      </c>
      <c r="AP12" t="str">
        <f t="shared" si="25"/>
        <v/>
      </c>
      <c r="AQ12" t="str">
        <f t="shared" si="26"/>
        <v/>
      </c>
      <c r="AS12" s="2">
        <v>49612500</v>
      </c>
      <c r="AT12">
        <v>10</v>
      </c>
    </row>
    <row r="13" spans="1:46" x14ac:dyDescent="0.3">
      <c r="A13" s="5">
        <v>10</v>
      </c>
      <c r="B13" t="s">
        <v>22</v>
      </c>
      <c r="C13" s="2">
        <f>AA1</f>
        <v>49612500</v>
      </c>
      <c r="D13">
        <v>100</v>
      </c>
      <c r="E13" s="7">
        <f t="shared" si="29"/>
        <v>4961250000</v>
      </c>
      <c r="F13">
        <f t="shared" si="27"/>
        <v>0.15610894540049319</v>
      </c>
      <c r="G13">
        <f t="shared" si="30"/>
        <v>3.8461538461538463</v>
      </c>
      <c r="H13">
        <f t="shared" si="31"/>
        <v>24.6376262185786</v>
      </c>
      <c r="I13" s="1">
        <f t="shared" si="28"/>
        <v>1222334230.7692308</v>
      </c>
      <c r="L13" t="s">
        <v>46</v>
      </c>
      <c r="M13">
        <f t="shared" si="33"/>
        <v>1.3842338707244459</v>
      </c>
      <c r="N13">
        <v>11</v>
      </c>
      <c r="O13" t="s">
        <v>46</v>
      </c>
      <c r="P13">
        <f t="shared" si="32"/>
        <v>0.71530140308808021</v>
      </c>
      <c r="R13" t="str">
        <f t="shared" si="1"/>
        <v/>
      </c>
      <c r="S13" t="str">
        <f t="shared" si="2"/>
        <v/>
      </c>
      <c r="T13" t="str">
        <f t="shared" si="3"/>
        <v/>
      </c>
      <c r="U13" t="str">
        <f t="shared" si="4"/>
        <v/>
      </c>
      <c r="V13" t="str">
        <f t="shared" si="5"/>
        <v/>
      </c>
      <c r="W13" t="str">
        <f t="shared" si="6"/>
        <v/>
      </c>
      <c r="X13" t="str">
        <f t="shared" si="7"/>
        <v/>
      </c>
      <c r="Y13" t="str">
        <f t="shared" si="8"/>
        <v/>
      </c>
      <c r="Z13" t="str">
        <f t="shared" si="9"/>
        <v/>
      </c>
      <c r="AA13" t="str">
        <f t="shared" si="10"/>
        <v/>
      </c>
      <c r="AB13" t="str">
        <f t="shared" si="11"/>
        <v/>
      </c>
      <c r="AC13" t="str">
        <f t="shared" si="12"/>
        <v/>
      </c>
      <c r="AD13" t="str">
        <f t="shared" si="13"/>
        <v/>
      </c>
      <c r="AE13" t="str">
        <f t="shared" si="14"/>
        <v/>
      </c>
      <c r="AF13" t="str">
        <f t="shared" si="15"/>
        <v/>
      </c>
      <c r="AG13" t="str">
        <f t="shared" si="16"/>
        <v/>
      </c>
      <c r="AH13" t="str">
        <f t="shared" si="17"/>
        <v/>
      </c>
      <c r="AI13" t="str">
        <f t="shared" si="18"/>
        <v/>
      </c>
      <c r="AJ13" t="str">
        <f t="shared" si="19"/>
        <v/>
      </c>
      <c r="AK13" t="str">
        <f t="shared" si="20"/>
        <v/>
      </c>
      <c r="AL13" t="str">
        <f t="shared" si="21"/>
        <v/>
      </c>
      <c r="AM13" t="str">
        <f t="shared" si="22"/>
        <v/>
      </c>
      <c r="AN13" t="str">
        <f t="shared" si="23"/>
        <v/>
      </c>
      <c r="AO13" t="str">
        <f t="shared" si="24"/>
        <v/>
      </c>
      <c r="AP13" t="str">
        <f t="shared" si="25"/>
        <v/>
      </c>
      <c r="AQ13" t="str">
        <f t="shared" si="26"/>
        <v/>
      </c>
      <c r="AS13" s="2">
        <v>46512500</v>
      </c>
      <c r="AT13">
        <v>11</v>
      </c>
    </row>
    <row r="14" spans="1:46" x14ac:dyDescent="0.3">
      <c r="A14" s="5">
        <v>11</v>
      </c>
      <c r="B14" t="s">
        <v>18</v>
      </c>
      <c r="C14" s="2">
        <f>AB1</f>
        <v>46512500</v>
      </c>
      <c r="D14">
        <v>500</v>
      </c>
      <c r="E14" s="7">
        <f t="shared" si="29"/>
        <v>23256250000</v>
      </c>
      <c r="F14">
        <f t="shared" si="27"/>
        <v>0.73177297283350362</v>
      </c>
      <c r="G14">
        <f t="shared" si="30"/>
        <v>3.8461538461538463</v>
      </c>
      <c r="H14">
        <f t="shared" si="31"/>
        <v>5.2559386434581272</v>
      </c>
      <c r="I14" s="1">
        <f t="shared" si="28"/>
        <v>244466846.15384614</v>
      </c>
      <c r="L14" t="s">
        <v>47</v>
      </c>
      <c r="M14">
        <f t="shared" si="33"/>
        <v>1.4257608868461793</v>
      </c>
      <c r="N14">
        <v>12</v>
      </c>
      <c r="O14" t="s">
        <v>47</v>
      </c>
      <c r="P14">
        <f t="shared" si="32"/>
        <v>0.69384236099543783</v>
      </c>
      <c r="R14" t="str">
        <f t="shared" si="1"/>
        <v/>
      </c>
      <c r="S14" t="str">
        <f t="shared" si="2"/>
        <v/>
      </c>
      <c r="T14" t="str">
        <f t="shared" si="3"/>
        <v/>
      </c>
      <c r="U14" t="str">
        <f t="shared" si="4"/>
        <v/>
      </c>
      <c r="V14" t="str">
        <f t="shared" si="5"/>
        <v/>
      </c>
      <c r="W14" t="str">
        <f t="shared" si="6"/>
        <v/>
      </c>
      <c r="X14" t="str">
        <f t="shared" si="7"/>
        <v/>
      </c>
      <c r="Y14" t="str">
        <f t="shared" si="8"/>
        <v/>
      </c>
      <c r="Z14" t="str">
        <f t="shared" si="9"/>
        <v/>
      </c>
      <c r="AA14" t="str">
        <f t="shared" si="10"/>
        <v/>
      </c>
      <c r="AB14" t="str">
        <f t="shared" si="11"/>
        <v/>
      </c>
      <c r="AC14" t="str">
        <f t="shared" si="12"/>
        <v/>
      </c>
      <c r="AD14" t="str">
        <f t="shared" si="13"/>
        <v/>
      </c>
      <c r="AE14" t="str">
        <f t="shared" si="14"/>
        <v/>
      </c>
      <c r="AF14" t="str">
        <f t="shared" si="15"/>
        <v/>
      </c>
      <c r="AG14" t="str">
        <f t="shared" si="16"/>
        <v/>
      </c>
      <c r="AH14" t="str">
        <f t="shared" si="17"/>
        <v/>
      </c>
      <c r="AI14" t="str">
        <f t="shared" si="18"/>
        <v/>
      </c>
      <c r="AJ14" t="str">
        <f t="shared" si="19"/>
        <v/>
      </c>
      <c r="AK14" t="str">
        <f t="shared" si="20"/>
        <v/>
      </c>
      <c r="AL14" t="str">
        <f t="shared" si="21"/>
        <v/>
      </c>
      <c r="AM14" t="str">
        <f t="shared" si="22"/>
        <v/>
      </c>
      <c r="AN14" t="str">
        <f t="shared" si="23"/>
        <v/>
      </c>
      <c r="AO14" t="str">
        <f t="shared" si="24"/>
        <v/>
      </c>
      <c r="AP14" t="str">
        <f t="shared" si="25"/>
        <v/>
      </c>
      <c r="AQ14" t="str">
        <f t="shared" si="26"/>
        <v/>
      </c>
      <c r="AS14" s="2">
        <v>40612500</v>
      </c>
      <c r="AT14">
        <v>12</v>
      </c>
    </row>
    <row r="15" spans="1:46" x14ac:dyDescent="0.3">
      <c r="A15" s="5">
        <v>12</v>
      </c>
      <c r="B15" t="s">
        <v>14</v>
      </c>
      <c r="C15" s="2">
        <f>AC1</f>
        <v>40612500</v>
      </c>
      <c r="D15">
        <v>500</v>
      </c>
      <c r="E15" s="7">
        <f t="shared" si="29"/>
        <v>20306250000</v>
      </c>
      <c r="F15">
        <f t="shared" si="27"/>
        <v>0.63894931167322044</v>
      </c>
      <c r="G15">
        <f t="shared" si="30"/>
        <v>3.8461538461538463</v>
      </c>
      <c r="H15">
        <f t="shared" si="31"/>
        <v>6.0194975968937188</v>
      </c>
      <c r="I15" s="1">
        <f t="shared" si="28"/>
        <v>244466846.15384614</v>
      </c>
      <c r="L15" t="s">
        <v>48</v>
      </c>
      <c r="M15">
        <f t="shared" si="33"/>
        <v>1.4685337134515648</v>
      </c>
      <c r="N15">
        <v>13</v>
      </c>
      <c r="O15" t="s">
        <v>48</v>
      </c>
      <c r="P15">
        <f t="shared" si="32"/>
        <v>0.67302709016557472</v>
      </c>
      <c r="R15" t="str">
        <f t="shared" si="1"/>
        <v/>
      </c>
      <c r="S15" t="str">
        <f t="shared" si="2"/>
        <v/>
      </c>
      <c r="T15" t="str">
        <f t="shared" si="3"/>
        <v/>
      </c>
      <c r="U15" t="str">
        <f t="shared" si="4"/>
        <v/>
      </c>
      <c r="V15" t="str">
        <f t="shared" si="5"/>
        <v/>
      </c>
      <c r="W15" t="str">
        <f t="shared" si="6"/>
        <v/>
      </c>
      <c r="X15" t="str">
        <f t="shared" si="7"/>
        <v/>
      </c>
      <c r="Y15" t="str">
        <f t="shared" si="8"/>
        <v/>
      </c>
      <c r="Z15" t="str">
        <f t="shared" si="9"/>
        <v/>
      </c>
      <c r="AA15" t="str">
        <f t="shared" si="10"/>
        <v/>
      </c>
      <c r="AB15" t="str">
        <f t="shared" si="11"/>
        <v/>
      </c>
      <c r="AC15" t="str">
        <f t="shared" si="12"/>
        <v/>
      </c>
      <c r="AD15" t="str">
        <f t="shared" si="13"/>
        <v/>
      </c>
      <c r="AE15" t="str">
        <f t="shared" si="14"/>
        <v/>
      </c>
      <c r="AF15" t="str">
        <f t="shared" si="15"/>
        <v/>
      </c>
      <c r="AG15" t="str">
        <f t="shared" si="16"/>
        <v/>
      </c>
      <c r="AH15" t="str">
        <f t="shared" si="17"/>
        <v/>
      </c>
      <c r="AI15" t="str">
        <f t="shared" si="18"/>
        <v/>
      </c>
      <c r="AJ15" t="str">
        <f t="shared" si="19"/>
        <v/>
      </c>
      <c r="AK15" t="str">
        <f t="shared" si="20"/>
        <v/>
      </c>
      <c r="AL15" t="str">
        <f t="shared" si="21"/>
        <v/>
      </c>
      <c r="AM15" t="str">
        <f t="shared" si="22"/>
        <v/>
      </c>
      <c r="AN15" t="str">
        <f t="shared" si="23"/>
        <v/>
      </c>
      <c r="AO15" t="str">
        <f t="shared" si="24"/>
        <v/>
      </c>
      <c r="AP15" t="str">
        <f t="shared" si="25"/>
        <v/>
      </c>
      <c r="AQ15" t="str">
        <f t="shared" si="26"/>
        <v/>
      </c>
      <c r="AS15" s="2">
        <v>35112500</v>
      </c>
      <c r="AT15">
        <v>13</v>
      </c>
    </row>
    <row r="16" spans="1:46" x14ac:dyDescent="0.3">
      <c r="A16" s="5">
        <v>13</v>
      </c>
      <c r="B16" t="s">
        <v>13</v>
      </c>
      <c r="C16" s="2">
        <f>AD1</f>
        <v>35112500</v>
      </c>
      <c r="D16">
        <v>500</v>
      </c>
      <c r="E16" s="7">
        <f t="shared" si="29"/>
        <v>17556250000</v>
      </c>
      <c r="F16">
        <f t="shared" si="27"/>
        <v>0.55241878008312595</v>
      </c>
      <c r="G16">
        <f t="shared" si="30"/>
        <v>3.8461538461538463</v>
      </c>
      <c r="H16">
        <f t="shared" si="31"/>
        <v>6.9623879289098234</v>
      </c>
      <c r="I16" s="1">
        <f t="shared" si="28"/>
        <v>244466846.15384617</v>
      </c>
      <c r="L16" t="s">
        <v>49</v>
      </c>
      <c r="M16">
        <f t="shared" si="33"/>
        <v>1.5125897248551119</v>
      </c>
      <c r="N16">
        <v>14</v>
      </c>
      <c r="O16" t="s">
        <v>49</v>
      </c>
      <c r="P16">
        <f t="shared" si="32"/>
        <v>0.65283627746060746</v>
      </c>
      <c r="R16" t="str">
        <f t="shared" si="1"/>
        <v/>
      </c>
      <c r="S16" t="str">
        <f t="shared" si="2"/>
        <v/>
      </c>
      <c r="T16" t="str">
        <f t="shared" si="3"/>
        <v/>
      </c>
      <c r="U16" t="str">
        <f t="shared" si="4"/>
        <v/>
      </c>
      <c r="V16" t="str">
        <f t="shared" si="5"/>
        <v/>
      </c>
      <c r="W16" t="str">
        <f t="shared" si="6"/>
        <v/>
      </c>
      <c r="X16" t="str">
        <f t="shared" si="7"/>
        <v/>
      </c>
      <c r="Y16" t="str">
        <f t="shared" si="8"/>
        <v/>
      </c>
      <c r="Z16" t="str">
        <f t="shared" si="9"/>
        <v/>
      </c>
      <c r="AA16" t="str">
        <f t="shared" si="10"/>
        <v/>
      </c>
      <c r="AB16" t="str">
        <f t="shared" si="11"/>
        <v/>
      </c>
      <c r="AC16" t="str">
        <f t="shared" si="12"/>
        <v/>
      </c>
      <c r="AD16" t="str">
        <f t="shared" si="13"/>
        <v/>
      </c>
      <c r="AE16" t="str">
        <f t="shared" si="14"/>
        <v/>
      </c>
      <c r="AF16" t="str">
        <f t="shared" si="15"/>
        <v/>
      </c>
      <c r="AG16" t="str">
        <f t="shared" si="16"/>
        <v/>
      </c>
      <c r="AH16" t="str">
        <f t="shared" si="17"/>
        <v/>
      </c>
      <c r="AI16" t="str">
        <f t="shared" si="18"/>
        <v/>
      </c>
      <c r="AJ16" t="str">
        <f t="shared" si="19"/>
        <v/>
      </c>
      <c r="AK16" t="str">
        <f t="shared" si="20"/>
        <v/>
      </c>
      <c r="AL16" t="str">
        <f t="shared" si="21"/>
        <v/>
      </c>
      <c r="AM16" t="str">
        <f t="shared" si="22"/>
        <v/>
      </c>
      <c r="AN16" t="str">
        <f t="shared" si="23"/>
        <v/>
      </c>
      <c r="AO16" t="str">
        <f t="shared" si="24"/>
        <v/>
      </c>
      <c r="AP16" t="str">
        <f t="shared" si="25"/>
        <v/>
      </c>
      <c r="AQ16" t="str">
        <f t="shared" si="26"/>
        <v/>
      </c>
      <c r="AS16" s="2">
        <v>33800000</v>
      </c>
      <c r="AT16">
        <v>14</v>
      </c>
    </row>
    <row r="17" spans="1:46" x14ac:dyDescent="0.3">
      <c r="A17" s="5">
        <v>14</v>
      </c>
      <c r="B17" t="s">
        <v>12</v>
      </c>
      <c r="C17" s="2">
        <f>AE1</f>
        <v>33800000</v>
      </c>
      <c r="D17">
        <v>500</v>
      </c>
      <c r="E17" s="7">
        <f t="shared" si="29"/>
        <v>16900000000</v>
      </c>
      <c r="F17">
        <f t="shared" si="27"/>
        <v>0.53176944868094433</v>
      </c>
      <c r="G17">
        <f t="shared" si="30"/>
        <v>3.8461538461538463</v>
      </c>
      <c r="H17">
        <f t="shared" si="31"/>
        <v>7.2327469276285843</v>
      </c>
      <c r="I17" s="1">
        <f t="shared" si="28"/>
        <v>244466846.15384614</v>
      </c>
      <c r="L17" t="s">
        <v>50</v>
      </c>
      <c r="M17">
        <f t="shared" si="33"/>
        <v>1.5579674166007653</v>
      </c>
      <c r="N17">
        <v>15</v>
      </c>
      <c r="O17" t="s">
        <v>50</v>
      </c>
      <c r="P17">
        <f t="shared" si="32"/>
        <v>0.63325118913678924</v>
      </c>
      <c r="R17" t="str">
        <f t="shared" si="1"/>
        <v/>
      </c>
      <c r="S17" t="str">
        <f t="shared" si="2"/>
        <v/>
      </c>
      <c r="T17" t="str">
        <f t="shared" si="3"/>
        <v/>
      </c>
      <c r="U17" t="str">
        <f t="shared" si="4"/>
        <v/>
      </c>
      <c r="V17" t="str">
        <f t="shared" si="5"/>
        <v/>
      </c>
      <c r="W17" t="str">
        <f t="shared" si="6"/>
        <v/>
      </c>
      <c r="X17" t="str">
        <f t="shared" si="7"/>
        <v/>
      </c>
      <c r="Y17" t="str">
        <f t="shared" si="8"/>
        <v/>
      </c>
      <c r="Z17" t="str">
        <f t="shared" si="9"/>
        <v/>
      </c>
      <c r="AA17" t="str">
        <f t="shared" si="10"/>
        <v/>
      </c>
      <c r="AB17" t="str">
        <f t="shared" si="11"/>
        <v/>
      </c>
      <c r="AC17" t="str">
        <f t="shared" si="12"/>
        <v/>
      </c>
      <c r="AD17" t="str">
        <f t="shared" si="13"/>
        <v/>
      </c>
      <c r="AE17" t="str">
        <f t="shared" si="14"/>
        <v/>
      </c>
      <c r="AF17" t="str">
        <f t="shared" si="15"/>
        <v/>
      </c>
      <c r="AG17" t="str">
        <f t="shared" si="16"/>
        <v/>
      </c>
      <c r="AH17" t="str">
        <f t="shared" si="17"/>
        <v/>
      </c>
      <c r="AI17" t="str">
        <f t="shared" si="18"/>
        <v/>
      </c>
      <c r="AJ17" t="str">
        <f t="shared" si="19"/>
        <v/>
      </c>
      <c r="AK17" t="str">
        <f t="shared" si="20"/>
        <v/>
      </c>
      <c r="AL17" t="str">
        <f t="shared" si="21"/>
        <v/>
      </c>
      <c r="AM17" t="str">
        <f t="shared" si="22"/>
        <v/>
      </c>
      <c r="AN17" t="str">
        <f t="shared" si="23"/>
        <v/>
      </c>
      <c r="AO17" t="str">
        <f t="shared" si="24"/>
        <v/>
      </c>
      <c r="AP17" t="str">
        <f t="shared" si="25"/>
        <v/>
      </c>
      <c r="AQ17" t="str">
        <f t="shared" si="26"/>
        <v/>
      </c>
      <c r="AS17" s="2">
        <v>32512500</v>
      </c>
      <c r="AT17">
        <v>15</v>
      </c>
    </row>
    <row r="18" spans="1:46" x14ac:dyDescent="0.3">
      <c r="A18" s="5">
        <v>15</v>
      </c>
      <c r="B18" t="s">
        <v>11</v>
      </c>
      <c r="C18" s="2">
        <f>AF1</f>
        <v>32512500</v>
      </c>
      <c r="D18">
        <v>500</v>
      </c>
      <c r="E18" s="7">
        <f t="shared" si="29"/>
        <v>16256250000</v>
      </c>
      <c r="F18">
        <f t="shared" si="27"/>
        <v>0.51151343787689951</v>
      </c>
      <c r="G18">
        <f t="shared" si="30"/>
        <v>3.8461538461538463</v>
      </c>
      <c r="H18">
        <f t="shared" si="31"/>
        <v>7.519164818265164</v>
      </c>
      <c r="I18" s="1">
        <f t="shared" si="28"/>
        <v>244466846.15384614</v>
      </c>
      <c r="L18" t="s">
        <v>51</v>
      </c>
      <c r="M18">
        <f t="shared" si="33"/>
        <v>1.6047064390987884</v>
      </c>
      <c r="N18">
        <v>16</v>
      </c>
      <c r="O18" t="s">
        <v>51</v>
      </c>
      <c r="P18">
        <f t="shared" si="32"/>
        <v>0.61425365346268557</v>
      </c>
      <c r="R18" t="str">
        <f t="shared" si="1"/>
        <v/>
      </c>
      <c r="S18" t="str">
        <f t="shared" si="2"/>
        <v/>
      </c>
      <c r="T18" t="str">
        <f t="shared" si="3"/>
        <v/>
      </c>
      <c r="U18" t="str">
        <f t="shared" si="4"/>
        <v/>
      </c>
      <c r="V18" t="str">
        <f t="shared" si="5"/>
        <v/>
      </c>
      <c r="W18" t="str">
        <f t="shared" si="6"/>
        <v/>
      </c>
      <c r="X18" t="str">
        <f t="shared" si="7"/>
        <v/>
      </c>
      <c r="Y18" t="str">
        <f t="shared" si="8"/>
        <v/>
      </c>
      <c r="Z18" t="str">
        <f t="shared" si="9"/>
        <v/>
      </c>
      <c r="AA18" t="str">
        <f t="shared" si="10"/>
        <v/>
      </c>
      <c r="AB18" t="str">
        <f t="shared" si="11"/>
        <v/>
      </c>
      <c r="AC18" t="str">
        <f t="shared" si="12"/>
        <v/>
      </c>
      <c r="AD18" t="str">
        <f t="shared" si="13"/>
        <v/>
      </c>
      <c r="AE18" t="str">
        <f t="shared" si="14"/>
        <v/>
      </c>
      <c r="AF18" t="str">
        <f t="shared" si="15"/>
        <v/>
      </c>
      <c r="AG18" t="str">
        <f t="shared" si="16"/>
        <v/>
      </c>
      <c r="AH18" t="str">
        <f t="shared" si="17"/>
        <v/>
      </c>
      <c r="AI18" t="str">
        <f t="shared" si="18"/>
        <v/>
      </c>
      <c r="AJ18" t="str">
        <f t="shared" si="19"/>
        <v/>
      </c>
      <c r="AK18" t="str">
        <f t="shared" si="20"/>
        <v/>
      </c>
      <c r="AL18" t="str">
        <f t="shared" si="21"/>
        <v/>
      </c>
      <c r="AM18" t="str">
        <f t="shared" si="22"/>
        <v/>
      </c>
      <c r="AN18" t="str">
        <f t="shared" si="23"/>
        <v/>
      </c>
      <c r="AO18" t="str">
        <f t="shared" si="24"/>
        <v/>
      </c>
      <c r="AP18" t="str">
        <f t="shared" si="25"/>
        <v/>
      </c>
      <c r="AQ18" t="str">
        <f t="shared" si="26"/>
        <v/>
      </c>
      <c r="AS18" s="2">
        <v>24200000</v>
      </c>
      <c r="AT18">
        <v>16</v>
      </c>
    </row>
    <row r="19" spans="1:46" x14ac:dyDescent="0.3">
      <c r="A19" s="5">
        <v>16</v>
      </c>
      <c r="B19" t="s">
        <v>10</v>
      </c>
      <c r="C19" s="2">
        <f>AG1</f>
        <v>24200000</v>
      </c>
      <c r="D19">
        <v>500</v>
      </c>
      <c r="E19" s="7">
        <f t="shared" si="29"/>
        <v>12100000000</v>
      </c>
      <c r="F19">
        <f t="shared" si="27"/>
        <v>0.38073433899641579</v>
      </c>
      <c r="G19">
        <f t="shared" si="30"/>
        <v>3.8461538461538463</v>
      </c>
      <c r="H19">
        <f t="shared" si="31"/>
        <v>10.101935791481246</v>
      </c>
      <c r="I19" s="1">
        <f t="shared" si="28"/>
        <v>244466846.15384614</v>
      </c>
      <c r="L19" t="s">
        <v>52</v>
      </c>
      <c r="M19">
        <f t="shared" si="33"/>
        <v>1.652847632271752</v>
      </c>
      <c r="N19">
        <v>17</v>
      </c>
      <c r="O19" t="s">
        <v>52</v>
      </c>
      <c r="P19">
        <f t="shared" si="32"/>
        <v>0.595826043858805</v>
      </c>
      <c r="R19" t="str">
        <f t="shared" si="1"/>
        <v/>
      </c>
      <c r="S19" t="str">
        <f t="shared" si="2"/>
        <v/>
      </c>
      <c r="T19" t="str">
        <f t="shared" si="3"/>
        <v/>
      </c>
      <c r="U19" t="str">
        <f t="shared" si="4"/>
        <v/>
      </c>
      <c r="V19" t="str">
        <f t="shared" si="5"/>
        <v/>
      </c>
      <c r="W19" t="str">
        <f t="shared" si="6"/>
        <v/>
      </c>
      <c r="X19" t="str">
        <f t="shared" si="7"/>
        <v/>
      </c>
      <c r="Y19" t="str">
        <f t="shared" si="8"/>
        <v/>
      </c>
      <c r="Z19" t="str">
        <f t="shared" si="9"/>
        <v/>
      </c>
      <c r="AA19" t="str">
        <f t="shared" si="10"/>
        <v/>
      </c>
      <c r="AB19" t="str">
        <f t="shared" si="11"/>
        <v/>
      </c>
      <c r="AC19" t="str">
        <f t="shared" si="12"/>
        <v/>
      </c>
      <c r="AD19" t="str">
        <f t="shared" si="13"/>
        <v/>
      </c>
      <c r="AE19" t="str">
        <f t="shared" si="14"/>
        <v/>
      </c>
      <c r="AF19" t="str">
        <f t="shared" si="15"/>
        <v/>
      </c>
      <c r="AG19" t="str">
        <f t="shared" si="16"/>
        <v/>
      </c>
      <c r="AH19" t="str">
        <f t="shared" si="17"/>
        <v/>
      </c>
      <c r="AI19" t="str">
        <f t="shared" si="18"/>
        <v/>
      </c>
      <c r="AJ19" t="str">
        <f t="shared" si="19"/>
        <v/>
      </c>
      <c r="AK19" t="str">
        <f t="shared" si="20"/>
        <v/>
      </c>
      <c r="AL19" t="str">
        <f t="shared" si="21"/>
        <v/>
      </c>
      <c r="AM19" t="str">
        <f t="shared" si="22"/>
        <v/>
      </c>
      <c r="AN19" t="str">
        <f t="shared" si="23"/>
        <v/>
      </c>
      <c r="AO19" t="str">
        <f t="shared" si="24"/>
        <v/>
      </c>
      <c r="AP19" t="str">
        <f t="shared" si="25"/>
        <v/>
      </c>
      <c r="AQ19" t="str">
        <f t="shared" si="26"/>
        <v/>
      </c>
      <c r="AS19" s="2">
        <v>21012500</v>
      </c>
      <c r="AT19">
        <v>17</v>
      </c>
    </row>
    <row r="20" spans="1:46" x14ac:dyDescent="0.3">
      <c r="A20" s="5">
        <v>17</v>
      </c>
      <c r="B20" s="2" t="s">
        <v>8</v>
      </c>
      <c r="C20" s="2">
        <f>AH1</f>
        <v>21012500</v>
      </c>
      <c r="D20">
        <v>20000</v>
      </c>
      <c r="E20" s="7">
        <f t="shared" si="29"/>
        <v>420250000000</v>
      </c>
      <c r="F20">
        <f t="shared" si="27"/>
        <v>13.223438509358983</v>
      </c>
      <c r="G20">
        <f t="shared" si="30"/>
        <v>3.8461538461538463</v>
      </c>
      <c r="H20">
        <f t="shared" si="31"/>
        <v>0.29085882945133396</v>
      </c>
      <c r="I20" s="1">
        <f t="shared" si="28"/>
        <v>6111671.1538461549</v>
      </c>
      <c r="L20" t="s">
        <v>53</v>
      </c>
      <c r="M20">
        <f t="shared" si="33"/>
        <v>1.7024330612399046</v>
      </c>
      <c r="N20">
        <v>18</v>
      </c>
      <c r="O20" t="s">
        <v>53</v>
      </c>
      <c r="P20">
        <f t="shared" si="32"/>
        <v>0.57795126254304086</v>
      </c>
      <c r="R20" t="str">
        <f t="shared" si="1"/>
        <v/>
      </c>
      <c r="S20" t="str">
        <f t="shared" si="2"/>
        <v/>
      </c>
      <c r="T20" t="str">
        <f t="shared" si="3"/>
        <v/>
      </c>
      <c r="U20" t="str">
        <f t="shared" si="4"/>
        <v/>
      </c>
      <c r="V20" t="str">
        <f t="shared" si="5"/>
        <v/>
      </c>
      <c r="W20" t="str">
        <f t="shared" si="6"/>
        <v/>
      </c>
      <c r="X20" t="str">
        <f t="shared" si="7"/>
        <v/>
      </c>
      <c r="Y20" t="str">
        <f t="shared" si="8"/>
        <v/>
      </c>
      <c r="Z20" t="str">
        <f t="shared" si="9"/>
        <v/>
      </c>
      <c r="AA20" t="str">
        <f t="shared" si="10"/>
        <v/>
      </c>
      <c r="AB20" t="str">
        <f t="shared" si="11"/>
        <v/>
      </c>
      <c r="AC20" t="str">
        <f t="shared" si="12"/>
        <v/>
      </c>
      <c r="AD20" t="str">
        <f t="shared" si="13"/>
        <v/>
      </c>
      <c r="AE20" t="str">
        <f t="shared" si="14"/>
        <v/>
      </c>
      <c r="AF20" t="str">
        <f t="shared" si="15"/>
        <v/>
      </c>
      <c r="AG20" t="str">
        <f t="shared" si="16"/>
        <v/>
      </c>
      <c r="AH20" t="str">
        <f t="shared" si="17"/>
        <v/>
      </c>
      <c r="AI20" t="str">
        <f t="shared" si="18"/>
        <v/>
      </c>
      <c r="AJ20" t="str">
        <f t="shared" si="19"/>
        <v/>
      </c>
      <c r="AK20" t="str">
        <f t="shared" si="20"/>
        <v/>
      </c>
      <c r="AL20" t="str">
        <f t="shared" si="21"/>
        <v/>
      </c>
      <c r="AM20" t="str">
        <f t="shared" si="22"/>
        <v/>
      </c>
      <c r="AN20" t="str">
        <f t="shared" si="23"/>
        <v/>
      </c>
      <c r="AO20" t="str">
        <f t="shared" si="24"/>
        <v/>
      </c>
      <c r="AP20" t="str">
        <f t="shared" si="25"/>
        <v/>
      </c>
      <c r="AQ20" t="str">
        <f t="shared" si="26"/>
        <v/>
      </c>
      <c r="AS20" s="2">
        <v>19012500</v>
      </c>
      <c r="AT20">
        <v>18</v>
      </c>
    </row>
    <row r="21" spans="1:46" x14ac:dyDescent="0.3">
      <c r="A21" s="5">
        <v>18</v>
      </c>
      <c r="B21" s="1" t="s">
        <v>9</v>
      </c>
      <c r="C21" s="2">
        <f>AI1</f>
        <v>19012500</v>
      </c>
      <c r="D21">
        <v>20000</v>
      </c>
      <c r="E21" s="7">
        <f t="shared" si="29"/>
        <v>380250000000</v>
      </c>
      <c r="F21">
        <f t="shared" si="27"/>
        <v>11.964812595321247</v>
      </c>
      <c r="G21">
        <f t="shared" si="30"/>
        <v>3.8461538461538463</v>
      </c>
      <c r="H21">
        <f t="shared" si="31"/>
        <v>0.32145541900571489</v>
      </c>
      <c r="I21" s="1">
        <f t="shared" si="28"/>
        <v>6111671.153846154</v>
      </c>
      <c r="L21" t="s">
        <v>54</v>
      </c>
      <c r="M21">
        <f t="shared" si="33"/>
        <v>1.7535060530771018</v>
      </c>
      <c r="N21">
        <v>19</v>
      </c>
      <c r="O21" t="s">
        <v>54</v>
      </c>
      <c r="P21">
        <f t="shared" si="32"/>
        <v>0.56061272466674961</v>
      </c>
      <c r="R21" t="str">
        <f t="shared" si="1"/>
        <v/>
      </c>
      <c r="S21" t="str">
        <f t="shared" si="2"/>
        <v/>
      </c>
      <c r="T21" t="str">
        <f t="shared" si="3"/>
        <v/>
      </c>
      <c r="U21" t="str">
        <f t="shared" si="4"/>
        <v/>
      </c>
      <c r="V21" t="str">
        <f t="shared" si="5"/>
        <v/>
      </c>
      <c r="W21" t="str">
        <f t="shared" si="6"/>
        <v/>
      </c>
      <c r="X21" t="str">
        <f t="shared" si="7"/>
        <v/>
      </c>
      <c r="Y21" t="str">
        <f t="shared" si="8"/>
        <v/>
      </c>
      <c r="Z21" t="str">
        <f t="shared" si="9"/>
        <v/>
      </c>
      <c r="AA21" t="str">
        <f t="shared" si="10"/>
        <v/>
      </c>
      <c r="AB21" t="str">
        <f t="shared" si="11"/>
        <v/>
      </c>
      <c r="AC21" t="str">
        <f t="shared" si="12"/>
        <v/>
      </c>
      <c r="AD21" t="str">
        <f t="shared" si="13"/>
        <v/>
      </c>
      <c r="AE21" t="str">
        <f t="shared" si="14"/>
        <v/>
      </c>
      <c r="AF21" t="str">
        <f t="shared" si="15"/>
        <v/>
      </c>
      <c r="AG21" t="str">
        <f t="shared" si="16"/>
        <v/>
      </c>
      <c r="AH21" t="str">
        <f t="shared" si="17"/>
        <v/>
      </c>
      <c r="AI21" t="str">
        <f t="shared" si="18"/>
        <v/>
      </c>
      <c r="AJ21" t="str">
        <f t="shared" si="19"/>
        <v/>
      </c>
      <c r="AK21" t="str">
        <f t="shared" si="20"/>
        <v/>
      </c>
      <c r="AL21" t="str">
        <f t="shared" si="21"/>
        <v/>
      </c>
      <c r="AM21" t="str">
        <f t="shared" si="22"/>
        <v/>
      </c>
      <c r="AN21" t="str">
        <f t="shared" si="23"/>
        <v/>
      </c>
      <c r="AO21" t="str">
        <f t="shared" si="24"/>
        <v/>
      </c>
      <c r="AP21" t="str">
        <f t="shared" si="25"/>
        <v/>
      </c>
      <c r="AQ21" t="str">
        <f t="shared" si="26"/>
        <v/>
      </c>
      <c r="AS21" s="2">
        <v>16200000</v>
      </c>
      <c r="AT21">
        <v>19</v>
      </c>
    </row>
    <row r="22" spans="1:46" x14ac:dyDescent="0.3">
      <c r="A22" s="5">
        <v>19</v>
      </c>
      <c r="B22" s="2" t="s">
        <v>2</v>
      </c>
      <c r="C22" s="2">
        <f>AJ1</f>
        <v>16200000</v>
      </c>
      <c r="D22">
        <v>20000</v>
      </c>
      <c r="E22" s="7">
        <f t="shared" si="29"/>
        <v>324000000000</v>
      </c>
      <c r="F22">
        <f t="shared" si="27"/>
        <v>10.194869903705678</v>
      </c>
      <c r="G22">
        <f t="shared" si="30"/>
        <v>3.8461538461538463</v>
      </c>
      <c r="H22">
        <f t="shared" si="31"/>
        <v>0.37726365147198482</v>
      </c>
      <c r="I22" s="1">
        <f t="shared" si="28"/>
        <v>6111671.153846154</v>
      </c>
      <c r="L22" t="s">
        <v>55</v>
      </c>
      <c r="M22">
        <f t="shared" si="33"/>
        <v>1.806111234669415</v>
      </c>
      <c r="N22">
        <v>20</v>
      </c>
      <c r="O22" t="s">
        <v>55</v>
      </c>
      <c r="P22">
        <f t="shared" si="32"/>
        <v>0.54379434292674711</v>
      </c>
      <c r="R22" t="str">
        <f t="shared" si="1"/>
        <v/>
      </c>
      <c r="S22" t="str">
        <f t="shared" si="2"/>
        <v/>
      </c>
      <c r="T22" t="str">
        <f t="shared" si="3"/>
        <v/>
      </c>
      <c r="U22" t="str">
        <f t="shared" si="4"/>
        <v/>
      </c>
      <c r="V22" t="str">
        <f t="shared" si="5"/>
        <v/>
      </c>
      <c r="W22" t="str">
        <f t="shared" si="6"/>
        <v/>
      </c>
      <c r="X22" t="str">
        <f t="shared" si="7"/>
        <v/>
      </c>
      <c r="Y22" t="str">
        <f t="shared" si="8"/>
        <v/>
      </c>
      <c r="Z22" t="str">
        <f t="shared" si="9"/>
        <v/>
      </c>
      <c r="AA22" t="str">
        <f t="shared" si="10"/>
        <v/>
      </c>
      <c r="AB22" t="str">
        <f t="shared" si="11"/>
        <v/>
      </c>
      <c r="AC22" t="str">
        <f t="shared" si="12"/>
        <v/>
      </c>
      <c r="AD22" t="str">
        <f t="shared" si="13"/>
        <v/>
      </c>
      <c r="AE22" t="str">
        <f t="shared" si="14"/>
        <v/>
      </c>
      <c r="AF22" t="str">
        <f t="shared" si="15"/>
        <v/>
      </c>
      <c r="AG22" t="str">
        <f t="shared" si="16"/>
        <v/>
      </c>
      <c r="AH22" t="str">
        <f t="shared" si="17"/>
        <v/>
      </c>
      <c r="AI22" t="str">
        <f t="shared" si="18"/>
        <v/>
      </c>
      <c r="AJ22" t="str">
        <f t="shared" si="19"/>
        <v/>
      </c>
      <c r="AK22" t="str">
        <f t="shared" si="20"/>
        <v/>
      </c>
      <c r="AL22" t="str">
        <f t="shared" si="21"/>
        <v/>
      </c>
      <c r="AM22" t="str">
        <f t="shared" si="22"/>
        <v/>
      </c>
      <c r="AN22" t="str">
        <f t="shared" si="23"/>
        <v/>
      </c>
      <c r="AO22" t="str">
        <f t="shared" si="24"/>
        <v/>
      </c>
      <c r="AP22" t="str">
        <f t="shared" si="25"/>
        <v/>
      </c>
      <c r="AQ22" t="str">
        <f t="shared" si="26"/>
        <v/>
      </c>
      <c r="AS22" s="2">
        <v>16200000</v>
      </c>
      <c r="AT22">
        <v>20</v>
      </c>
    </row>
    <row r="23" spans="1:46" x14ac:dyDescent="0.3">
      <c r="A23" s="5">
        <v>20</v>
      </c>
      <c r="B23" s="2" t="s">
        <v>5</v>
      </c>
      <c r="C23" s="2">
        <f>AK1</f>
        <v>16200000</v>
      </c>
      <c r="D23">
        <v>20000</v>
      </c>
      <c r="E23" s="7">
        <f t="shared" si="29"/>
        <v>324000000000</v>
      </c>
      <c r="F23">
        <f t="shared" si="27"/>
        <v>10.194869903705678</v>
      </c>
      <c r="G23">
        <f t="shared" si="30"/>
        <v>3.8461538461538463</v>
      </c>
      <c r="H23">
        <f t="shared" si="31"/>
        <v>0.37726365147198482</v>
      </c>
      <c r="I23" s="1">
        <f t="shared" si="28"/>
        <v>6111671.153846154</v>
      </c>
      <c r="L23" t="s">
        <v>56</v>
      </c>
      <c r="M23">
        <f t="shared" si="33"/>
        <v>1.8602945717094976</v>
      </c>
      <c r="N23">
        <v>21</v>
      </c>
      <c r="O23" t="s">
        <v>56</v>
      </c>
      <c r="P23">
        <f t="shared" si="32"/>
        <v>0.52748051263894469</v>
      </c>
      <c r="R23" t="str">
        <f t="shared" si="1"/>
        <v/>
      </c>
      <c r="S23" t="str">
        <f t="shared" si="2"/>
        <v/>
      </c>
      <c r="T23" t="str">
        <f t="shared" si="3"/>
        <v/>
      </c>
      <c r="U23" t="str">
        <f t="shared" si="4"/>
        <v/>
      </c>
      <c r="V23" t="str">
        <f t="shared" si="5"/>
        <v/>
      </c>
      <c r="W23" t="str">
        <f t="shared" si="6"/>
        <v/>
      </c>
      <c r="X23" t="str">
        <f t="shared" si="7"/>
        <v/>
      </c>
      <c r="Y23" t="str">
        <f t="shared" si="8"/>
        <v/>
      </c>
      <c r="Z23" t="str">
        <f t="shared" si="9"/>
        <v/>
      </c>
      <c r="AA23" t="str">
        <f t="shared" si="10"/>
        <v/>
      </c>
      <c r="AB23" t="str">
        <f t="shared" si="11"/>
        <v/>
      </c>
      <c r="AC23" t="str">
        <f t="shared" si="12"/>
        <v/>
      </c>
      <c r="AD23" t="str">
        <f t="shared" si="13"/>
        <v/>
      </c>
      <c r="AE23" t="str">
        <f t="shared" si="14"/>
        <v/>
      </c>
      <c r="AF23" t="str">
        <f t="shared" si="15"/>
        <v/>
      </c>
      <c r="AG23" t="str">
        <f t="shared" si="16"/>
        <v/>
      </c>
      <c r="AH23" t="str">
        <f t="shared" si="17"/>
        <v/>
      </c>
      <c r="AI23" t="str">
        <f t="shared" si="18"/>
        <v/>
      </c>
      <c r="AJ23" t="str">
        <f t="shared" si="19"/>
        <v/>
      </c>
      <c r="AK23" t="str">
        <f t="shared" si="20"/>
        <v/>
      </c>
      <c r="AL23" t="str">
        <f t="shared" si="21"/>
        <v/>
      </c>
      <c r="AM23" t="str">
        <f t="shared" si="22"/>
        <v/>
      </c>
      <c r="AN23" t="str">
        <f t="shared" si="23"/>
        <v/>
      </c>
      <c r="AO23" t="str">
        <f t="shared" si="24"/>
        <v/>
      </c>
      <c r="AP23" t="str">
        <f t="shared" si="25"/>
        <v/>
      </c>
      <c r="AQ23" t="str">
        <f t="shared" si="26"/>
        <v/>
      </c>
      <c r="AS23" s="2">
        <v>16200000</v>
      </c>
      <c r="AT23">
        <v>21</v>
      </c>
    </row>
    <row r="24" spans="1:46" x14ac:dyDescent="0.3">
      <c r="A24" s="5">
        <v>21</v>
      </c>
      <c r="B24" s="2" t="s">
        <v>6</v>
      </c>
      <c r="C24" s="2">
        <f>AL1</f>
        <v>16200000</v>
      </c>
      <c r="D24">
        <v>20000</v>
      </c>
      <c r="E24" s="7">
        <f t="shared" si="29"/>
        <v>324000000000</v>
      </c>
      <c r="F24">
        <f t="shared" si="27"/>
        <v>10.194869903705678</v>
      </c>
      <c r="G24">
        <f t="shared" si="30"/>
        <v>3.8461538461538463</v>
      </c>
      <c r="H24">
        <f t="shared" si="31"/>
        <v>0.37726365147198482</v>
      </c>
      <c r="I24" s="1">
        <f t="shared" si="28"/>
        <v>6111671.153846154</v>
      </c>
      <c r="L24" t="s">
        <v>57</v>
      </c>
      <c r="M24">
        <f t="shared" si="33"/>
        <v>1.9161034088607827</v>
      </c>
      <c r="N24">
        <v>22</v>
      </c>
      <c r="O24" t="s">
        <v>57</v>
      </c>
      <c r="P24">
        <f t="shared" si="32"/>
        <v>0.51165609725977634</v>
      </c>
      <c r="R24" t="str">
        <f t="shared" si="1"/>
        <v/>
      </c>
      <c r="S24" t="str">
        <f t="shared" si="2"/>
        <v/>
      </c>
      <c r="T24" t="str">
        <f t="shared" si="3"/>
        <v/>
      </c>
      <c r="U24" t="str">
        <f t="shared" si="4"/>
        <v/>
      </c>
      <c r="V24" t="str">
        <f t="shared" si="5"/>
        <v/>
      </c>
      <c r="W24" t="str">
        <f t="shared" si="6"/>
        <v/>
      </c>
      <c r="X24" t="str">
        <f t="shared" si="7"/>
        <v/>
      </c>
      <c r="Y24" t="str">
        <f t="shared" si="8"/>
        <v/>
      </c>
      <c r="Z24" t="str">
        <f t="shared" si="9"/>
        <v/>
      </c>
      <c r="AA24" t="str">
        <f t="shared" si="10"/>
        <v/>
      </c>
      <c r="AB24" t="str">
        <f t="shared" si="11"/>
        <v/>
      </c>
      <c r="AC24" t="str">
        <f t="shared" si="12"/>
        <v/>
      </c>
      <c r="AD24" t="str">
        <f t="shared" si="13"/>
        <v/>
      </c>
      <c r="AE24" t="str">
        <f t="shared" si="14"/>
        <v/>
      </c>
      <c r="AF24" t="str">
        <f t="shared" si="15"/>
        <v/>
      </c>
      <c r="AG24" t="str">
        <f t="shared" si="16"/>
        <v/>
      </c>
      <c r="AH24" t="str">
        <f t="shared" si="17"/>
        <v/>
      </c>
      <c r="AI24" t="str">
        <f t="shared" si="18"/>
        <v/>
      </c>
      <c r="AJ24" t="str">
        <f t="shared" si="19"/>
        <v/>
      </c>
      <c r="AK24" t="str">
        <f t="shared" si="20"/>
        <v/>
      </c>
      <c r="AL24" t="str">
        <f t="shared" si="21"/>
        <v/>
      </c>
      <c r="AM24" t="str">
        <f t="shared" si="22"/>
        <v/>
      </c>
      <c r="AN24" t="str">
        <f t="shared" si="23"/>
        <v/>
      </c>
      <c r="AO24" t="str">
        <f t="shared" si="24"/>
        <v/>
      </c>
      <c r="AP24" t="str">
        <f t="shared" si="25"/>
        <v/>
      </c>
      <c r="AQ24" t="str">
        <f t="shared" si="26"/>
        <v/>
      </c>
      <c r="AS24" s="6">
        <v>16200000</v>
      </c>
      <c r="AT24">
        <v>22</v>
      </c>
    </row>
    <row r="25" spans="1:46" x14ac:dyDescent="0.3">
      <c r="A25" s="5">
        <v>22</v>
      </c>
      <c r="B25" s="6" t="s">
        <v>7</v>
      </c>
      <c r="C25" s="6">
        <f>AM1</f>
        <v>16200000</v>
      </c>
      <c r="D25" s="5">
        <v>20000</v>
      </c>
      <c r="E25" s="7">
        <f t="shared" si="29"/>
        <v>324000000000</v>
      </c>
      <c r="F25">
        <f t="shared" si="27"/>
        <v>10.194869903705678</v>
      </c>
      <c r="G25">
        <f t="shared" si="30"/>
        <v>3.8461538461538463</v>
      </c>
      <c r="H25">
        <f t="shared" si="31"/>
        <v>0.37726365147198482</v>
      </c>
      <c r="I25" s="1">
        <f t="shared" si="28"/>
        <v>6111671.153846154</v>
      </c>
      <c r="L25" t="s">
        <v>58</v>
      </c>
      <c r="M25">
        <f t="shared" si="33"/>
        <v>1.9735865111266062</v>
      </c>
      <c r="N25">
        <v>23</v>
      </c>
      <c r="O25" t="s">
        <v>58</v>
      </c>
      <c r="P25">
        <f t="shared" si="32"/>
        <v>0.49630641434198303</v>
      </c>
      <c r="R25" t="str">
        <f t="shared" si="1"/>
        <v/>
      </c>
      <c r="S25" t="str">
        <f t="shared" si="2"/>
        <v/>
      </c>
      <c r="T25" t="str">
        <f t="shared" si="3"/>
        <v/>
      </c>
      <c r="U25" t="str">
        <f t="shared" si="4"/>
        <v/>
      </c>
      <c r="V25" t="str">
        <f t="shared" si="5"/>
        <v/>
      </c>
      <c r="W25" t="str">
        <f t="shared" si="6"/>
        <v/>
      </c>
      <c r="X25" t="str">
        <f t="shared" si="7"/>
        <v/>
      </c>
      <c r="Y25" t="str">
        <f t="shared" si="8"/>
        <v/>
      </c>
      <c r="Z25" t="str">
        <f t="shared" si="9"/>
        <v/>
      </c>
      <c r="AA25" t="str">
        <f t="shared" si="10"/>
        <v/>
      </c>
      <c r="AB25" t="str">
        <f t="shared" si="11"/>
        <v/>
      </c>
      <c r="AC25" t="str">
        <f t="shared" si="12"/>
        <v/>
      </c>
      <c r="AD25" t="str">
        <f t="shared" si="13"/>
        <v/>
      </c>
      <c r="AE25" t="str">
        <f t="shared" si="14"/>
        <v/>
      </c>
      <c r="AF25" t="str">
        <f t="shared" si="15"/>
        <v/>
      </c>
      <c r="AG25" t="str">
        <f t="shared" si="16"/>
        <v/>
      </c>
      <c r="AH25" t="str">
        <f t="shared" si="17"/>
        <v/>
      </c>
      <c r="AI25" t="str">
        <f t="shared" si="18"/>
        <v/>
      </c>
      <c r="AJ25" t="str">
        <f t="shared" si="19"/>
        <v/>
      </c>
      <c r="AK25" t="str">
        <f t="shared" si="20"/>
        <v/>
      </c>
      <c r="AL25" t="str">
        <f t="shared" si="21"/>
        <v/>
      </c>
      <c r="AM25" t="str">
        <f t="shared" si="22"/>
        <v/>
      </c>
      <c r="AN25" t="str">
        <f t="shared" si="23"/>
        <v/>
      </c>
      <c r="AO25" t="str">
        <f t="shared" si="24"/>
        <v/>
      </c>
      <c r="AP25" t="str">
        <f t="shared" si="25"/>
        <v/>
      </c>
      <c r="AQ25" t="str">
        <f t="shared" si="26"/>
        <v/>
      </c>
      <c r="AS25" s="6">
        <v>14450000</v>
      </c>
      <c r="AT25">
        <v>23</v>
      </c>
    </row>
    <row r="26" spans="1:46" x14ac:dyDescent="0.3">
      <c r="A26" s="5">
        <v>23</v>
      </c>
      <c r="B26" s="6" t="s">
        <v>1</v>
      </c>
      <c r="C26" s="6">
        <f>AN1</f>
        <v>14450000</v>
      </c>
      <c r="D26" s="5">
        <v>20000</v>
      </c>
      <c r="E26" s="7">
        <f t="shared" si="29"/>
        <v>289000000000</v>
      </c>
      <c r="F26">
        <f t="shared" si="27"/>
        <v>9.0935722289226568</v>
      </c>
      <c r="G26">
        <f t="shared" si="30"/>
        <v>3.8461538461538463</v>
      </c>
      <c r="H26">
        <f t="shared" si="31"/>
        <v>0.4229530210274155</v>
      </c>
      <c r="I26" s="1">
        <f t="shared" si="28"/>
        <v>6111671.153846154</v>
      </c>
      <c r="L26" t="s">
        <v>59</v>
      </c>
      <c r="M26">
        <f t="shared" si="33"/>
        <v>2.0327941064604045</v>
      </c>
      <c r="N26">
        <v>24</v>
      </c>
      <c r="O26" t="s">
        <v>59</v>
      </c>
      <c r="P26">
        <f t="shared" si="32"/>
        <v>0.48141722191172354</v>
      </c>
      <c r="R26" t="str">
        <f t="shared" si="1"/>
        <v/>
      </c>
      <c r="S26" t="str">
        <f t="shared" si="2"/>
        <v/>
      </c>
      <c r="T26" t="str">
        <f t="shared" si="3"/>
        <v/>
      </c>
      <c r="U26" t="str">
        <f t="shared" si="4"/>
        <v/>
      </c>
      <c r="V26" t="str">
        <f t="shared" si="5"/>
        <v/>
      </c>
      <c r="W26" t="str">
        <f t="shared" si="6"/>
        <v/>
      </c>
      <c r="X26" t="str">
        <f t="shared" si="7"/>
        <v/>
      </c>
      <c r="Y26" t="str">
        <f t="shared" si="8"/>
        <v/>
      </c>
      <c r="Z26" t="str">
        <f t="shared" si="9"/>
        <v/>
      </c>
      <c r="AA26" t="str">
        <f t="shared" si="10"/>
        <v/>
      </c>
      <c r="AB26" t="str">
        <f t="shared" si="11"/>
        <v/>
      </c>
      <c r="AC26" t="str">
        <f t="shared" si="12"/>
        <v/>
      </c>
      <c r="AD26" t="str">
        <f t="shared" si="13"/>
        <v/>
      </c>
      <c r="AE26" t="str">
        <f t="shared" si="14"/>
        <v/>
      </c>
      <c r="AF26" t="str">
        <f t="shared" si="15"/>
        <v/>
      </c>
      <c r="AG26" t="str">
        <f t="shared" si="16"/>
        <v/>
      </c>
      <c r="AH26" t="str">
        <f t="shared" si="17"/>
        <v/>
      </c>
      <c r="AI26" t="str">
        <f t="shared" si="18"/>
        <v/>
      </c>
      <c r="AJ26" t="str">
        <f t="shared" si="19"/>
        <v/>
      </c>
      <c r="AK26" t="str">
        <f t="shared" si="20"/>
        <v/>
      </c>
      <c r="AL26" t="str">
        <f t="shared" si="21"/>
        <v/>
      </c>
      <c r="AM26" t="str">
        <f t="shared" si="22"/>
        <v/>
      </c>
      <c r="AN26" t="str">
        <f t="shared" si="23"/>
        <v/>
      </c>
      <c r="AO26" t="str">
        <f t="shared" si="24"/>
        <v/>
      </c>
      <c r="AP26" t="str">
        <f t="shared" si="25"/>
        <v/>
      </c>
      <c r="AQ26" t="str">
        <f t="shared" si="26"/>
        <v/>
      </c>
      <c r="AS26" s="6">
        <v>11250000</v>
      </c>
      <c r="AT26">
        <v>24</v>
      </c>
    </row>
    <row r="27" spans="1:46" x14ac:dyDescent="0.3">
      <c r="A27" s="5">
        <v>24</v>
      </c>
      <c r="B27" s="6" t="s">
        <v>3</v>
      </c>
      <c r="C27" s="6">
        <f>AO1</f>
        <v>11250000</v>
      </c>
      <c r="D27" s="5">
        <v>20000</v>
      </c>
      <c r="E27" s="7">
        <f t="shared" si="29"/>
        <v>225000000000</v>
      </c>
      <c r="F27">
        <f t="shared" si="27"/>
        <v>7.0797707664622758</v>
      </c>
      <c r="G27">
        <f t="shared" si="30"/>
        <v>3.8461538461538463</v>
      </c>
      <c r="H27">
        <f t="shared" si="31"/>
        <v>0.54325965811965815</v>
      </c>
      <c r="I27" s="1">
        <f t="shared" si="28"/>
        <v>6111671.153846154</v>
      </c>
      <c r="L27" t="s">
        <v>60</v>
      </c>
      <c r="M27">
        <f t="shared" si="33"/>
        <v>2.0937779296542165</v>
      </c>
      <c r="N27">
        <v>25</v>
      </c>
      <c r="O27" t="s">
        <v>60</v>
      </c>
      <c r="P27">
        <f t="shared" si="32"/>
        <v>0.46697470525437179</v>
      </c>
      <c r="R27" t="str">
        <f t="shared" si="1"/>
        <v/>
      </c>
      <c r="S27" t="str">
        <f t="shared" si="2"/>
        <v/>
      </c>
      <c r="T27" t="str">
        <f t="shared" si="3"/>
        <v/>
      </c>
      <c r="U27" t="str">
        <f t="shared" si="4"/>
        <v/>
      </c>
      <c r="V27" t="str">
        <f t="shared" si="5"/>
        <v/>
      </c>
      <c r="W27" t="str">
        <f t="shared" si="6"/>
        <v/>
      </c>
      <c r="X27" t="str">
        <f t="shared" si="7"/>
        <v/>
      </c>
      <c r="Y27" t="str">
        <f t="shared" si="8"/>
        <v/>
      </c>
      <c r="Z27" t="str">
        <f t="shared" si="9"/>
        <v/>
      </c>
      <c r="AA27" t="str">
        <f t="shared" si="10"/>
        <v/>
      </c>
      <c r="AB27" t="str">
        <f t="shared" si="11"/>
        <v/>
      </c>
      <c r="AC27" t="str">
        <f t="shared" si="12"/>
        <v/>
      </c>
      <c r="AD27" t="str">
        <f t="shared" si="13"/>
        <v/>
      </c>
      <c r="AE27" t="str">
        <f t="shared" si="14"/>
        <v/>
      </c>
      <c r="AF27" t="str">
        <f t="shared" si="15"/>
        <v/>
      </c>
      <c r="AG27" t="str">
        <f t="shared" si="16"/>
        <v/>
      </c>
      <c r="AH27" t="str">
        <f t="shared" si="17"/>
        <v/>
      </c>
      <c r="AI27" t="str">
        <f t="shared" si="18"/>
        <v/>
      </c>
      <c r="AJ27" t="str">
        <f t="shared" si="19"/>
        <v/>
      </c>
      <c r="AK27" t="str">
        <f t="shared" si="20"/>
        <v/>
      </c>
      <c r="AL27" t="str">
        <f t="shared" si="21"/>
        <v/>
      </c>
      <c r="AM27" t="str">
        <f t="shared" si="22"/>
        <v/>
      </c>
      <c r="AN27" t="str">
        <f t="shared" si="23"/>
        <v/>
      </c>
      <c r="AO27" t="str">
        <f t="shared" si="24"/>
        <v/>
      </c>
      <c r="AP27" t="str">
        <f t="shared" si="25"/>
        <v/>
      </c>
      <c r="AQ27" t="str">
        <f t="shared" si="26"/>
        <v/>
      </c>
      <c r="AS27" s="6">
        <v>11250000</v>
      </c>
      <c r="AT27">
        <v>25</v>
      </c>
    </row>
    <row r="28" spans="1:46" x14ac:dyDescent="0.3">
      <c r="A28" s="5">
        <v>25</v>
      </c>
      <c r="B28" s="6" t="s">
        <v>4</v>
      </c>
      <c r="C28" s="6">
        <f>AP1</f>
        <v>11250000</v>
      </c>
      <c r="D28" s="5">
        <v>20000</v>
      </c>
      <c r="E28" s="7">
        <f t="shared" si="29"/>
        <v>225000000000</v>
      </c>
      <c r="F28">
        <f t="shared" si="27"/>
        <v>7.0797707664622758</v>
      </c>
      <c r="G28">
        <f t="shared" si="30"/>
        <v>3.8461538461538463</v>
      </c>
      <c r="H28">
        <f t="shared" si="31"/>
        <v>0.54325965811965815</v>
      </c>
      <c r="I28" s="1">
        <f t="shared" si="28"/>
        <v>6111671.153846154</v>
      </c>
      <c r="L28" t="s">
        <v>61</v>
      </c>
      <c r="M28">
        <f t="shared" si="33"/>
        <v>2.1565912675438432</v>
      </c>
      <c r="N28">
        <v>26</v>
      </c>
      <c r="O28" t="s">
        <v>61</v>
      </c>
      <c r="P28">
        <f t="shared" si="32"/>
        <v>0.4529654640967406</v>
      </c>
      <c r="R28" t="str">
        <f t="shared" si="1"/>
        <v/>
      </c>
      <c r="S28" t="str">
        <f t="shared" si="2"/>
        <v/>
      </c>
      <c r="T28" t="str">
        <f t="shared" si="3"/>
        <v/>
      </c>
      <c r="U28" t="str">
        <f t="shared" si="4"/>
        <v/>
      </c>
      <c r="V28" t="str">
        <f t="shared" si="5"/>
        <v/>
      </c>
      <c r="W28" t="str">
        <f t="shared" si="6"/>
        <v/>
      </c>
      <c r="X28" t="str">
        <f t="shared" si="7"/>
        <v/>
      </c>
      <c r="Y28" t="str">
        <f t="shared" si="8"/>
        <v/>
      </c>
      <c r="Z28" t="str">
        <f t="shared" si="9"/>
        <v/>
      </c>
      <c r="AA28" t="str">
        <f t="shared" si="10"/>
        <v/>
      </c>
      <c r="AB28" t="str">
        <f t="shared" si="11"/>
        <v/>
      </c>
      <c r="AC28" t="str">
        <f t="shared" si="12"/>
        <v/>
      </c>
      <c r="AD28" t="str">
        <f t="shared" si="13"/>
        <v/>
      </c>
      <c r="AE28" t="str">
        <f t="shared" si="14"/>
        <v/>
      </c>
      <c r="AF28" t="str">
        <f t="shared" si="15"/>
        <v/>
      </c>
      <c r="AG28" t="str">
        <f t="shared" si="16"/>
        <v/>
      </c>
      <c r="AH28" t="str">
        <f t="shared" si="17"/>
        <v/>
      </c>
      <c r="AI28" t="str">
        <f t="shared" si="18"/>
        <v/>
      </c>
      <c r="AJ28" t="str">
        <f t="shared" si="19"/>
        <v/>
      </c>
      <c r="AK28" t="str">
        <f t="shared" si="20"/>
        <v/>
      </c>
      <c r="AL28" t="str">
        <f t="shared" si="21"/>
        <v/>
      </c>
      <c r="AM28" t="str">
        <f t="shared" si="22"/>
        <v/>
      </c>
      <c r="AN28" t="str">
        <f t="shared" si="23"/>
        <v/>
      </c>
      <c r="AO28" t="str">
        <f t="shared" si="24"/>
        <v/>
      </c>
      <c r="AP28" t="str">
        <f t="shared" si="25"/>
        <v/>
      </c>
      <c r="AQ28" t="str">
        <f t="shared" si="26"/>
        <v/>
      </c>
      <c r="AS28" s="6">
        <v>9112500</v>
      </c>
      <c r="AT28">
        <v>26</v>
      </c>
    </row>
    <row r="29" spans="1:46" x14ac:dyDescent="0.3">
      <c r="A29" s="5">
        <v>26</v>
      </c>
      <c r="B29" s="6" t="s">
        <v>0</v>
      </c>
      <c r="C29" s="6">
        <f>AQ1</f>
        <v>9112500</v>
      </c>
      <c r="D29" s="5">
        <v>20000</v>
      </c>
      <c r="E29" s="7">
        <f t="shared" si="29"/>
        <v>182250000000</v>
      </c>
      <c r="F29">
        <f t="shared" si="27"/>
        <v>5.734614320834444</v>
      </c>
      <c r="G29">
        <f t="shared" si="30"/>
        <v>3.8461538461538463</v>
      </c>
      <c r="H29">
        <f t="shared" si="31"/>
        <v>0.67069093595019524</v>
      </c>
      <c r="I29" s="1">
        <f t="shared" si="28"/>
        <v>6111671.153846154</v>
      </c>
      <c r="L29" t="s">
        <v>62</v>
      </c>
      <c r="M29">
        <f t="shared" si="33"/>
        <v>2.2212890055701586</v>
      </c>
      <c r="N29">
        <v>27</v>
      </c>
      <c r="O29" t="s">
        <v>62</v>
      </c>
      <c r="P29">
        <f t="shared" si="32"/>
        <v>0.43937650017383839</v>
      </c>
      <c r="R29" t="str">
        <f t="shared" si="1"/>
        <v/>
      </c>
      <c r="S29" t="str">
        <f t="shared" si="2"/>
        <v/>
      </c>
      <c r="T29" t="str">
        <f t="shared" si="3"/>
        <v/>
      </c>
      <c r="U29" t="str">
        <f t="shared" si="4"/>
        <v/>
      </c>
      <c r="V29" t="str">
        <f t="shared" si="5"/>
        <v/>
      </c>
      <c r="W29" t="str">
        <f t="shared" si="6"/>
        <v/>
      </c>
      <c r="X29" t="str">
        <f t="shared" si="7"/>
        <v/>
      </c>
      <c r="Y29" t="str">
        <f t="shared" si="8"/>
        <v/>
      </c>
      <c r="Z29" t="str">
        <f t="shared" si="9"/>
        <v/>
      </c>
      <c r="AA29" t="str">
        <f t="shared" si="10"/>
        <v/>
      </c>
      <c r="AB29" t="str">
        <f t="shared" si="11"/>
        <v/>
      </c>
      <c r="AC29" t="str">
        <f t="shared" si="12"/>
        <v/>
      </c>
      <c r="AD29" t="str">
        <f t="shared" si="13"/>
        <v/>
      </c>
      <c r="AE29" t="str">
        <f t="shared" si="14"/>
        <v/>
      </c>
      <c r="AF29" t="str">
        <f t="shared" si="15"/>
        <v/>
      </c>
      <c r="AG29" t="str">
        <f t="shared" si="16"/>
        <v/>
      </c>
      <c r="AH29" t="str">
        <f t="shared" si="17"/>
        <v/>
      </c>
      <c r="AI29" t="str">
        <f t="shared" si="18"/>
        <v/>
      </c>
      <c r="AJ29" t="str">
        <f t="shared" si="19"/>
        <v/>
      </c>
      <c r="AK29" t="str">
        <f t="shared" si="20"/>
        <v/>
      </c>
      <c r="AL29" t="str">
        <f t="shared" si="21"/>
        <v/>
      </c>
      <c r="AM29" t="str">
        <f t="shared" si="22"/>
        <v/>
      </c>
      <c r="AN29" t="str">
        <f t="shared" si="23"/>
        <v/>
      </c>
      <c r="AO29" t="str">
        <f t="shared" si="24"/>
        <v/>
      </c>
      <c r="AP29" t="str">
        <f t="shared" si="25"/>
        <v/>
      </c>
      <c r="AQ29" t="str">
        <f t="shared" si="26"/>
        <v/>
      </c>
      <c r="AT29">
        <v>27</v>
      </c>
    </row>
    <row r="30" spans="1:46" x14ac:dyDescent="0.3">
      <c r="A30" s="5"/>
      <c r="F30" s="5"/>
      <c r="L30" t="s">
        <v>63</v>
      </c>
      <c r="M30">
        <f t="shared" si="33"/>
        <v>2.2879276757372633</v>
      </c>
      <c r="N30">
        <v>28</v>
      </c>
      <c r="O30" t="s">
        <v>63</v>
      </c>
      <c r="P30">
        <f t="shared" si="32"/>
        <v>0.42619520516862325</v>
      </c>
      <c r="R30" t="str">
        <f t="shared" si="1"/>
        <v/>
      </c>
      <c r="S30" t="str">
        <f t="shared" si="2"/>
        <v/>
      </c>
      <c r="T30" t="str">
        <f t="shared" si="3"/>
        <v/>
      </c>
      <c r="U30" t="str">
        <f t="shared" si="4"/>
        <v/>
      </c>
      <c r="V30" t="str">
        <f t="shared" si="5"/>
        <v/>
      </c>
      <c r="W30" t="str">
        <f t="shared" si="6"/>
        <v/>
      </c>
      <c r="X30" t="str">
        <f t="shared" si="7"/>
        <v/>
      </c>
      <c r="Y30" t="str">
        <f t="shared" si="8"/>
        <v/>
      </c>
      <c r="Z30" t="str">
        <f t="shared" si="9"/>
        <v/>
      </c>
      <c r="AA30" t="str">
        <f t="shared" si="10"/>
        <v/>
      </c>
      <c r="AB30" t="str">
        <f t="shared" si="11"/>
        <v/>
      </c>
      <c r="AC30" t="str">
        <f t="shared" si="12"/>
        <v/>
      </c>
      <c r="AD30" t="str">
        <f t="shared" si="13"/>
        <v/>
      </c>
      <c r="AE30" t="str">
        <f t="shared" si="14"/>
        <v/>
      </c>
      <c r="AF30" t="str">
        <f t="shared" si="15"/>
        <v/>
      </c>
      <c r="AG30" t="str">
        <f t="shared" si="16"/>
        <v/>
      </c>
      <c r="AH30" t="str">
        <f t="shared" si="17"/>
        <v/>
      </c>
      <c r="AI30" t="str">
        <f t="shared" si="18"/>
        <v/>
      </c>
      <c r="AJ30" t="str">
        <f t="shared" si="19"/>
        <v/>
      </c>
      <c r="AK30" t="str">
        <f t="shared" si="20"/>
        <v/>
      </c>
      <c r="AL30" t="str">
        <f t="shared" si="21"/>
        <v/>
      </c>
      <c r="AM30" t="str">
        <f t="shared" si="22"/>
        <v/>
      </c>
      <c r="AN30" t="str">
        <f t="shared" si="23"/>
        <v/>
      </c>
      <c r="AO30" t="str">
        <f t="shared" si="24"/>
        <v/>
      </c>
      <c r="AP30" t="str">
        <f t="shared" si="25"/>
        <v/>
      </c>
      <c r="AQ30" t="str">
        <f t="shared" si="26"/>
        <v/>
      </c>
      <c r="AT30">
        <v>28</v>
      </c>
    </row>
    <row r="31" spans="1:46" x14ac:dyDescent="0.3">
      <c r="A31" s="5"/>
      <c r="B31" s="5"/>
      <c r="C31" s="6"/>
      <c r="D31" s="5"/>
      <c r="E31" s="7"/>
      <c r="F31" s="3"/>
      <c r="G31" s="3"/>
      <c r="H31" s="3"/>
      <c r="I31" s="8"/>
      <c r="L31" t="s">
        <v>64</v>
      </c>
      <c r="M31">
        <f t="shared" si="33"/>
        <v>2.3565655060093813</v>
      </c>
      <c r="N31">
        <v>29</v>
      </c>
      <c r="O31" t="s">
        <v>64</v>
      </c>
      <c r="P31">
        <f t="shared" si="32"/>
        <v>0.41340934901356452</v>
      </c>
      <c r="R31" t="str">
        <f t="shared" si="1"/>
        <v/>
      </c>
      <c r="S31" t="str">
        <f t="shared" si="2"/>
        <v/>
      </c>
      <c r="T31" t="str">
        <f t="shared" si="3"/>
        <v/>
      </c>
      <c r="U31" t="str">
        <f t="shared" si="4"/>
        <v/>
      </c>
      <c r="V31" t="str">
        <f t="shared" si="5"/>
        <v/>
      </c>
      <c r="W31" t="str">
        <f t="shared" si="6"/>
        <v/>
      </c>
      <c r="X31" t="str">
        <f t="shared" si="7"/>
        <v/>
      </c>
      <c r="Y31" t="str">
        <f t="shared" si="8"/>
        <v/>
      </c>
      <c r="Z31" t="str">
        <f t="shared" si="9"/>
        <v/>
      </c>
      <c r="AA31" t="str">
        <f t="shared" si="10"/>
        <v/>
      </c>
      <c r="AB31" t="str">
        <f t="shared" si="11"/>
        <v/>
      </c>
      <c r="AC31" t="str">
        <f t="shared" si="12"/>
        <v/>
      </c>
      <c r="AD31" t="str">
        <f t="shared" si="13"/>
        <v/>
      </c>
      <c r="AE31" t="str">
        <f t="shared" si="14"/>
        <v/>
      </c>
      <c r="AF31" t="str">
        <f t="shared" si="15"/>
        <v/>
      </c>
      <c r="AG31" t="str">
        <f t="shared" si="16"/>
        <v/>
      </c>
      <c r="AH31" t="str">
        <f t="shared" si="17"/>
        <v/>
      </c>
      <c r="AI31" t="str">
        <f t="shared" si="18"/>
        <v/>
      </c>
      <c r="AJ31" t="str">
        <f t="shared" si="19"/>
        <v/>
      </c>
      <c r="AK31" t="str">
        <f t="shared" si="20"/>
        <v/>
      </c>
      <c r="AL31" t="str">
        <f t="shared" si="21"/>
        <v/>
      </c>
      <c r="AM31" t="str">
        <f t="shared" si="22"/>
        <v/>
      </c>
      <c r="AN31" t="str">
        <f t="shared" si="23"/>
        <v/>
      </c>
      <c r="AO31" t="str">
        <f t="shared" si="24"/>
        <v/>
      </c>
      <c r="AP31" t="str">
        <f t="shared" si="25"/>
        <v/>
      </c>
      <c r="AQ31" t="str">
        <f t="shared" si="26"/>
        <v/>
      </c>
      <c r="AT31">
        <v>29</v>
      </c>
    </row>
    <row r="32" spans="1:46" x14ac:dyDescent="0.3">
      <c r="A32" s="5">
        <v>1</v>
      </c>
      <c r="B32" s="6" t="s">
        <v>72</v>
      </c>
      <c r="C32" s="6"/>
      <c r="D32" s="5"/>
      <c r="E32" s="7"/>
      <c r="L32" t="s">
        <v>65</v>
      </c>
      <c r="M32">
        <f t="shared" si="33"/>
        <v>2.4272624711896627</v>
      </c>
      <c r="N32">
        <v>30</v>
      </c>
      <c r="O32" t="s">
        <v>65</v>
      </c>
      <c r="P32">
        <f t="shared" si="32"/>
        <v>0.4010070685431576</v>
      </c>
      <c r="R32" t="str">
        <f t="shared" si="1"/>
        <v/>
      </c>
      <c r="S32" t="str">
        <f t="shared" si="2"/>
        <v/>
      </c>
      <c r="T32" t="str">
        <f t="shared" si="3"/>
        <v/>
      </c>
      <c r="U32" t="str">
        <f t="shared" si="4"/>
        <v/>
      </c>
      <c r="V32" t="str">
        <f t="shared" si="5"/>
        <v/>
      </c>
      <c r="W32" t="str">
        <f t="shared" si="6"/>
        <v/>
      </c>
      <c r="X32" t="str">
        <f t="shared" si="7"/>
        <v/>
      </c>
      <c r="Y32" t="str">
        <f t="shared" si="8"/>
        <v/>
      </c>
      <c r="Z32" t="str">
        <f t="shared" si="9"/>
        <v/>
      </c>
      <c r="AA32" t="str">
        <f t="shared" si="10"/>
        <v/>
      </c>
      <c r="AB32" t="str">
        <f t="shared" si="11"/>
        <v/>
      </c>
      <c r="AC32" t="str">
        <f t="shared" si="12"/>
        <v/>
      </c>
      <c r="AD32" t="str">
        <f t="shared" si="13"/>
        <v/>
      </c>
      <c r="AE32" t="str">
        <f t="shared" si="14"/>
        <v/>
      </c>
      <c r="AF32" t="str">
        <f t="shared" si="15"/>
        <v/>
      </c>
      <c r="AG32" t="str">
        <f t="shared" si="16"/>
        <v/>
      </c>
      <c r="AH32" t="str">
        <f t="shared" si="17"/>
        <v/>
      </c>
      <c r="AI32" t="str">
        <f t="shared" si="18"/>
        <v/>
      </c>
      <c r="AJ32" t="str">
        <f t="shared" si="19"/>
        <v/>
      </c>
      <c r="AK32" t="str">
        <f t="shared" si="20"/>
        <v/>
      </c>
      <c r="AL32" t="str">
        <f t="shared" si="21"/>
        <v/>
      </c>
      <c r="AM32" t="str">
        <f t="shared" si="22"/>
        <v/>
      </c>
      <c r="AN32" t="str">
        <f t="shared" si="23"/>
        <v/>
      </c>
      <c r="AO32" t="str">
        <f t="shared" si="24"/>
        <v/>
      </c>
      <c r="AP32" t="str">
        <f t="shared" si="25"/>
        <v/>
      </c>
      <c r="AQ32" t="str">
        <f t="shared" si="26"/>
        <v/>
      </c>
      <c r="AT32">
        <v>30</v>
      </c>
    </row>
    <row r="33" spans="1:46" x14ac:dyDescent="0.3">
      <c r="L33" t="s">
        <v>66</v>
      </c>
      <c r="M33">
        <f t="shared" si="33"/>
        <v>2.5000803453253524</v>
      </c>
      <c r="N33">
        <v>31</v>
      </c>
      <c r="O33" t="s">
        <v>66</v>
      </c>
      <c r="P33">
        <f t="shared" si="32"/>
        <v>0.38897685648686287</v>
      </c>
      <c r="R33" t="str">
        <f t="shared" si="1"/>
        <v/>
      </c>
      <c r="S33" t="str">
        <f t="shared" si="2"/>
        <v/>
      </c>
      <c r="T33" t="str">
        <f t="shared" si="3"/>
        <v/>
      </c>
      <c r="U33" t="str">
        <f t="shared" si="4"/>
        <v/>
      </c>
      <c r="V33" t="str">
        <f t="shared" si="5"/>
        <v/>
      </c>
      <c r="W33" t="str">
        <f t="shared" si="6"/>
        <v/>
      </c>
      <c r="X33" t="str">
        <f t="shared" si="7"/>
        <v/>
      </c>
      <c r="Y33" t="str">
        <f t="shared" si="8"/>
        <v/>
      </c>
      <c r="Z33" t="str">
        <f t="shared" si="9"/>
        <v/>
      </c>
      <c r="AA33" t="str">
        <f t="shared" si="10"/>
        <v/>
      </c>
      <c r="AB33" t="str">
        <f t="shared" si="11"/>
        <v/>
      </c>
      <c r="AC33" t="str">
        <f t="shared" si="12"/>
        <v/>
      </c>
      <c r="AD33" t="str">
        <f t="shared" si="13"/>
        <v/>
      </c>
      <c r="AE33" t="str">
        <f t="shared" si="14"/>
        <v/>
      </c>
      <c r="AF33" t="str">
        <f t="shared" si="15"/>
        <v/>
      </c>
      <c r="AG33" t="str">
        <f t="shared" si="16"/>
        <v/>
      </c>
      <c r="AH33" t="str">
        <f t="shared" si="17"/>
        <v/>
      </c>
      <c r="AI33" t="str">
        <f t="shared" si="18"/>
        <v/>
      </c>
      <c r="AJ33" t="str">
        <f t="shared" si="19"/>
        <v/>
      </c>
      <c r="AK33" t="str">
        <f t="shared" si="20"/>
        <v/>
      </c>
      <c r="AL33" t="str">
        <f t="shared" si="21"/>
        <v/>
      </c>
      <c r="AM33" t="str">
        <f t="shared" si="22"/>
        <v/>
      </c>
      <c r="AN33" t="str">
        <f t="shared" si="23"/>
        <v/>
      </c>
      <c r="AO33" t="str">
        <f t="shared" si="24"/>
        <v/>
      </c>
      <c r="AP33" t="str">
        <f t="shared" si="25"/>
        <v/>
      </c>
      <c r="AQ33" t="str">
        <f t="shared" si="26"/>
        <v/>
      </c>
      <c r="AT33">
        <v>31</v>
      </c>
    </row>
    <row r="34" spans="1:46" x14ac:dyDescent="0.3">
      <c r="B34" t="s">
        <v>75</v>
      </c>
    </row>
    <row r="35" spans="1:46" x14ac:dyDescent="0.3">
      <c r="B35" t="s">
        <v>76</v>
      </c>
    </row>
    <row r="36" spans="1:46" x14ac:dyDescent="0.3">
      <c r="B36" t="s">
        <v>73</v>
      </c>
    </row>
    <row r="38" spans="1:46" x14ac:dyDescent="0.3">
      <c r="A38">
        <v>2</v>
      </c>
      <c r="B38" t="s">
        <v>74</v>
      </c>
    </row>
    <row r="40" spans="1:46" x14ac:dyDescent="0.3">
      <c r="B40" t="s">
        <v>77</v>
      </c>
    </row>
    <row r="41" spans="1:46" x14ac:dyDescent="0.3">
      <c r="B41" t="s">
        <v>78</v>
      </c>
    </row>
    <row r="42" spans="1:46" x14ac:dyDescent="0.3">
      <c r="B42" t="s">
        <v>79</v>
      </c>
    </row>
    <row r="44" spans="1:46" x14ac:dyDescent="0.3">
      <c r="A44">
        <v>3</v>
      </c>
      <c r="B44" t="s">
        <v>80</v>
      </c>
    </row>
    <row r="46" spans="1:46" x14ac:dyDescent="0.3">
      <c r="B46" t="s">
        <v>81</v>
      </c>
    </row>
    <row r="47" spans="1:46" x14ac:dyDescent="0.3">
      <c r="B47" t="s">
        <v>82</v>
      </c>
    </row>
    <row r="48" spans="1:46" x14ac:dyDescent="0.3">
      <c r="B48" t="s">
        <v>83</v>
      </c>
    </row>
    <row r="50" spans="1:2" x14ac:dyDescent="0.3">
      <c r="A50">
        <v>4</v>
      </c>
      <c r="B50" t="s">
        <v>84</v>
      </c>
    </row>
    <row r="52" spans="1:2" x14ac:dyDescent="0.3">
      <c r="B52" t="s">
        <v>85</v>
      </c>
    </row>
    <row r="53" spans="1:2" x14ac:dyDescent="0.3">
      <c r="B53" t="s">
        <v>86</v>
      </c>
    </row>
    <row r="54" spans="1:2" x14ac:dyDescent="0.3">
      <c r="B54" s="12" t="s">
        <v>87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결정석 가격 예측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2021-08-04T05:41:40Z</dcterms:created>
  <dcterms:modified xsi:type="dcterms:W3CDTF">2021-08-06T15:26:08Z</dcterms:modified>
</cp:coreProperties>
</file>