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장우찬\Desktop\"/>
    </mc:Choice>
  </mc:AlternateContent>
  <xr:revisionPtr revIDLastSave="0" documentId="13_ncr:1_{0E7C356A-F0F8-4853-8F67-8D7DB7FD273B}" xr6:coauthVersionLast="46" xr6:coauthVersionMax="46" xr10:uidLastSave="{00000000-0000-0000-0000-000000000000}"/>
  <bookViews>
    <workbookView xWindow="-120" yWindow="-120" windowWidth="29040" windowHeight="16440" xr2:uid="{4F65EFA1-7D84-4E1F-ABAF-1AAC4769A0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L5" i="1" s="1"/>
  <c r="D13" i="1"/>
  <c r="D12" i="1"/>
  <c r="D8" i="1" l="1"/>
  <c r="E8" i="1" s="1"/>
  <c r="E9" i="1"/>
  <c r="C22" i="1" s="1"/>
  <c r="E7" i="1"/>
  <c r="E6" i="1"/>
  <c r="E5" i="1"/>
</calcChain>
</file>

<file path=xl/sharedStrings.xml><?xml version="1.0" encoding="utf-8"?>
<sst xmlns="http://schemas.openxmlformats.org/spreadsheetml/2006/main" count="44" uniqueCount="36">
  <si>
    <t>동악세 일일 퀘스트</t>
    <phoneticPr fontId="1" type="noConversion"/>
  </si>
  <si>
    <t>NPC 제티나 위치 : 벨리아, 하이델, 칼페온, 알티노바, 수도 발렌시아, 그라나, 드벤크룬</t>
    <phoneticPr fontId="1" type="noConversion"/>
  </si>
  <si>
    <t>필요 재료</t>
    <phoneticPr fontId="1" type="noConversion"/>
  </si>
  <si>
    <t>불타는 달빛의 블랙스톤</t>
    <phoneticPr fontId="1" type="noConversion"/>
  </si>
  <si>
    <t>요나의 파편</t>
    <phoneticPr fontId="1" type="noConversion"/>
  </si>
  <si>
    <t>마력의 파편</t>
    <phoneticPr fontId="1" type="noConversion"/>
  </si>
  <si>
    <t>블랙스톤</t>
    <phoneticPr fontId="1" type="noConversion"/>
  </si>
  <si>
    <t>그믐달 연금 촉매제</t>
    <phoneticPr fontId="1" type="noConversion"/>
  </si>
  <si>
    <t>필요 갯수</t>
    <phoneticPr fontId="1" type="noConversion"/>
  </si>
  <si>
    <t>불타는 달빛의 블랙스톤 가루</t>
    <phoneticPr fontId="1" type="noConversion"/>
  </si>
  <si>
    <t>노강</t>
    <phoneticPr fontId="1" type="noConversion"/>
  </si>
  <si>
    <t>장(I)</t>
    <phoneticPr fontId="1" type="noConversion"/>
  </si>
  <si>
    <t>광(II)</t>
    <phoneticPr fontId="1" type="noConversion"/>
  </si>
  <si>
    <t>고(III)</t>
    <phoneticPr fontId="1" type="noConversion"/>
  </si>
  <si>
    <t>유(IV)</t>
    <phoneticPr fontId="1" type="noConversion"/>
  </si>
  <si>
    <t>동(V)</t>
    <phoneticPr fontId="1" type="noConversion"/>
  </si>
  <si>
    <t>이미 강화하는데 쓴 블랙스톤</t>
    <phoneticPr fontId="1" type="noConversion"/>
  </si>
  <si>
    <t>총 필요 갯수</t>
    <phoneticPr fontId="1" type="noConversion"/>
  </si>
  <si>
    <t>총 갯수</t>
    <phoneticPr fontId="1" type="noConversion"/>
  </si>
  <si>
    <t>악세사리 현재 등급에 (1) 표시</t>
    <phoneticPr fontId="1" type="noConversion"/>
  </si>
  <si>
    <t>블랙스톤(무기)</t>
    <phoneticPr fontId="1" type="noConversion"/>
  </si>
  <si>
    <t>블랙스톤(방어구)</t>
    <phoneticPr fontId="1" type="noConversion"/>
  </si>
  <si>
    <t>비고</t>
    <phoneticPr fontId="1" type="noConversion"/>
  </si>
  <si>
    <t>보유 갯수</t>
    <phoneticPr fontId="1" type="noConversion"/>
  </si>
  <si>
    <t>100단위 절사 갯수</t>
    <phoneticPr fontId="1" type="noConversion"/>
  </si>
  <si>
    <t>종류</t>
    <phoneticPr fontId="1" type="noConversion"/>
  </si>
  <si>
    <t>제티나 일일 퀘스트</t>
    <phoneticPr fontId="1" type="noConversion"/>
  </si>
  <si>
    <t>악세사리 가열</t>
    <phoneticPr fontId="1" type="noConversion"/>
  </si>
  <si>
    <t>지식필요(발렌시아 무기상점 대화)</t>
    <phoneticPr fontId="1" type="noConversion"/>
  </si>
  <si>
    <t>노란색 검은 마력의 수정 가열</t>
    <phoneticPr fontId="1" type="noConversion"/>
  </si>
  <si>
    <t>그믐달 관리자 NPC 상점 구입</t>
    <phoneticPr fontId="1" type="noConversion"/>
  </si>
  <si>
    <t>100개 단위 필요</t>
    <phoneticPr fontId="1" type="noConversion"/>
  </si>
  <si>
    <t>가공 숙련도 높여 가열 시 크리티컬 증가</t>
    <phoneticPr fontId="1" type="noConversion"/>
  </si>
  <si>
    <t>개당 가격 350만</t>
    <phoneticPr fontId="1" type="noConversion"/>
  </si>
  <si>
    <t>그믐달 연금 촉매제 가격</t>
    <phoneticPr fontId="1" type="noConversion"/>
  </si>
  <si>
    <t>진한 테두리 안의 파란 숫자만 채워넣을 것!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</si>
</sst>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4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2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2" fillId="0" borderId="15" xfId="0" applyFont="1" applyBorder="1">
      <alignment vertical="center"/>
    </xf>
    <xf numFmtId="176" fontId="0" fillId="0" borderId="1" xfId="0" applyNumberFormat="1" applyBorder="1">
      <alignment vertical="center"/>
    </xf>
    <xf numFmtId="0" fontId="2" fillId="0" borderId="2" xfId="0" applyFont="1" applyBorder="1">
      <alignment vertical="center"/>
    </xf>
  </cellXfs>
  <cellStyles count="1"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B17D-7185-4A14-A988-A9E50A6107A7}">
  <dimension ref="B2:L22"/>
  <sheetViews>
    <sheetView tabSelected="1" workbookViewId="0">
      <selection activeCell="K14" sqref="K14"/>
    </sheetView>
  </sheetViews>
  <sheetFormatPr defaultRowHeight="16.5"/>
  <cols>
    <col min="2" max="2" width="27.5" customWidth="1"/>
    <col min="3" max="3" width="20.875" customWidth="1"/>
    <col min="4" max="4" width="19.25" customWidth="1"/>
    <col min="5" max="5" width="17.875" customWidth="1"/>
    <col min="12" max="12" width="9" customWidth="1"/>
  </cols>
  <sheetData>
    <row r="2" spans="2:12">
      <c r="B2" s="32" t="s">
        <v>0</v>
      </c>
      <c r="D2" s="29" t="s">
        <v>1</v>
      </c>
      <c r="E2" s="31"/>
      <c r="F2" s="31"/>
      <c r="G2" s="31"/>
      <c r="H2" s="31"/>
      <c r="I2" s="31"/>
      <c r="J2" s="31"/>
      <c r="K2" s="31"/>
      <c r="L2" s="30"/>
    </row>
    <row r="4" spans="2:12" ht="17.25" thickBot="1">
      <c r="B4" s="2" t="s">
        <v>2</v>
      </c>
      <c r="C4" s="2" t="s">
        <v>17</v>
      </c>
      <c r="D4" s="9" t="s">
        <v>23</v>
      </c>
      <c r="E4" s="2" t="s">
        <v>8</v>
      </c>
      <c r="J4" s="1" t="s">
        <v>18</v>
      </c>
      <c r="K4" s="8" t="s">
        <v>23</v>
      </c>
      <c r="L4" s="1" t="s">
        <v>8</v>
      </c>
    </row>
    <row r="5" spans="2:12" ht="17.25" thickBot="1">
      <c r="B5" s="1" t="s">
        <v>9</v>
      </c>
      <c r="C5" s="3">
        <v>152</v>
      </c>
      <c r="D5" s="10">
        <v>0</v>
      </c>
      <c r="E5" s="5">
        <f>L5-D5</f>
        <v>152</v>
      </c>
      <c r="G5" s="1" t="s">
        <v>3</v>
      </c>
      <c r="H5" s="1"/>
      <c r="I5" s="1"/>
      <c r="J5" s="3">
        <v>180</v>
      </c>
      <c r="K5" s="12">
        <v>8</v>
      </c>
      <c r="L5" s="5">
        <f>J5-J11-K5</f>
        <v>152</v>
      </c>
    </row>
    <row r="6" spans="2:12">
      <c r="B6" s="1" t="s">
        <v>4</v>
      </c>
      <c r="C6" s="3">
        <v>152</v>
      </c>
      <c r="D6" s="11">
        <v>0</v>
      </c>
      <c r="E6" s="5">
        <f>L5-D6</f>
        <v>152</v>
      </c>
    </row>
    <row r="7" spans="2:12" ht="17.25" thickBot="1">
      <c r="B7" s="1" t="s">
        <v>5</v>
      </c>
      <c r="C7" s="3">
        <v>456</v>
      </c>
      <c r="D7" s="27">
        <v>0</v>
      </c>
      <c r="E7" s="5">
        <f>L5*3-D7</f>
        <v>456</v>
      </c>
      <c r="G7" s="16" t="s">
        <v>19</v>
      </c>
      <c r="H7" s="6"/>
      <c r="I7" s="7"/>
    </row>
    <row r="8" spans="2:12" ht="17.25" thickBot="1">
      <c r="B8" s="1" t="s">
        <v>6</v>
      </c>
      <c r="C8" s="3">
        <v>15200</v>
      </c>
      <c r="D8" s="28">
        <f>D12+D13</f>
        <v>0</v>
      </c>
      <c r="E8" s="5">
        <f>L5*100-D8</f>
        <v>15200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</row>
    <row r="9" spans="2:12" ht="17.25" thickBot="1">
      <c r="B9" s="1" t="s">
        <v>7</v>
      </c>
      <c r="C9" s="3">
        <v>1520</v>
      </c>
      <c r="D9" s="26">
        <v>0</v>
      </c>
      <c r="E9" s="5">
        <f>L5*10-D9</f>
        <v>1520</v>
      </c>
      <c r="G9" s="13"/>
      <c r="H9" s="14"/>
      <c r="I9" s="14">
        <v>1</v>
      </c>
      <c r="J9" s="14"/>
      <c r="K9" s="14"/>
      <c r="L9" s="15"/>
    </row>
    <row r="11" spans="2:12" ht="17.25" thickBot="1">
      <c r="B11" s="17" t="s">
        <v>25</v>
      </c>
      <c r="C11" s="21" t="s">
        <v>23</v>
      </c>
      <c r="D11" s="17" t="s">
        <v>24</v>
      </c>
      <c r="G11" s="3" t="s">
        <v>16</v>
      </c>
      <c r="H11" s="4"/>
      <c r="I11" s="4"/>
      <c r="J11" s="17">
        <f>0*G9+5*H9+20*I9+40*J9+70*K9+180*L9</f>
        <v>20</v>
      </c>
    </row>
    <row r="12" spans="2:12">
      <c r="B12" s="18" t="s">
        <v>20</v>
      </c>
      <c r="C12" s="24">
        <v>0</v>
      </c>
      <c r="D12" s="22">
        <f>ROUNDDOWN(C12, -2)</f>
        <v>0</v>
      </c>
    </row>
    <row r="13" spans="2:12" ht="17.25" thickBot="1">
      <c r="B13" s="20" t="s">
        <v>21</v>
      </c>
      <c r="C13" s="25">
        <v>0</v>
      </c>
      <c r="D13" s="23">
        <f>ROUNDDOWN(C13, -2)</f>
        <v>0</v>
      </c>
    </row>
    <row r="15" spans="2:12">
      <c r="B15" s="17" t="s">
        <v>22</v>
      </c>
    </row>
    <row r="16" spans="2:12">
      <c r="B16" s="3" t="s">
        <v>9</v>
      </c>
      <c r="C16" s="18" t="s">
        <v>26</v>
      </c>
      <c r="D16" s="19"/>
    </row>
    <row r="17" spans="2:11">
      <c r="B17" s="3" t="s">
        <v>4</v>
      </c>
      <c r="C17" s="29" t="s">
        <v>27</v>
      </c>
      <c r="D17" s="30"/>
      <c r="E17" s="29" t="s">
        <v>28</v>
      </c>
      <c r="F17" s="31"/>
      <c r="G17" s="30"/>
    </row>
    <row r="18" spans="2:11">
      <c r="B18" s="3" t="s">
        <v>5</v>
      </c>
      <c r="C18" s="21" t="s">
        <v>29</v>
      </c>
      <c r="D18" s="21"/>
      <c r="E18" s="29" t="s">
        <v>32</v>
      </c>
      <c r="F18" s="31"/>
      <c r="G18" s="30"/>
    </row>
    <row r="19" spans="2:11">
      <c r="B19" s="3" t="s">
        <v>6</v>
      </c>
      <c r="C19" s="18"/>
      <c r="D19" s="19"/>
      <c r="E19" s="29" t="s">
        <v>31</v>
      </c>
      <c r="F19" s="31"/>
      <c r="G19" s="30"/>
    </row>
    <row r="20" spans="2:11">
      <c r="B20" s="3" t="s">
        <v>7</v>
      </c>
      <c r="C20" s="29" t="s">
        <v>30</v>
      </c>
      <c r="D20" s="30"/>
      <c r="E20" s="29" t="s">
        <v>33</v>
      </c>
      <c r="F20" s="31"/>
      <c r="G20" s="30"/>
    </row>
    <row r="22" spans="2:11">
      <c r="B22" s="1" t="s">
        <v>34</v>
      </c>
      <c r="C22" s="33">
        <f>E9*3500000</f>
        <v>5320000000</v>
      </c>
      <c r="G22" s="34" t="s">
        <v>35</v>
      </c>
      <c r="H22" s="4"/>
      <c r="I22" s="4"/>
      <c r="J22" s="5"/>
      <c r="K22" s="5"/>
    </row>
  </sheetData>
  <phoneticPr fontId="1" type="noConversion"/>
  <conditionalFormatting sqref="E5">
    <cfRule type="cellIs" dxfId="4" priority="5" operator="lessThan">
      <formula>0</formula>
    </cfRule>
  </conditionalFormatting>
  <conditionalFormatting sqref="E6">
    <cfRule type="cellIs" dxfId="3" priority="4" operator="lessThan">
      <formula>0</formula>
    </cfRule>
  </conditionalFormatting>
  <conditionalFormatting sqref="E7">
    <cfRule type="cellIs" dxfId="2" priority="3" operator="lessThan">
      <formula>0</formula>
    </cfRule>
  </conditionalFormatting>
  <conditionalFormatting sqref="E8">
    <cfRule type="cellIs" dxfId="1" priority="2" operator="lessThan">
      <formula>0</formula>
    </cfRule>
  </conditionalFormatting>
  <conditionalFormatting sqref="E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장우찬</dc:creator>
  <cp:lastModifiedBy>장우찬</cp:lastModifiedBy>
  <dcterms:created xsi:type="dcterms:W3CDTF">2021-08-14T07:07:42Z</dcterms:created>
  <dcterms:modified xsi:type="dcterms:W3CDTF">2021-08-14T08:35:28Z</dcterms:modified>
</cp:coreProperties>
</file>