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ng\Desktop\메이플\"/>
    </mc:Choice>
  </mc:AlternateContent>
  <xr:revisionPtr revIDLastSave="0" documentId="13_ncr:1_{2CA16F6A-4983-4791-BC57-680622DFC7CC}" xr6:coauthVersionLast="47" xr6:coauthVersionMax="47" xr10:uidLastSave="{00000000-0000-0000-0000-000000000000}"/>
  <bookViews>
    <workbookView xWindow="-120" yWindow="-120" windowWidth="29040" windowHeight="15840" xr2:uid="{37504880-89B9-4B67-B91A-14EFB4BF7590}"/>
  </bookViews>
  <sheets>
    <sheet name="Sheet1" sheetId="1" r:id="rId1"/>
  </sheets>
  <definedNames>
    <definedName name="_xlnm._FilterDatabase" localSheetId="0" hidden="1">Sheet1!$F$2:$F$2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1" i="1"/>
  <c r="R3" i="1"/>
  <c r="Q4" i="1"/>
  <c r="U11" i="1" s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1" i="1"/>
  <c r="U12" i="1" l="1"/>
  <c r="P52" i="1"/>
  <c r="U10" i="1"/>
  <c r="U9" i="1"/>
  <c r="U8" i="1"/>
  <c r="U5" i="1"/>
  <c r="U7" i="1"/>
  <c r="U6" i="1"/>
</calcChain>
</file>

<file path=xl/sharedStrings.xml><?xml version="1.0" encoding="utf-8"?>
<sst xmlns="http://schemas.openxmlformats.org/spreadsheetml/2006/main" count="294" uniqueCount="147">
  <si>
    <t>모험가</t>
    <phoneticPr fontId="2" type="noConversion"/>
  </si>
  <si>
    <t>히어로</t>
    <phoneticPr fontId="2" type="noConversion"/>
  </si>
  <si>
    <t>전사</t>
    <phoneticPr fontId="2" type="noConversion"/>
  </si>
  <si>
    <t>팔라딘</t>
    <phoneticPr fontId="2" type="noConversion"/>
  </si>
  <si>
    <t>다크나이트</t>
    <phoneticPr fontId="2" type="noConversion"/>
  </si>
  <si>
    <t>마법사</t>
    <phoneticPr fontId="2" type="noConversion"/>
  </si>
  <si>
    <t>비숍</t>
    <phoneticPr fontId="2" type="noConversion"/>
  </si>
  <si>
    <t>궁수</t>
    <phoneticPr fontId="2" type="noConversion"/>
  </si>
  <si>
    <t>보우마스터</t>
    <phoneticPr fontId="2" type="noConversion"/>
  </si>
  <si>
    <t>신궁</t>
    <phoneticPr fontId="2" type="noConversion"/>
  </si>
  <si>
    <t>패스파인더</t>
    <phoneticPr fontId="2" type="noConversion"/>
  </si>
  <si>
    <t>도적</t>
    <phoneticPr fontId="2" type="noConversion"/>
  </si>
  <si>
    <t>나이트로드</t>
    <phoneticPr fontId="2" type="noConversion"/>
  </si>
  <si>
    <t>섀도어</t>
    <phoneticPr fontId="2" type="noConversion"/>
  </si>
  <si>
    <t>듀얼블레이더</t>
    <phoneticPr fontId="2" type="noConversion"/>
  </si>
  <si>
    <t>해적</t>
    <phoneticPr fontId="2" type="noConversion"/>
  </si>
  <si>
    <t>바이퍼</t>
    <phoneticPr fontId="2" type="noConversion"/>
  </si>
  <si>
    <t>캡틴</t>
    <phoneticPr fontId="2" type="noConversion"/>
  </si>
  <si>
    <t>캐논마스터</t>
    <phoneticPr fontId="2" type="noConversion"/>
  </si>
  <si>
    <t>소울마스터</t>
    <phoneticPr fontId="2" type="noConversion"/>
  </si>
  <si>
    <t>미하일</t>
    <phoneticPr fontId="2" type="noConversion"/>
  </si>
  <si>
    <t>플레임위자드</t>
    <phoneticPr fontId="2" type="noConversion"/>
  </si>
  <si>
    <t>윈드브레이커</t>
    <phoneticPr fontId="2" type="noConversion"/>
  </si>
  <si>
    <t>나이트워커</t>
    <phoneticPr fontId="2" type="noConversion"/>
  </si>
  <si>
    <t>스트라이커</t>
    <phoneticPr fontId="2" type="noConversion"/>
  </si>
  <si>
    <t>레지스탕스</t>
    <phoneticPr fontId="2" type="noConversion"/>
  </si>
  <si>
    <t>블래스터</t>
    <phoneticPr fontId="2" type="noConversion"/>
  </si>
  <si>
    <t>배틀메이지</t>
    <phoneticPr fontId="2" type="noConversion"/>
  </si>
  <si>
    <t>와일드헌터</t>
    <phoneticPr fontId="2" type="noConversion"/>
  </si>
  <si>
    <t>메카닉</t>
    <phoneticPr fontId="2" type="noConversion"/>
  </si>
  <si>
    <t>제논</t>
    <phoneticPr fontId="2" type="noConversion"/>
  </si>
  <si>
    <t>데몬</t>
    <phoneticPr fontId="2" type="noConversion"/>
  </si>
  <si>
    <t>데몬슬레이어</t>
    <phoneticPr fontId="2" type="noConversion"/>
  </si>
  <si>
    <t>데몬어벤져</t>
    <phoneticPr fontId="2" type="noConversion"/>
  </si>
  <si>
    <t>영웅</t>
    <phoneticPr fontId="2" type="noConversion"/>
  </si>
  <si>
    <t>아란</t>
    <phoneticPr fontId="2" type="noConversion"/>
  </si>
  <si>
    <t>에반</t>
    <phoneticPr fontId="2" type="noConversion"/>
  </si>
  <si>
    <t>루미너스</t>
    <phoneticPr fontId="2" type="noConversion"/>
  </si>
  <si>
    <t>메르세데스</t>
    <phoneticPr fontId="2" type="noConversion"/>
  </si>
  <si>
    <t>팬텀</t>
    <phoneticPr fontId="2" type="noConversion"/>
  </si>
  <si>
    <t>은월</t>
    <phoneticPr fontId="2" type="noConversion"/>
  </si>
  <si>
    <t>노바</t>
    <phoneticPr fontId="2" type="noConversion"/>
  </si>
  <si>
    <t>카이저</t>
    <phoneticPr fontId="2" type="noConversion"/>
  </si>
  <si>
    <t>카데나</t>
    <phoneticPr fontId="2" type="noConversion"/>
  </si>
  <si>
    <t>엔젤릭버스터</t>
    <phoneticPr fontId="2" type="noConversion"/>
  </si>
  <si>
    <t>레벨</t>
    <phoneticPr fontId="2" type="noConversion"/>
  </si>
  <si>
    <t>캐릭명</t>
    <phoneticPr fontId="2" type="noConversion"/>
  </si>
  <si>
    <t>유니온 효과</t>
    <phoneticPr fontId="2" type="noConversion"/>
  </si>
  <si>
    <t>레프</t>
    <phoneticPr fontId="2" type="noConversion"/>
  </si>
  <si>
    <t>일리움</t>
    <phoneticPr fontId="2" type="noConversion"/>
  </si>
  <si>
    <t>아크</t>
    <phoneticPr fontId="2" type="noConversion"/>
  </si>
  <si>
    <t>키네시스</t>
    <phoneticPr fontId="2" type="noConversion"/>
  </si>
  <si>
    <t>STR 증가</t>
    <phoneticPr fontId="2" type="noConversion"/>
  </si>
  <si>
    <t>INT 증가</t>
    <phoneticPr fontId="2" type="noConversion"/>
  </si>
  <si>
    <t>최대 HP 증가</t>
    <phoneticPr fontId="2" type="noConversion"/>
  </si>
  <si>
    <t>최대 MP 증가</t>
    <phoneticPr fontId="2" type="noConversion"/>
  </si>
  <si>
    <t>DEX 증가</t>
    <phoneticPr fontId="2" type="noConversion"/>
  </si>
  <si>
    <t>크리티컬 확률 증가</t>
    <phoneticPr fontId="2" type="noConversion"/>
  </si>
  <si>
    <t>LUK 증가</t>
    <phoneticPr fontId="2" type="noConversion"/>
  </si>
  <si>
    <t>메이플M</t>
    <phoneticPr fontId="2" type="noConversion"/>
  </si>
  <si>
    <t>소환수 지속 시간 증가</t>
    <phoneticPr fontId="2" type="noConversion"/>
  </si>
  <si>
    <t>방어율 무시 증가</t>
    <phoneticPr fontId="2" type="noConversion"/>
  </si>
  <si>
    <t>공격시 데미지 증가(20%확률)</t>
    <phoneticPr fontId="2" type="noConversion"/>
  </si>
  <si>
    <t>버프 지속 시간 증가</t>
    <phoneticPr fontId="2" type="noConversion"/>
  </si>
  <si>
    <t>보스 공격력 증가</t>
    <phoneticPr fontId="2" type="noConversion"/>
  </si>
  <si>
    <t>스킬 쿨타임 감소</t>
    <phoneticPr fontId="2" type="noConversion"/>
  </si>
  <si>
    <t>메소 획득략 증가</t>
    <phoneticPr fontId="2" type="noConversion"/>
  </si>
  <si>
    <t>크리티컬 데미지</t>
    <phoneticPr fontId="2" type="noConversion"/>
  </si>
  <si>
    <t>-</t>
    <phoneticPr fontId="2" type="noConversion"/>
  </si>
  <si>
    <t>아크메이지(불독)</t>
    <phoneticPr fontId="2" type="noConversion"/>
  </si>
  <si>
    <t>아크메이지(썬콜)</t>
    <phoneticPr fontId="2" type="noConversion"/>
  </si>
  <si>
    <t>타격 성공시 HP 회복(70%확률)</t>
    <phoneticPr fontId="2" type="noConversion"/>
  </si>
  <si>
    <t>타격 성공시 MP 회복(70%확률)</t>
    <phoneticPr fontId="2" type="noConversion"/>
  </si>
  <si>
    <t>DEX 증가</t>
  </si>
  <si>
    <t>STR 증가</t>
  </si>
  <si>
    <t>Lv.1</t>
  </si>
  <si>
    <t>Lv.1</t>
    <phoneticPr fontId="2" type="noConversion"/>
  </si>
  <si>
    <t>Lv.2</t>
  </si>
  <si>
    <t>Lv.2</t>
    <phoneticPr fontId="2" type="noConversion"/>
  </si>
  <si>
    <t>Lv.3</t>
  </si>
  <si>
    <t>Lv.3</t>
    <phoneticPr fontId="2" type="noConversion"/>
  </si>
  <si>
    <t>Lv.4</t>
  </si>
  <si>
    <t>Lv.4</t>
    <phoneticPr fontId="2" type="noConversion"/>
  </si>
  <si>
    <t>Lv.6</t>
  </si>
  <si>
    <t>Lv.6</t>
    <phoneticPr fontId="2" type="noConversion"/>
  </si>
  <si>
    <t>Lv.5</t>
  </si>
  <si>
    <t>Lv.5</t>
    <phoneticPr fontId="2" type="noConversion"/>
  </si>
  <si>
    <t>힘, 민첩, 지력, 운 15/30/40/50/60/70 증가,
최대 HP, 최대 MP 350/525/700/875/1050/1225 증가,
데미지 흡수 5/7/9/11/13/15% 증가</t>
    <phoneticPr fontId="2" type="noConversion"/>
  </si>
  <si>
    <t>Lv.7</t>
    <phoneticPr fontId="2" type="noConversion"/>
  </si>
  <si>
    <t>Lv.8</t>
    <phoneticPr fontId="2" type="noConversion"/>
  </si>
  <si>
    <t>Lv.9</t>
    <phoneticPr fontId="2" type="noConversion"/>
  </si>
  <si>
    <t>Lv.10</t>
    <phoneticPr fontId="2" type="noConversion"/>
  </si>
  <si>
    <t>90초</t>
    <phoneticPr fontId="2" type="noConversion"/>
  </si>
  <si>
    <t>110초</t>
    <phoneticPr fontId="2" type="noConversion"/>
  </si>
  <si>
    <t>부활 시 1/2/3/4/5/6/7/8 초 동안 무적</t>
    <phoneticPr fontId="2" type="noConversion"/>
  </si>
  <si>
    <t>보스 몬스터 공격시 데미지 10/15% 증가</t>
    <phoneticPr fontId="2" type="noConversion"/>
  </si>
  <si>
    <t>데미지 5/10% 증가</t>
    <phoneticPr fontId="2" type="noConversion"/>
  </si>
  <si>
    <t>콤보킬 구슬 경험지 획득량 400/650% 증가</t>
    <phoneticPr fontId="2" type="noConversion"/>
  </si>
  <si>
    <t>룬 해방 지속시간 30/50% 증가</t>
    <phoneticPr fontId="2" type="noConversion"/>
  </si>
  <si>
    <t>방어율 무시 10/15% 증가</t>
    <phoneticPr fontId="2" type="noConversion"/>
  </si>
  <si>
    <t>크리티컬 확률 10/15% 증가</t>
    <phoneticPr fontId="2" type="noConversion"/>
  </si>
  <si>
    <t>사망에 이르는 공격을 당할 시 5/10% 확률로 생존</t>
    <phoneticPr fontId="2" type="noConversion"/>
  </si>
  <si>
    <t>HP 10/15% 증가</t>
    <phoneticPr fontId="2" type="noConversion"/>
  </si>
  <si>
    <t>캐릭터보다 낮은 레벨 몬스터 공격시 데미지 3/6% 증가,
상태 이상에 걸린 몬스터 공격시 데미지 3/6% 증가</t>
    <phoneticPr fontId="2" type="noConversion"/>
  </si>
  <si>
    <t>10초간 데미지 30/45% 증가 (액티브)</t>
    <phoneticPr fontId="2" type="noConversion"/>
  </si>
  <si>
    <t>일정 거리 이동 시 발동되며 중첩당 데미지 1/2% 증가
(최대 6중첩)</t>
    <phoneticPr fontId="2" type="noConversion"/>
  </si>
  <si>
    <t>전투상태 5초 이상 지속시 데미지 1% 증가
중첩당 데미지 1/2% 증가(최대 5중첩)</t>
    <phoneticPr fontId="2" type="noConversion"/>
  </si>
  <si>
    <t>방어율 무시 5/10% 추가,
HP가 100%인 몬스터 공격시 데미지 6/12% 추가</t>
    <phoneticPr fontId="2" type="noConversion"/>
  </si>
  <si>
    <t>크리티컬 데미지 2/4% 증가</t>
    <phoneticPr fontId="2" type="noConversion"/>
  </si>
  <si>
    <t>올스탯 5/10% 증가</t>
    <phoneticPr fontId="2" type="noConversion"/>
  </si>
  <si>
    <t>경험치 획득량 증가
(Lv. 130/160/180/200/250)</t>
    <phoneticPr fontId="2" type="noConversion"/>
  </si>
  <si>
    <t>시그너스</t>
    <phoneticPr fontId="2" type="noConversion"/>
  </si>
  <si>
    <t>링크 효과</t>
    <phoneticPr fontId="2" type="noConversion"/>
  </si>
  <si>
    <t>키네시스</t>
    <phoneticPr fontId="2" type="noConversion"/>
  </si>
  <si>
    <t>호영</t>
    <phoneticPr fontId="2" type="noConversion"/>
  </si>
  <si>
    <t>제로</t>
    <phoneticPr fontId="2" type="noConversion"/>
  </si>
  <si>
    <t>아니마</t>
    <phoneticPr fontId="2" type="noConversion"/>
  </si>
  <si>
    <t>초월자</t>
    <phoneticPr fontId="2" type="noConversion"/>
  </si>
  <si>
    <t>Lv.3</t>
    <phoneticPr fontId="2" type="noConversion"/>
  </si>
  <si>
    <t>Lv.5</t>
    <phoneticPr fontId="2" type="noConversion"/>
  </si>
  <si>
    <t>스탠스 효과 (액티브/쿨타임 180초)</t>
    <phoneticPr fontId="2" type="noConversion"/>
  </si>
  <si>
    <t>아델</t>
    <phoneticPr fontId="2" type="noConversion"/>
  </si>
  <si>
    <t>같은 맵에 파티원 1명당 데미지 1/2% 증가(최대 4/8%),
보스 몬스터 공격시 데미지 3/5% 증가</t>
    <phoneticPr fontId="2" type="noConversion"/>
  </si>
  <si>
    <t>적에게 상태이상을 적용시키면
10초동안 데미지 3/6/9/12/15/18% 증가</t>
    <phoneticPr fontId="2" type="noConversion"/>
  </si>
  <si>
    <t>크리티컬 확률 3/4/6/7/9/10% 증가
몬스터 컬렉션 등록 확률 10/15/20/25/30/35% 증가</t>
    <phoneticPr fontId="2" type="noConversion"/>
  </si>
  <si>
    <t>공격한 적 중 최대 HP가 가장 높은 적의 약점 15/17/19/21/23/25% 확률로 파악.
10초지속 최대 3중첩
중첩당 데미지, 방어율 무시 1/1/2/2/3/3% 증가</t>
    <phoneticPr fontId="2" type="noConversion"/>
  </si>
  <si>
    <t>HP가 최대 HP의 15% 이하가 되었을때 자동 발동.
3초동안 1초 마다 HP 20/23/26/29/32/35% 회복</t>
    <phoneticPr fontId="2" type="noConversion"/>
  </si>
  <si>
    <t>상태이상 저항 증가</t>
    <phoneticPr fontId="2" type="noConversion"/>
  </si>
  <si>
    <t>공격력, 마력 증가</t>
    <phoneticPr fontId="2" type="noConversion"/>
  </si>
  <si>
    <t>공격력·마력 7/9/11/13/15/17/19/21/23/25 증가,
상태이상 내성 1/3/4/6/7/9/10/12/13/15 증가,
모든속성 내성 1/3/4/6/7/9/10/12/13/15% 증가</t>
    <phoneticPr fontId="2" type="noConversion"/>
  </si>
  <si>
    <t>경험치 획득량 10/15% 증가</t>
    <phoneticPr fontId="2" type="noConversion"/>
  </si>
  <si>
    <t>피격 데미지 3/6/9/12/15% 감소
공격시 방어율 2/4/6/8/10% 무시 (Lv.118,128,138,178)</t>
    <phoneticPr fontId="2" type="noConversion"/>
  </si>
  <si>
    <t>카인</t>
    <phoneticPr fontId="2" type="noConversion"/>
  </si>
  <si>
    <t>적 8명 처치, 혹은 보스 몬스터에게 5번 공격 적중시 사전 준비 1번 완료, 사전 준비를 5번 마치면 20초 동안 데미지(9/17)% 증가.(재발동 대기시간 40초)</t>
    <phoneticPr fontId="2" type="noConversion"/>
  </si>
  <si>
    <t>라라</t>
    <phoneticPr fontId="2" type="noConversion"/>
  </si>
  <si>
    <t>데미지 (3/5)% 증가, 일반 몬스터 20마리 처치 시 일반 몬스터 공격 시 데미지 (7/11)% 증가 30초 동안 발동 (재발동 대기시간 30초)</t>
    <phoneticPr fontId="2" type="noConversion"/>
  </si>
  <si>
    <t>힘해적</t>
    <phoneticPr fontId="2" type="noConversion"/>
  </si>
  <si>
    <t>덱해적</t>
    <phoneticPr fontId="2" type="noConversion"/>
  </si>
  <si>
    <t>하이브리드</t>
    <phoneticPr fontId="2" type="noConversion"/>
  </si>
  <si>
    <t>HP전사</t>
    <phoneticPr fontId="2" type="noConversion"/>
  </si>
  <si>
    <t>해</t>
    <phoneticPr fontId="2" type="noConversion"/>
  </si>
  <si>
    <t>레벨순위</t>
    <phoneticPr fontId="2" type="noConversion"/>
  </si>
  <si>
    <t>상위40 총합</t>
    <phoneticPr fontId="2" type="noConversion"/>
  </si>
  <si>
    <t>직업</t>
    <phoneticPr fontId="2" type="noConversion"/>
  </si>
  <si>
    <t>유니온 직업별 기준레벨</t>
    <phoneticPr fontId="2" type="noConversion"/>
  </si>
  <si>
    <t>직업별 기준렙 미달 현황</t>
    <phoneticPr fontId="2" type="noConversion"/>
  </si>
  <si>
    <t>미달직업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</si>
</sst>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9" fontId="3" fillId="0" borderId="10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0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0" borderId="12" xfId="1" applyNumberFormat="1" applyFont="1" applyBorder="1" applyAlignment="1">
      <alignment horizontal="center" vertical="center"/>
    </xf>
    <xf numFmtId="0" fontId="3" fillId="0" borderId="13" xfId="1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9" fontId="3" fillId="0" borderId="7" xfId="1" applyFont="1" applyBorder="1" applyAlignment="1">
      <alignment horizontal="center" vertical="center"/>
    </xf>
    <xf numFmtId="9" fontId="3" fillId="0" borderId="8" xfId="1" applyFont="1" applyBorder="1" applyAlignment="1">
      <alignment horizontal="center" vertical="center"/>
    </xf>
    <xf numFmtId="9" fontId="3" fillId="0" borderId="12" xfId="1" applyFont="1" applyBorder="1" applyAlignment="1">
      <alignment horizontal="center" vertical="center"/>
    </xf>
    <xf numFmtId="9" fontId="3" fillId="0" borderId="13" xfId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9" fontId="3" fillId="0" borderId="12" xfId="0" applyNumberFormat="1" applyFont="1" applyBorder="1" applyAlignment="1">
      <alignment horizontal="center" vertical="center"/>
    </xf>
    <xf numFmtId="9" fontId="3" fillId="0" borderId="13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0" fillId="0" borderId="37" xfId="0" applyBorder="1">
      <alignment vertical="center"/>
    </xf>
    <xf numFmtId="0" fontId="3" fillId="2" borderId="42" xfId="0" applyFont="1" applyFill="1" applyBorder="1" applyAlignment="1">
      <alignment horizontal="center" vertical="center"/>
    </xf>
    <xf numFmtId="9" fontId="3" fillId="0" borderId="24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5" xfId="0" applyFill="1" applyBorder="1">
      <alignment vertical="center"/>
    </xf>
    <xf numFmtId="0" fontId="3" fillId="6" borderId="35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9" fontId="3" fillId="0" borderId="45" xfId="1" applyFont="1" applyBorder="1" applyAlignment="1">
      <alignment horizontal="center" vertical="center"/>
    </xf>
    <xf numFmtId="9" fontId="3" fillId="0" borderId="33" xfId="1" applyFont="1" applyBorder="1" applyAlignment="1">
      <alignment horizontal="center" vertical="center"/>
    </xf>
    <xf numFmtId="9" fontId="3" fillId="0" borderId="46" xfId="1" applyFont="1" applyBorder="1" applyAlignment="1">
      <alignment horizontal="center" vertical="center"/>
    </xf>
    <xf numFmtId="9" fontId="3" fillId="0" borderId="34" xfId="1" applyFont="1" applyBorder="1" applyAlignment="1">
      <alignment horizontal="center" vertical="center"/>
    </xf>
    <xf numFmtId="0" fontId="0" fillId="5" borderId="6" xfId="0" applyFill="1" applyBorder="1">
      <alignment vertical="center"/>
    </xf>
    <xf numFmtId="0" fontId="0" fillId="5" borderId="8" xfId="0" applyFill="1" applyBorder="1">
      <alignment vertical="center"/>
    </xf>
    <xf numFmtId="0" fontId="0" fillId="5" borderId="9" xfId="0" applyFill="1" applyBorder="1">
      <alignment vertical="center"/>
    </xf>
    <xf numFmtId="0" fontId="0" fillId="5" borderId="10" xfId="0" applyFill="1" applyBorder="1">
      <alignment vertical="center"/>
    </xf>
    <xf numFmtId="0" fontId="0" fillId="5" borderId="11" xfId="0" applyFill="1" applyBorder="1">
      <alignment vertical="center"/>
    </xf>
    <xf numFmtId="0" fontId="0" fillId="5" borderId="13" xfId="0" applyFill="1" applyBorder="1">
      <alignment vertical="center"/>
    </xf>
  </cellXfs>
  <cellStyles count="2">
    <cellStyle name="백분율" xfId="1" builtinId="5"/>
    <cellStyle name="표준" xfId="0" builtinId="0"/>
  </cellStyles>
  <dxfs count="9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 patternType="solid">
          <fgColor theme="0"/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 patternType="solid">
          <fgColor theme="0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 patternType="solid">
          <fgColor theme="0"/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 patternType="solid">
          <fgColor theme="0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  <dxf>
      <font>
        <b/>
        <i val="0"/>
        <color rgb="FF00B05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AE337-D141-40D5-9915-29930031B78A}">
  <dimension ref="B1:U52"/>
  <sheetViews>
    <sheetView tabSelected="1"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R5" sqref="R5"/>
    </sheetView>
  </sheetViews>
  <sheetFormatPr defaultRowHeight="16.5" x14ac:dyDescent="0.3"/>
  <cols>
    <col min="1" max="1" width="0.875" customWidth="1"/>
    <col min="2" max="2" width="10.5" style="3" bestFit="1" customWidth="1"/>
    <col min="3" max="3" width="7" style="3" bestFit="1" customWidth="1"/>
    <col min="4" max="4" width="15.625" style="3" bestFit="1" customWidth="1"/>
    <col min="5" max="5" width="10.5" style="3" bestFit="1" customWidth="1"/>
    <col min="6" max="6" width="28.5" style="3" customWidth="1"/>
    <col min="7" max="7" width="5.125" style="3" bestFit="1" customWidth="1"/>
    <col min="8" max="8" width="5.75" style="3" bestFit="1" customWidth="1"/>
    <col min="9" max="10" width="6.25" style="3" bestFit="1" customWidth="1"/>
    <col min="11" max="11" width="5.625" style="3" bestFit="1" customWidth="1"/>
    <col min="12" max="12" width="67.5" style="3" bestFit="1" customWidth="1"/>
    <col min="13" max="13" width="5.875" style="15" bestFit="1" customWidth="1"/>
    <col min="14" max="14" width="7" style="15" bestFit="1" customWidth="1"/>
    <col min="15" max="15" width="11.125" style="3" bestFit="1" customWidth="1"/>
    <col min="16" max="16" width="5.625" style="3" bestFit="1" customWidth="1"/>
    <col min="17" max="17" width="11" style="1" bestFit="1" customWidth="1"/>
    <col min="18" max="18" width="9" style="1"/>
    <col min="19" max="20" width="23.25" bestFit="1" customWidth="1"/>
    <col min="21" max="21" width="5.125" bestFit="1" customWidth="1"/>
  </cols>
  <sheetData>
    <row r="1" spans="2:21" ht="5.25" customHeight="1" thickBot="1" x14ac:dyDescent="0.35"/>
    <row r="2" spans="2:21" ht="17.25" thickBot="1" x14ac:dyDescent="0.35">
      <c r="B2" s="71"/>
      <c r="C2" s="72"/>
      <c r="D2" s="73"/>
      <c r="E2" s="24" t="s">
        <v>143</v>
      </c>
      <c r="F2" s="24" t="s">
        <v>47</v>
      </c>
      <c r="G2" s="25">
        <v>60</v>
      </c>
      <c r="H2" s="25">
        <v>100</v>
      </c>
      <c r="I2" s="25">
        <v>140</v>
      </c>
      <c r="J2" s="25">
        <v>200</v>
      </c>
      <c r="K2" s="26">
        <v>250</v>
      </c>
      <c r="L2" s="27" t="s">
        <v>112</v>
      </c>
      <c r="M2" s="25">
        <v>70</v>
      </c>
      <c r="N2" s="75">
        <v>120</v>
      </c>
      <c r="O2" s="90" t="s">
        <v>46</v>
      </c>
      <c r="P2" s="91" t="s">
        <v>45</v>
      </c>
      <c r="Q2" s="92" t="s">
        <v>146</v>
      </c>
      <c r="R2" s="93" t="s">
        <v>141</v>
      </c>
    </row>
    <row r="3" spans="2:21" ht="17.25" thickBot="1" x14ac:dyDescent="0.35">
      <c r="B3" s="131" t="s">
        <v>0</v>
      </c>
      <c r="C3" s="129" t="s">
        <v>2</v>
      </c>
      <c r="D3" s="28" t="s">
        <v>1</v>
      </c>
      <c r="E3" s="29" t="s">
        <v>2</v>
      </c>
      <c r="F3" s="29" t="s">
        <v>52</v>
      </c>
      <c r="G3" s="30">
        <v>10</v>
      </c>
      <c r="H3" s="30">
        <v>20</v>
      </c>
      <c r="I3" s="30">
        <v>40</v>
      </c>
      <c r="J3" s="30">
        <v>80</v>
      </c>
      <c r="K3" s="31">
        <v>100</v>
      </c>
      <c r="L3" s="142" t="s">
        <v>126</v>
      </c>
      <c r="M3" s="32" t="s">
        <v>76</v>
      </c>
      <c r="N3" s="76" t="s">
        <v>78</v>
      </c>
      <c r="O3" s="5"/>
      <c r="P3" s="63">
        <v>200</v>
      </c>
      <c r="Q3" s="94" t="str">
        <f t="shared" ref="Q3:Q28" si="0">_xlfn.IFS(P3&lt;$U$3,E3)</f>
        <v>전사</v>
      </c>
      <c r="R3" s="95">
        <f>_xlfn.RANK.EQ(P3,$P$3:$P$51)+COUNTIF($P$3:P3,P3)-1</f>
        <v>8</v>
      </c>
      <c r="T3" s="98" t="s">
        <v>144</v>
      </c>
      <c r="U3" s="74">
        <v>201</v>
      </c>
    </row>
    <row r="4" spans="2:21" x14ac:dyDescent="0.3">
      <c r="B4" s="132"/>
      <c r="C4" s="128"/>
      <c r="D4" s="12" t="s">
        <v>3</v>
      </c>
      <c r="E4" s="11" t="s">
        <v>2</v>
      </c>
      <c r="F4" s="11" t="s">
        <v>52</v>
      </c>
      <c r="G4" s="2">
        <v>10</v>
      </c>
      <c r="H4" s="2">
        <v>20</v>
      </c>
      <c r="I4" s="2">
        <v>40</v>
      </c>
      <c r="J4" s="2">
        <v>80</v>
      </c>
      <c r="K4" s="6">
        <v>100</v>
      </c>
      <c r="L4" s="143"/>
      <c r="M4" s="21" t="s">
        <v>80</v>
      </c>
      <c r="N4" s="77" t="s">
        <v>82</v>
      </c>
      <c r="O4" s="5"/>
      <c r="P4" s="63">
        <v>200</v>
      </c>
      <c r="Q4" s="94" t="str">
        <f t="shared" si="0"/>
        <v>전사</v>
      </c>
      <c r="R4" s="95">
        <f>_xlfn.RANK.EQ(P4,$P$3:$P$51)+COUNTIF($P$3:P4,P4)-1</f>
        <v>9</v>
      </c>
      <c r="T4" s="158" t="s">
        <v>145</v>
      </c>
      <c r="U4" s="159"/>
    </row>
    <row r="5" spans="2:21" x14ac:dyDescent="0.3">
      <c r="B5" s="132"/>
      <c r="C5" s="128"/>
      <c r="D5" s="12" t="s">
        <v>4</v>
      </c>
      <c r="E5" s="5" t="s">
        <v>2</v>
      </c>
      <c r="F5" s="5" t="s">
        <v>54</v>
      </c>
      <c r="G5" s="4">
        <v>0.02</v>
      </c>
      <c r="H5" s="4">
        <v>0.03</v>
      </c>
      <c r="I5" s="4">
        <v>0.04</v>
      </c>
      <c r="J5" s="4">
        <v>0.05</v>
      </c>
      <c r="K5" s="7">
        <v>0.06</v>
      </c>
      <c r="L5" s="144"/>
      <c r="M5" s="21" t="s">
        <v>86</v>
      </c>
      <c r="N5" s="77" t="s">
        <v>84</v>
      </c>
      <c r="O5" s="5"/>
      <c r="P5" s="63">
        <v>200</v>
      </c>
      <c r="Q5" s="94" t="str">
        <f t="shared" si="0"/>
        <v>전사</v>
      </c>
      <c r="R5" s="95">
        <f>_xlfn.RANK.EQ(P5,$P$3:$P$51)+COUNTIF($P$3:P5,P5)-1</f>
        <v>10</v>
      </c>
      <c r="T5" s="160" t="s">
        <v>2</v>
      </c>
      <c r="U5" s="161">
        <f t="shared" ref="U5:U12" si="1">COUNTIF($Q$3:$Q$51,T5)</f>
        <v>10</v>
      </c>
    </row>
    <row r="6" spans="2:21" x14ac:dyDescent="0.3">
      <c r="B6" s="132"/>
      <c r="C6" s="128" t="s">
        <v>5</v>
      </c>
      <c r="D6" s="12" t="s">
        <v>69</v>
      </c>
      <c r="E6" s="5" t="s">
        <v>5</v>
      </c>
      <c r="F6" s="5" t="s">
        <v>55</v>
      </c>
      <c r="G6" s="4">
        <v>0.02</v>
      </c>
      <c r="H6" s="4">
        <v>0.03</v>
      </c>
      <c r="I6" s="4">
        <v>0.04</v>
      </c>
      <c r="J6" s="4">
        <v>0.05</v>
      </c>
      <c r="K6" s="7">
        <v>0.06</v>
      </c>
      <c r="L6" s="145" t="s">
        <v>125</v>
      </c>
      <c r="M6" s="20" t="s">
        <v>75</v>
      </c>
      <c r="N6" s="78" t="s">
        <v>77</v>
      </c>
      <c r="O6" s="5"/>
      <c r="P6" s="63">
        <v>200</v>
      </c>
      <c r="Q6" s="94" t="str">
        <f t="shared" si="0"/>
        <v>마법사</v>
      </c>
      <c r="R6" s="95">
        <f>_xlfn.RANK.EQ(P6,$P$3:$P$51)+COUNTIF($P$3:P6,P6)-1</f>
        <v>11</v>
      </c>
      <c r="T6" s="160" t="s">
        <v>5</v>
      </c>
      <c r="U6" s="161">
        <f t="shared" si="1"/>
        <v>9</v>
      </c>
    </row>
    <row r="7" spans="2:21" x14ac:dyDescent="0.3">
      <c r="B7" s="132"/>
      <c r="C7" s="128"/>
      <c r="D7" s="12" t="s">
        <v>70</v>
      </c>
      <c r="E7" s="5" t="s">
        <v>5</v>
      </c>
      <c r="F7" s="5" t="s">
        <v>53</v>
      </c>
      <c r="G7" s="2">
        <v>10</v>
      </c>
      <c r="H7" s="2">
        <v>20</v>
      </c>
      <c r="I7" s="2">
        <v>40</v>
      </c>
      <c r="J7" s="2">
        <v>80</v>
      </c>
      <c r="K7" s="6">
        <v>100</v>
      </c>
      <c r="L7" s="143"/>
      <c r="M7" s="21" t="s">
        <v>79</v>
      </c>
      <c r="N7" s="77" t="s">
        <v>81</v>
      </c>
      <c r="O7" s="5"/>
      <c r="P7" s="63">
        <v>200</v>
      </c>
      <c r="Q7" s="94" t="str">
        <f t="shared" si="0"/>
        <v>마법사</v>
      </c>
      <c r="R7" s="95">
        <f>_xlfn.RANK.EQ(P7,$P$3:$P$51)+COUNTIF($P$3:P7,P7)-1</f>
        <v>12</v>
      </c>
      <c r="T7" s="160" t="s">
        <v>7</v>
      </c>
      <c r="U7" s="161">
        <f t="shared" si="1"/>
        <v>6</v>
      </c>
    </row>
    <row r="8" spans="2:21" x14ac:dyDescent="0.3">
      <c r="B8" s="132"/>
      <c r="C8" s="128"/>
      <c r="D8" s="12" t="s">
        <v>6</v>
      </c>
      <c r="E8" s="5" t="s">
        <v>5</v>
      </c>
      <c r="F8" s="5" t="s">
        <v>53</v>
      </c>
      <c r="G8" s="2">
        <v>10</v>
      </c>
      <c r="H8" s="2">
        <v>20</v>
      </c>
      <c r="I8" s="2">
        <v>40</v>
      </c>
      <c r="J8" s="2">
        <v>80</v>
      </c>
      <c r="K8" s="6">
        <v>100</v>
      </c>
      <c r="L8" s="144"/>
      <c r="M8" s="21" t="s">
        <v>85</v>
      </c>
      <c r="N8" s="77" t="s">
        <v>83</v>
      </c>
      <c r="O8" s="5"/>
      <c r="P8" s="63">
        <v>221</v>
      </c>
      <c r="Q8" s="94" t="e">
        <f t="shared" si="0"/>
        <v>#N/A</v>
      </c>
      <c r="R8" s="95">
        <f>_xlfn.RANK.EQ(P8,$P$3:$P$51)+COUNTIF($P$3:P8,P8)-1</f>
        <v>2</v>
      </c>
      <c r="T8" s="160" t="s">
        <v>11</v>
      </c>
      <c r="U8" s="161">
        <f t="shared" si="1"/>
        <v>7</v>
      </c>
    </row>
    <row r="9" spans="2:21" x14ac:dyDescent="0.3">
      <c r="B9" s="132"/>
      <c r="C9" s="128" t="s">
        <v>7</v>
      </c>
      <c r="D9" s="12" t="s">
        <v>8</v>
      </c>
      <c r="E9" s="5" t="s">
        <v>7</v>
      </c>
      <c r="F9" s="5" t="s">
        <v>56</v>
      </c>
      <c r="G9" s="2">
        <v>10</v>
      </c>
      <c r="H9" s="2">
        <v>20</v>
      </c>
      <c r="I9" s="2">
        <v>40</v>
      </c>
      <c r="J9" s="2">
        <v>80</v>
      </c>
      <c r="K9" s="6">
        <v>100</v>
      </c>
      <c r="L9" s="145" t="s">
        <v>124</v>
      </c>
      <c r="M9" s="20" t="s">
        <v>75</v>
      </c>
      <c r="N9" s="78" t="s">
        <v>77</v>
      </c>
      <c r="O9" s="5"/>
      <c r="P9" s="63">
        <v>140</v>
      </c>
      <c r="Q9" s="94" t="str">
        <f t="shared" si="0"/>
        <v>궁수</v>
      </c>
      <c r="R9" s="95">
        <f>_xlfn.RANK.EQ(P9,$P$3:$P$51)+COUNTIF($P$3:P9,P9)-1</f>
        <v>36</v>
      </c>
      <c r="T9" s="160" t="s">
        <v>136</v>
      </c>
      <c r="U9" s="161">
        <f t="shared" si="1"/>
        <v>2</v>
      </c>
    </row>
    <row r="10" spans="2:21" x14ac:dyDescent="0.3">
      <c r="B10" s="132"/>
      <c r="C10" s="128"/>
      <c r="D10" s="12" t="s">
        <v>9</v>
      </c>
      <c r="E10" s="5" t="s">
        <v>7</v>
      </c>
      <c r="F10" s="5" t="s">
        <v>57</v>
      </c>
      <c r="G10" s="4">
        <v>0.01</v>
      </c>
      <c r="H10" s="4">
        <v>0.02</v>
      </c>
      <c r="I10" s="4">
        <v>0.03</v>
      </c>
      <c r="J10" s="4">
        <v>0.04</v>
      </c>
      <c r="K10" s="7">
        <v>0.05</v>
      </c>
      <c r="L10" s="143"/>
      <c r="M10" s="21" t="s">
        <v>79</v>
      </c>
      <c r="N10" s="77" t="s">
        <v>81</v>
      </c>
      <c r="O10" s="5"/>
      <c r="P10" s="63">
        <v>140</v>
      </c>
      <c r="Q10" s="94" t="str">
        <f t="shared" si="0"/>
        <v>궁수</v>
      </c>
      <c r="R10" s="95">
        <f>_xlfn.RANK.EQ(P10,$P$3:$P$51)+COUNTIF($P$3:P10,P10)-1</f>
        <v>37</v>
      </c>
      <c r="T10" s="160" t="s">
        <v>137</v>
      </c>
      <c r="U10" s="161">
        <f t="shared" si="1"/>
        <v>2</v>
      </c>
    </row>
    <row r="11" spans="2:21" x14ac:dyDescent="0.3">
      <c r="B11" s="132"/>
      <c r="C11" s="128"/>
      <c r="D11" s="12" t="s">
        <v>10</v>
      </c>
      <c r="E11" s="5" t="s">
        <v>7</v>
      </c>
      <c r="F11" s="5" t="s">
        <v>73</v>
      </c>
      <c r="G11" s="13">
        <v>10</v>
      </c>
      <c r="H11" s="13">
        <v>20</v>
      </c>
      <c r="I11" s="13">
        <v>40</v>
      </c>
      <c r="J11" s="13">
        <v>80</v>
      </c>
      <c r="K11" s="14">
        <v>100</v>
      </c>
      <c r="L11" s="144"/>
      <c r="M11" s="21" t="s">
        <v>85</v>
      </c>
      <c r="N11" s="77" t="s">
        <v>83</v>
      </c>
      <c r="O11" s="5"/>
      <c r="P11" s="63">
        <v>208</v>
      </c>
      <c r="Q11" s="94" t="e">
        <f t="shared" si="0"/>
        <v>#N/A</v>
      </c>
      <c r="R11" s="95">
        <f>_xlfn.RANK.EQ(P11,$P$3:$P$51)+COUNTIF($P$3:P11,P11)-1</f>
        <v>3</v>
      </c>
      <c r="T11" s="160" t="s">
        <v>138</v>
      </c>
      <c r="U11" s="161">
        <f t="shared" si="1"/>
        <v>1</v>
      </c>
    </row>
    <row r="12" spans="2:21" ht="17.25" thickBot="1" x14ac:dyDescent="0.35">
      <c r="B12" s="132"/>
      <c r="C12" s="128" t="s">
        <v>11</v>
      </c>
      <c r="D12" s="12" t="s">
        <v>12</v>
      </c>
      <c r="E12" s="5" t="s">
        <v>11</v>
      </c>
      <c r="F12" s="5" t="s">
        <v>57</v>
      </c>
      <c r="G12" s="4">
        <v>0.01</v>
      </c>
      <c r="H12" s="4">
        <v>0.02</v>
      </c>
      <c r="I12" s="4">
        <v>0.03</v>
      </c>
      <c r="J12" s="4">
        <v>0.04</v>
      </c>
      <c r="K12" s="7">
        <v>0.05</v>
      </c>
      <c r="L12" s="145" t="s">
        <v>123</v>
      </c>
      <c r="M12" s="20" t="s">
        <v>75</v>
      </c>
      <c r="N12" s="78" t="s">
        <v>77</v>
      </c>
      <c r="O12" s="5"/>
      <c r="P12" s="63">
        <v>200</v>
      </c>
      <c r="Q12" s="94" t="str">
        <f t="shared" si="0"/>
        <v>도적</v>
      </c>
      <c r="R12" s="95">
        <f>_xlfn.RANK.EQ(P12,$P$3:$P$51)+COUNTIF($P$3:P12,P12)-1</f>
        <v>13</v>
      </c>
      <c r="T12" s="162" t="s">
        <v>139</v>
      </c>
      <c r="U12" s="163">
        <f t="shared" si="1"/>
        <v>1</v>
      </c>
    </row>
    <row r="13" spans="2:21" x14ac:dyDescent="0.3">
      <c r="B13" s="132"/>
      <c r="C13" s="128"/>
      <c r="D13" s="12" t="s">
        <v>13</v>
      </c>
      <c r="E13" s="5" t="s">
        <v>11</v>
      </c>
      <c r="F13" s="5" t="s">
        <v>58</v>
      </c>
      <c r="G13" s="2">
        <v>10</v>
      </c>
      <c r="H13" s="2">
        <v>20</v>
      </c>
      <c r="I13" s="2">
        <v>40</v>
      </c>
      <c r="J13" s="2">
        <v>80</v>
      </c>
      <c r="K13" s="6">
        <v>100</v>
      </c>
      <c r="L13" s="143"/>
      <c r="M13" s="21" t="s">
        <v>79</v>
      </c>
      <c r="N13" s="77" t="s">
        <v>81</v>
      </c>
      <c r="O13" s="5"/>
      <c r="P13" s="63">
        <v>140</v>
      </c>
      <c r="Q13" s="94" t="str">
        <f t="shared" si="0"/>
        <v>도적</v>
      </c>
      <c r="R13" s="95">
        <f>_xlfn.RANK.EQ(P13,$P$3:$P$51)+COUNTIF($P$3:P13,P13)-1</f>
        <v>38</v>
      </c>
    </row>
    <row r="14" spans="2:21" x14ac:dyDescent="0.3">
      <c r="B14" s="132"/>
      <c r="C14" s="128"/>
      <c r="D14" s="12" t="s">
        <v>14</v>
      </c>
      <c r="E14" s="5" t="s">
        <v>11</v>
      </c>
      <c r="F14" s="5" t="s">
        <v>58</v>
      </c>
      <c r="G14" s="2">
        <v>10</v>
      </c>
      <c r="H14" s="2">
        <v>20</v>
      </c>
      <c r="I14" s="2">
        <v>40</v>
      </c>
      <c r="J14" s="2">
        <v>80</v>
      </c>
      <c r="K14" s="6">
        <v>100</v>
      </c>
      <c r="L14" s="144"/>
      <c r="M14" s="21" t="s">
        <v>85</v>
      </c>
      <c r="N14" s="77" t="s">
        <v>83</v>
      </c>
      <c r="O14" s="5"/>
      <c r="P14" s="63">
        <v>140</v>
      </c>
      <c r="Q14" s="94" t="str">
        <f t="shared" si="0"/>
        <v>도적</v>
      </c>
      <c r="R14" s="95">
        <f>_xlfn.RANK.EQ(P14,$P$3:$P$51)+COUNTIF($P$3:P14,P14)-1</f>
        <v>39</v>
      </c>
    </row>
    <row r="15" spans="2:21" x14ac:dyDescent="0.3">
      <c r="B15" s="132"/>
      <c r="C15" s="128" t="s">
        <v>15</v>
      </c>
      <c r="D15" s="12" t="s">
        <v>16</v>
      </c>
      <c r="E15" s="5" t="s">
        <v>136</v>
      </c>
      <c r="F15" s="5" t="s">
        <v>52</v>
      </c>
      <c r="G15" s="2">
        <v>10</v>
      </c>
      <c r="H15" s="2">
        <v>20</v>
      </c>
      <c r="I15" s="2">
        <v>40</v>
      </c>
      <c r="J15" s="2">
        <v>80</v>
      </c>
      <c r="K15" s="6">
        <v>100</v>
      </c>
      <c r="L15" s="145" t="s">
        <v>87</v>
      </c>
      <c r="M15" s="22" t="s">
        <v>75</v>
      </c>
      <c r="N15" s="79" t="s">
        <v>77</v>
      </c>
      <c r="O15" s="5"/>
      <c r="P15" s="63">
        <v>202</v>
      </c>
      <c r="Q15" s="94" t="e">
        <f t="shared" si="0"/>
        <v>#N/A</v>
      </c>
      <c r="R15" s="95">
        <f>_xlfn.RANK.EQ(P15,$P$3:$P$51)+COUNTIF($P$3:P15,P15)-1</f>
        <v>6</v>
      </c>
    </row>
    <row r="16" spans="2:21" x14ac:dyDescent="0.3">
      <c r="B16" s="132"/>
      <c r="C16" s="128"/>
      <c r="D16" s="12" t="s">
        <v>17</v>
      </c>
      <c r="E16" s="5" t="s">
        <v>137</v>
      </c>
      <c r="F16" s="5" t="s">
        <v>60</v>
      </c>
      <c r="G16" s="4">
        <v>0.04</v>
      </c>
      <c r="H16" s="4">
        <v>0.06</v>
      </c>
      <c r="I16" s="4">
        <v>0.08</v>
      </c>
      <c r="J16" s="4">
        <v>0.1</v>
      </c>
      <c r="K16" s="7">
        <v>0.12</v>
      </c>
      <c r="L16" s="143"/>
      <c r="M16" s="23" t="s">
        <v>79</v>
      </c>
      <c r="N16" s="80" t="s">
        <v>81</v>
      </c>
      <c r="O16" s="5"/>
      <c r="P16" s="63">
        <v>140</v>
      </c>
      <c r="Q16" s="94" t="str">
        <f t="shared" si="0"/>
        <v>덱해적</v>
      </c>
      <c r="R16" s="95">
        <f>_xlfn.RANK.EQ(P16,$P$3:$P$51)+COUNTIF($P$3:P16,P16)-1</f>
        <v>40</v>
      </c>
    </row>
    <row r="17" spans="2:18" ht="17.25" thickBot="1" x14ac:dyDescent="0.35">
      <c r="B17" s="133"/>
      <c r="C17" s="126"/>
      <c r="D17" s="33" t="s">
        <v>18</v>
      </c>
      <c r="E17" s="8" t="s">
        <v>136</v>
      </c>
      <c r="F17" s="8" t="s">
        <v>74</v>
      </c>
      <c r="G17" s="34">
        <v>10</v>
      </c>
      <c r="H17" s="34">
        <v>20</v>
      </c>
      <c r="I17" s="34">
        <v>40</v>
      </c>
      <c r="J17" s="34">
        <v>80</v>
      </c>
      <c r="K17" s="35">
        <v>100</v>
      </c>
      <c r="L17" s="146"/>
      <c r="M17" s="36" t="s">
        <v>85</v>
      </c>
      <c r="N17" s="81" t="s">
        <v>83</v>
      </c>
      <c r="O17" s="5"/>
      <c r="P17" s="63">
        <v>156</v>
      </c>
      <c r="Q17" s="94" t="str">
        <f t="shared" si="0"/>
        <v>힘해적</v>
      </c>
      <c r="R17" s="95">
        <f>_xlfn.RANK.EQ(P17,$P$3:$P$51)+COUNTIF($P$3:P17,P17)-1</f>
        <v>32</v>
      </c>
    </row>
    <row r="18" spans="2:18" x14ac:dyDescent="0.3">
      <c r="B18" s="131" t="s">
        <v>111</v>
      </c>
      <c r="C18" s="130" t="s">
        <v>20</v>
      </c>
      <c r="D18" s="136"/>
      <c r="E18" s="29" t="s">
        <v>2</v>
      </c>
      <c r="F18" s="29" t="s">
        <v>54</v>
      </c>
      <c r="G18" s="30">
        <v>250</v>
      </c>
      <c r="H18" s="30">
        <v>500</v>
      </c>
      <c r="I18" s="30">
        <v>1000</v>
      </c>
      <c r="J18" s="30">
        <v>2000</v>
      </c>
      <c r="K18" s="31">
        <v>2500</v>
      </c>
      <c r="L18" s="37" t="s">
        <v>120</v>
      </c>
      <c r="M18" s="30" t="s">
        <v>92</v>
      </c>
      <c r="N18" s="82" t="s">
        <v>93</v>
      </c>
      <c r="O18" s="5"/>
      <c r="P18" s="63">
        <v>200</v>
      </c>
      <c r="Q18" s="94" t="str">
        <f t="shared" si="0"/>
        <v>전사</v>
      </c>
      <c r="R18" s="95">
        <f>_xlfn.RANK.EQ(P18,$P$3:$P$51)+COUNTIF($P$3:P18,P18)-1</f>
        <v>14</v>
      </c>
    </row>
    <row r="19" spans="2:18" x14ac:dyDescent="0.3">
      <c r="B19" s="132"/>
      <c r="C19" s="124" t="s">
        <v>19</v>
      </c>
      <c r="D19" s="125"/>
      <c r="E19" s="5" t="s">
        <v>2</v>
      </c>
      <c r="F19" s="5" t="s">
        <v>54</v>
      </c>
      <c r="G19" s="2">
        <v>250</v>
      </c>
      <c r="H19" s="2">
        <v>500</v>
      </c>
      <c r="I19" s="2">
        <v>1000</v>
      </c>
      <c r="J19" s="2">
        <v>2000</v>
      </c>
      <c r="K19" s="6">
        <v>2500</v>
      </c>
      <c r="L19" s="145" t="s">
        <v>129</v>
      </c>
      <c r="M19" s="20" t="s">
        <v>75</v>
      </c>
      <c r="N19" s="78" t="s">
        <v>77</v>
      </c>
      <c r="O19" s="5"/>
      <c r="P19" s="63">
        <v>200</v>
      </c>
      <c r="Q19" s="94" t="str">
        <f t="shared" si="0"/>
        <v>전사</v>
      </c>
      <c r="R19" s="95">
        <f>_xlfn.RANK.EQ(P19,$P$3:$P$51)+COUNTIF($P$3:P19,P19)-1</f>
        <v>15</v>
      </c>
    </row>
    <row r="20" spans="2:18" x14ac:dyDescent="0.3">
      <c r="B20" s="132"/>
      <c r="C20" s="124" t="s">
        <v>21</v>
      </c>
      <c r="D20" s="125"/>
      <c r="E20" s="5" t="s">
        <v>5</v>
      </c>
      <c r="F20" s="5" t="s">
        <v>53</v>
      </c>
      <c r="G20" s="2">
        <v>10</v>
      </c>
      <c r="H20" s="2">
        <v>20</v>
      </c>
      <c r="I20" s="2">
        <v>40</v>
      </c>
      <c r="J20" s="2">
        <v>80</v>
      </c>
      <c r="K20" s="6">
        <v>100</v>
      </c>
      <c r="L20" s="143"/>
      <c r="M20" s="21" t="s">
        <v>79</v>
      </c>
      <c r="N20" s="77" t="s">
        <v>81</v>
      </c>
      <c r="O20" s="5"/>
      <c r="P20" s="63">
        <v>200</v>
      </c>
      <c r="Q20" s="94" t="str">
        <f t="shared" si="0"/>
        <v>마법사</v>
      </c>
      <c r="R20" s="95">
        <f>_xlfn.RANK.EQ(P20,$P$3:$P$51)+COUNTIF($P$3:P20,P20)-1</f>
        <v>16</v>
      </c>
    </row>
    <row r="21" spans="2:18" x14ac:dyDescent="0.3">
      <c r="B21" s="132"/>
      <c r="C21" s="124" t="s">
        <v>22</v>
      </c>
      <c r="D21" s="125"/>
      <c r="E21" s="5" t="s">
        <v>7</v>
      </c>
      <c r="F21" s="5" t="s">
        <v>56</v>
      </c>
      <c r="G21" s="2">
        <v>10</v>
      </c>
      <c r="H21" s="2">
        <v>20</v>
      </c>
      <c r="I21" s="2">
        <v>40</v>
      </c>
      <c r="J21" s="2">
        <v>80</v>
      </c>
      <c r="K21" s="6">
        <v>100</v>
      </c>
      <c r="L21" s="143"/>
      <c r="M21" s="21" t="s">
        <v>85</v>
      </c>
      <c r="N21" s="77" t="s">
        <v>83</v>
      </c>
      <c r="O21" s="5"/>
      <c r="P21" s="63">
        <v>140</v>
      </c>
      <c r="Q21" s="94" t="str">
        <f t="shared" si="0"/>
        <v>궁수</v>
      </c>
      <c r="R21" s="95">
        <f>_xlfn.RANK.EQ(P21,$P$3:$P$51)+COUNTIF($P$3:P21,P21)-1</f>
        <v>41</v>
      </c>
    </row>
    <row r="22" spans="2:18" x14ac:dyDescent="0.3">
      <c r="B22" s="132"/>
      <c r="C22" s="124" t="s">
        <v>23</v>
      </c>
      <c r="D22" s="125"/>
      <c r="E22" s="5" t="s">
        <v>11</v>
      </c>
      <c r="F22" s="5" t="s">
        <v>58</v>
      </c>
      <c r="G22" s="2">
        <v>10</v>
      </c>
      <c r="H22" s="2">
        <v>20</v>
      </c>
      <c r="I22" s="2">
        <v>40</v>
      </c>
      <c r="J22" s="2">
        <v>80</v>
      </c>
      <c r="K22" s="6">
        <v>100</v>
      </c>
      <c r="L22" s="143"/>
      <c r="M22" s="19" t="s">
        <v>88</v>
      </c>
      <c r="N22" s="83" t="s">
        <v>89</v>
      </c>
      <c r="O22" s="5"/>
      <c r="P22" s="63">
        <v>140</v>
      </c>
      <c r="Q22" s="94" t="str">
        <f t="shared" si="0"/>
        <v>도적</v>
      </c>
      <c r="R22" s="95">
        <f>_xlfn.RANK.EQ(P22,$P$3:$P$51)+COUNTIF($P$3:P22,P22)-1</f>
        <v>42</v>
      </c>
    </row>
    <row r="23" spans="2:18" ht="17.25" thickBot="1" x14ac:dyDescent="0.35">
      <c r="B23" s="133"/>
      <c r="C23" s="127" t="s">
        <v>24</v>
      </c>
      <c r="D23" s="135"/>
      <c r="E23" s="8" t="s">
        <v>2</v>
      </c>
      <c r="F23" s="8" t="s">
        <v>52</v>
      </c>
      <c r="G23" s="9">
        <v>10</v>
      </c>
      <c r="H23" s="9">
        <v>20</v>
      </c>
      <c r="I23" s="9">
        <v>40</v>
      </c>
      <c r="J23" s="9">
        <v>80</v>
      </c>
      <c r="K23" s="10">
        <v>100</v>
      </c>
      <c r="L23" s="146"/>
      <c r="M23" s="38" t="s">
        <v>90</v>
      </c>
      <c r="N23" s="84" t="s">
        <v>91</v>
      </c>
      <c r="O23" s="5"/>
      <c r="P23" s="63">
        <v>200</v>
      </c>
      <c r="Q23" s="94" t="str">
        <f t="shared" si="0"/>
        <v>전사</v>
      </c>
      <c r="R23" s="95">
        <f>_xlfn.RANK.EQ(P23,$P$3:$P$51)+COUNTIF($P$3:P23,P23)-1</f>
        <v>17</v>
      </c>
    </row>
    <row r="24" spans="2:18" x14ac:dyDescent="0.3">
      <c r="B24" s="102" t="s">
        <v>25</v>
      </c>
      <c r="C24" s="129" t="s">
        <v>26</v>
      </c>
      <c r="D24" s="130"/>
      <c r="E24" s="29" t="s">
        <v>2</v>
      </c>
      <c r="F24" s="29" t="s">
        <v>61</v>
      </c>
      <c r="G24" s="39">
        <v>0.01</v>
      </c>
      <c r="H24" s="39">
        <v>0.02</v>
      </c>
      <c r="I24" s="39">
        <v>0.03</v>
      </c>
      <c r="J24" s="39">
        <v>0.05</v>
      </c>
      <c r="K24" s="40">
        <v>0.06</v>
      </c>
      <c r="L24" s="149" t="s">
        <v>94</v>
      </c>
      <c r="M24" s="32" t="s">
        <v>75</v>
      </c>
      <c r="N24" s="76" t="s">
        <v>77</v>
      </c>
      <c r="O24" s="5"/>
      <c r="P24" s="63">
        <v>200</v>
      </c>
      <c r="Q24" s="94" t="str">
        <f t="shared" si="0"/>
        <v>전사</v>
      </c>
      <c r="R24" s="95">
        <f>_xlfn.RANK.EQ(P24,$P$3:$P$51)+COUNTIF($P$3:P24,P24)-1</f>
        <v>18</v>
      </c>
    </row>
    <row r="25" spans="2:18" x14ac:dyDescent="0.3">
      <c r="B25" s="113"/>
      <c r="C25" s="128" t="s">
        <v>27</v>
      </c>
      <c r="D25" s="124"/>
      <c r="E25" s="5" t="s">
        <v>5</v>
      </c>
      <c r="F25" s="5" t="s">
        <v>53</v>
      </c>
      <c r="G25" s="2">
        <v>10</v>
      </c>
      <c r="H25" s="2">
        <v>20</v>
      </c>
      <c r="I25" s="2">
        <v>40</v>
      </c>
      <c r="J25" s="2">
        <v>80</v>
      </c>
      <c r="K25" s="6">
        <v>100</v>
      </c>
      <c r="L25" s="122"/>
      <c r="M25" s="21" t="s">
        <v>79</v>
      </c>
      <c r="N25" s="77" t="s">
        <v>81</v>
      </c>
      <c r="O25" s="5"/>
      <c r="P25" s="63">
        <v>200</v>
      </c>
      <c r="Q25" s="94" t="str">
        <f t="shared" si="0"/>
        <v>마법사</v>
      </c>
      <c r="R25" s="95">
        <f>_xlfn.RANK.EQ(P25,$P$3:$P$51)+COUNTIF($P$3:P25,P25)-1</f>
        <v>19</v>
      </c>
    </row>
    <row r="26" spans="2:18" x14ac:dyDescent="0.3">
      <c r="B26" s="113"/>
      <c r="C26" s="128" t="s">
        <v>28</v>
      </c>
      <c r="D26" s="124"/>
      <c r="E26" s="5" t="s">
        <v>7</v>
      </c>
      <c r="F26" s="5" t="s">
        <v>62</v>
      </c>
      <c r="G26" s="4">
        <v>0.04</v>
      </c>
      <c r="H26" s="4">
        <v>0.08</v>
      </c>
      <c r="I26" s="4">
        <v>0.12</v>
      </c>
      <c r="J26" s="4">
        <v>0.16</v>
      </c>
      <c r="K26" s="7">
        <v>0.2</v>
      </c>
      <c r="L26" s="122"/>
      <c r="M26" s="21" t="s">
        <v>85</v>
      </c>
      <c r="N26" s="77" t="s">
        <v>83</v>
      </c>
      <c r="O26" s="5"/>
      <c r="P26" s="63">
        <v>140</v>
      </c>
      <c r="Q26" s="94" t="str">
        <f t="shared" si="0"/>
        <v>궁수</v>
      </c>
      <c r="R26" s="95">
        <f>_xlfn.RANK.EQ(P26,$P$3:$P$51)+COUNTIF($P$3:P26,P26)-1</f>
        <v>43</v>
      </c>
    </row>
    <row r="27" spans="2:18" x14ac:dyDescent="0.3">
      <c r="B27" s="113"/>
      <c r="C27" s="128" t="s">
        <v>29</v>
      </c>
      <c r="D27" s="124"/>
      <c r="E27" s="5" t="s">
        <v>137</v>
      </c>
      <c r="F27" s="5" t="s">
        <v>63</v>
      </c>
      <c r="G27" s="4">
        <v>0.05</v>
      </c>
      <c r="H27" s="4">
        <v>0.1</v>
      </c>
      <c r="I27" s="4">
        <v>0.15</v>
      </c>
      <c r="J27" s="4">
        <v>0.2</v>
      </c>
      <c r="K27" s="7">
        <v>0.25</v>
      </c>
      <c r="L27" s="150"/>
      <c r="M27" s="19" t="s">
        <v>88</v>
      </c>
      <c r="N27" s="83" t="s">
        <v>89</v>
      </c>
      <c r="O27" s="5"/>
      <c r="P27" s="63">
        <v>200</v>
      </c>
      <c r="Q27" s="94" t="str">
        <f t="shared" si="0"/>
        <v>덱해적</v>
      </c>
      <c r="R27" s="95">
        <f>_xlfn.RANK.EQ(P27,$P$3:$P$51)+COUNTIF($P$3:P27,P27)-1</f>
        <v>20</v>
      </c>
    </row>
    <row r="28" spans="2:18" x14ac:dyDescent="0.3">
      <c r="B28" s="113"/>
      <c r="C28" s="117" t="s">
        <v>30</v>
      </c>
      <c r="D28" s="118"/>
      <c r="E28" s="106" t="s">
        <v>138</v>
      </c>
      <c r="F28" s="5" t="s">
        <v>52</v>
      </c>
      <c r="G28" s="2">
        <v>5</v>
      </c>
      <c r="H28" s="2">
        <v>10</v>
      </c>
      <c r="I28" s="2">
        <v>20</v>
      </c>
      <c r="J28" s="2">
        <v>40</v>
      </c>
      <c r="K28" s="6">
        <v>50</v>
      </c>
      <c r="L28" s="121" t="s">
        <v>109</v>
      </c>
      <c r="M28" s="147" t="s">
        <v>76</v>
      </c>
      <c r="N28" s="139" t="s">
        <v>78</v>
      </c>
      <c r="O28" s="123"/>
      <c r="P28" s="116">
        <v>200</v>
      </c>
      <c r="Q28" s="109" t="str">
        <f t="shared" si="0"/>
        <v>하이브리드</v>
      </c>
      <c r="R28" s="101">
        <f>_xlfn.RANK.EQ(P28,$P$3:$P$51)+COUNTIF($P$3:P28,P28)-1</f>
        <v>21</v>
      </c>
    </row>
    <row r="29" spans="2:18" x14ac:dyDescent="0.3">
      <c r="B29" s="113"/>
      <c r="C29" s="119"/>
      <c r="D29" s="120"/>
      <c r="E29" s="107"/>
      <c r="F29" s="5" t="s">
        <v>56</v>
      </c>
      <c r="G29" s="2">
        <v>5</v>
      </c>
      <c r="H29" s="2">
        <v>10</v>
      </c>
      <c r="I29" s="2">
        <v>20</v>
      </c>
      <c r="J29" s="2">
        <v>40</v>
      </c>
      <c r="K29" s="6">
        <v>50</v>
      </c>
      <c r="L29" s="122"/>
      <c r="M29" s="116"/>
      <c r="N29" s="140"/>
      <c r="O29" s="123"/>
      <c r="P29" s="116"/>
      <c r="Q29" s="109"/>
      <c r="R29" s="101"/>
    </row>
    <row r="30" spans="2:18" x14ac:dyDescent="0.3">
      <c r="B30" s="113"/>
      <c r="C30" s="119"/>
      <c r="D30" s="120"/>
      <c r="E30" s="108"/>
      <c r="F30" s="50" t="s">
        <v>58</v>
      </c>
      <c r="G30" s="51">
        <v>5</v>
      </c>
      <c r="H30" s="51">
        <v>10</v>
      </c>
      <c r="I30" s="51">
        <v>20</v>
      </c>
      <c r="J30" s="51">
        <v>40</v>
      </c>
      <c r="K30" s="52">
        <v>50</v>
      </c>
      <c r="L30" s="122"/>
      <c r="M30" s="148"/>
      <c r="N30" s="141"/>
      <c r="O30" s="123"/>
      <c r="P30" s="116"/>
      <c r="Q30" s="109"/>
      <c r="R30" s="101"/>
    </row>
    <row r="31" spans="2:18" x14ac:dyDescent="0.3">
      <c r="B31" s="113"/>
      <c r="C31" s="137" t="s">
        <v>31</v>
      </c>
      <c r="D31" s="47" t="s">
        <v>32</v>
      </c>
      <c r="E31" s="5" t="s">
        <v>139</v>
      </c>
      <c r="F31" s="5" t="s">
        <v>127</v>
      </c>
      <c r="G31" s="45">
        <v>1</v>
      </c>
      <c r="H31" s="45">
        <v>2</v>
      </c>
      <c r="I31" s="45">
        <v>3</v>
      </c>
      <c r="J31" s="45">
        <v>4</v>
      </c>
      <c r="K31" s="46">
        <v>5</v>
      </c>
      <c r="L31" s="17" t="s">
        <v>95</v>
      </c>
      <c r="M31" s="45" t="s">
        <v>76</v>
      </c>
      <c r="N31" s="85" t="s">
        <v>78</v>
      </c>
      <c r="O31" s="5"/>
      <c r="P31" s="63">
        <v>200</v>
      </c>
      <c r="Q31" s="94" t="str">
        <f t="shared" ref="Q31:Q49" si="2">_xlfn.IFS(P31&lt;$U$3,E31)</f>
        <v>HP전사</v>
      </c>
      <c r="R31" s="95">
        <f>_xlfn.RANK.EQ(P31,$P$3:$P$51)+COUNTIF($P$3:P31,P31)-1</f>
        <v>22</v>
      </c>
    </row>
    <row r="32" spans="2:18" ht="17.25" thickBot="1" x14ac:dyDescent="0.35">
      <c r="B32" s="103"/>
      <c r="C32" s="138"/>
      <c r="D32" s="48" t="s">
        <v>33</v>
      </c>
      <c r="E32" s="8" t="s">
        <v>2</v>
      </c>
      <c r="F32" s="8" t="s">
        <v>64</v>
      </c>
      <c r="G32" s="56">
        <v>0.01</v>
      </c>
      <c r="H32" s="56">
        <v>0.02</v>
      </c>
      <c r="I32" s="56">
        <v>0.03</v>
      </c>
      <c r="J32" s="56">
        <v>0.05</v>
      </c>
      <c r="K32" s="57">
        <v>0.06</v>
      </c>
      <c r="L32" s="18" t="s">
        <v>96</v>
      </c>
      <c r="M32" s="9" t="s">
        <v>76</v>
      </c>
      <c r="N32" s="86" t="s">
        <v>78</v>
      </c>
      <c r="O32" s="5"/>
      <c r="P32" s="63">
        <v>200</v>
      </c>
      <c r="Q32" s="94" t="str">
        <f t="shared" si="2"/>
        <v>전사</v>
      </c>
      <c r="R32" s="95">
        <f>_xlfn.RANK.EQ(P32,$P$3:$P$51)+COUNTIF($P$3:P32,P32)-1</f>
        <v>23</v>
      </c>
    </row>
    <row r="33" spans="2:18" x14ac:dyDescent="0.3">
      <c r="B33" s="131" t="s">
        <v>34</v>
      </c>
      <c r="C33" s="129" t="s">
        <v>35</v>
      </c>
      <c r="D33" s="130"/>
      <c r="E33" s="29" t="s">
        <v>2</v>
      </c>
      <c r="F33" s="29" t="s">
        <v>71</v>
      </c>
      <c r="G33" s="39">
        <v>0.02</v>
      </c>
      <c r="H33" s="39">
        <v>0.04</v>
      </c>
      <c r="I33" s="39">
        <v>0.06</v>
      </c>
      <c r="J33" s="39">
        <v>0.08</v>
      </c>
      <c r="K33" s="40">
        <v>0.1</v>
      </c>
      <c r="L33" s="37" t="s">
        <v>97</v>
      </c>
      <c r="M33" s="30" t="s">
        <v>76</v>
      </c>
      <c r="N33" s="82" t="s">
        <v>78</v>
      </c>
      <c r="O33" s="5"/>
      <c r="P33" s="63">
        <v>201</v>
      </c>
      <c r="Q33" s="94" t="e">
        <f t="shared" si="2"/>
        <v>#N/A</v>
      </c>
      <c r="R33" s="95">
        <f>_xlfn.RANK.EQ(P33,$P$3:$P$51)+COUNTIF($P$3:P33,P33)-1</f>
        <v>7</v>
      </c>
    </row>
    <row r="34" spans="2:18" x14ac:dyDescent="0.3">
      <c r="B34" s="132"/>
      <c r="C34" s="128" t="s">
        <v>36</v>
      </c>
      <c r="D34" s="124"/>
      <c r="E34" s="5" t="s">
        <v>5</v>
      </c>
      <c r="F34" s="5" t="s">
        <v>72</v>
      </c>
      <c r="G34" s="4">
        <v>0.02</v>
      </c>
      <c r="H34" s="4">
        <v>0.04</v>
      </c>
      <c r="I34" s="4">
        <v>0.06</v>
      </c>
      <c r="J34" s="4">
        <v>0.08</v>
      </c>
      <c r="K34" s="7">
        <v>0.1</v>
      </c>
      <c r="L34" s="17" t="s">
        <v>98</v>
      </c>
      <c r="M34" s="2" t="s">
        <v>76</v>
      </c>
      <c r="N34" s="85" t="s">
        <v>78</v>
      </c>
      <c r="O34" s="5"/>
      <c r="P34" s="63">
        <v>200</v>
      </c>
      <c r="Q34" s="94" t="str">
        <f t="shared" si="2"/>
        <v>마법사</v>
      </c>
      <c r="R34" s="95">
        <f>_xlfn.RANK.EQ(P34,$P$3:$P$51)+COUNTIF($P$3:P34,P34)-1</f>
        <v>24</v>
      </c>
    </row>
    <row r="35" spans="2:18" x14ac:dyDescent="0.3">
      <c r="B35" s="132"/>
      <c r="C35" s="128" t="s">
        <v>37</v>
      </c>
      <c r="D35" s="124"/>
      <c r="E35" s="5" t="s">
        <v>5</v>
      </c>
      <c r="F35" s="5" t="s">
        <v>53</v>
      </c>
      <c r="G35" s="2">
        <v>10</v>
      </c>
      <c r="H35" s="2">
        <v>20</v>
      </c>
      <c r="I35" s="2">
        <v>40</v>
      </c>
      <c r="J35" s="2">
        <v>80</v>
      </c>
      <c r="K35" s="6">
        <v>100</v>
      </c>
      <c r="L35" s="17" t="s">
        <v>99</v>
      </c>
      <c r="M35" s="2" t="s">
        <v>76</v>
      </c>
      <c r="N35" s="85" t="s">
        <v>78</v>
      </c>
      <c r="O35" s="5"/>
      <c r="P35" s="63">
        <v>200</v>
      </c>
      <c r="Q35" s="94" t="str">
        <f t="shared" si="2"/>
        <v>마법사</v>
      </c>
      <c r="R35" s="95">
        <f>_xlfn.RANK.EQ(P35,$P$3:$P$51)+COUNTIF($P$3:P35,P35)-1</f>
        <v>25</v>
      </c>
    </row>
    <row r="36" spans="2:18" x14ac:dyDescent="0.3">
      <c r="B36" s="132"/>
      <c r="C36" s="128" t="s">
        <v>38</v>
      </c>
      <c r="D36" s="124"/>
      <c r="E36" s="5" t="s">
        <v>7</v>
      </c>
      <c r="F36" s="5" t="s">
        <v>65</v>
      </c>
      <c r="G36" s="4">
        <v>0.02</v>
      </c>
      <c r="H36" s="4">
        <v>0.03</v>
      </c>
      <c r="I36" s="4">
        <v>0.04</v>
      </c>
      <c r="J36" s="4">
        <v>0.05</v>
      </c>
      <c r="K36" s="7">
        <v>0.06</v>
      </c>
      <c r="L36" s="17" t="s">
        <v>130</v>
      </c>
      <c r="M36" s="2" t="s">
        <v>76</v>
      </c>
      <c r="N36" s="85" t="s">
        <v>78</v>
      </c>
      <c r="O36" s="5"/>
      <c r="P36" s="63">
        <v>141</v>
      </c>
      <c r="Q36" s="94" t="str">
        <f t="shared" si="2"/>
        <v>궁수</v>
      </c>
      <c r="R36" s="95">
        <f>_xlfn.RANK.EQ(P36,$P$3:$P$51)+COUNTIF($P$3:P36,P36)-1</f>
        <v>33</v>
      </c>
    </row>
    <row r="37" spans="2:18" x14ac:dyDescent="0.3">
      <c r="B37" s="132"/>
      <c r="C37" s="128" t="s">
        <v>39</v>
      </c>
      <c r="D37" s="124"/>
      <c r="E37" s="5" t="s">
        <v>11</v>
      </c>
      <c r="F37" s="5" t="s">
        <v>66</v>
      </c>
      <c r="G37" s="4">
        <v>0.01</v>
      </c>
      <c r="H37" s="4">
        <v>0.02</v>
      </c>
      <c r="I37" s="4">
        <v>0.03</v>
      </c>
      <c r="J37" s="4">
        <v>0.04</v>
      </c>
      <c r="K37" s="7">
        <v>0.05</v>
      </c>
      <c r="L37" s="17" t="s">
        <v>100</v>
      </c>
      <c r="M37" s="2" t="s">
        <v>76</v>
      </c>
      <c r="N37" s="85" t="s">
        <v>78</v>
      </c>
      <c r="O37" s="5"/>
      <c r="P37" s="63">
        <v>140</v>
      </c>
      <c r="Q37" s="94" t="str">
        <f t="shared" si="2"/>
        <v>도적</v>
      </c>
      <c r="R37" s="95">
        <f>_xlfn.RANK.EQ(P37,$P$3:$P$51)+COUNTIF($P$3:P37,P37)-1</f>
        <v>44</v>
      </c>
    </row>
    <row r="38" spans="2:18" ht="17.25" thickBot="1" x14ac:dyDescent="0.35">
      <c r="B38" s="133"/>
      <c r="C38" s="126" t="s">
        <v>40</v>
      </c>
      <c r="D38" s="127"/>
      <c r="E38" s="8" t="s">
        <v>140</v>
      </c>
      <c r="F38" s="8" t="s">
        <v>67</v>
      </c>
      <c r="G38" s="41">
        <v>0.01</v>
      </c>
      <c r="H38" s="41">
        <v>0.02</v>
      </c>
      <c r="I38" s="41">
        <v>0.03</v>
      </c>
      <c r="J38" s="41">
        <v>0.05</v>
      </c>
      <c r="K38" s="42">
        <v>0.06</v>
      </c>
      <c r="L38" s="18" t="s">
        <v>101</v>
      </c>
      <c r="M38" s="9" t="s">
        <v>76</v>
      </c>
      <c r="N38" s="86" t="s">
        <v>78</v>
      </c>
      <c r="O38" s="5"/>
      <c r="P38" s="63">
        <v>203</v>
      </c>
      <c r="Q38" s="94" t="e">
        <f t="shared" si="2"/>
        <v>#N/A</v>
      </c>
      <c r="R38" s="95">
        <f>_xlfn.RANK.EQ(P38,$P$3:$P$51)+COUNTIF($P$3:P38,P38)-1</f>
        <v>5</v>
      </c>
    </row>
    <row r="39" spans="2:18" x14ac:dyDescent="0.3">
      <c r="B39" s="131" t="s">
        <v>41</v>
      </c>
      <c r="C39" s="129" t="s">
        <v>42</v>
      </c>
      <c r="D39" s="130"/>
      <c r="E39" s="29" t="s">
        <v>2</v>
      </c>
      <c r="F39" s="29" t="s">
        <v>52</v>
      </c>
      <c r="G39" s="30">
        <v>10</v>
      </c>
      <c r="H39" s="30">
        <v>20</v>
      </c>
      <c r="I39" s="30">
        <v>40</v>
      </c>
      <c r="J39" s="30">
        <v>80</v>
      </c>
      <c r="K39" s="31">
        <v>100</v>
      </c>
      <c r="L39" s="37" t="s">
        <v>102</v>
      </c>
      <c r="M39" s="30" t="s">
        <v>76</v>
      </c>
      <c r="N39" s="82" t="s">
        <v>78</v>
      </c>
      <c r="O39" s="5"/>
      <c r="P39" s="63">
        <v>200</v>
      </c>
      <c r="Q39" s="94" t="str">
        <f t="shared" si="2"/>
        <v>전사</v>
      </c>
      <c r="R39" s="95">
        <f>_xlfn.RANK.EQ(P39,$P$3:$P$51)+COUNTIF($P$3:P39,P39)-1</f>
        <v>26</v>
      </c>
    </row>
    <row r="40" spans="2:18" ht="24" x14ac:dyDescent="0.3">
      <c r="B40" s="134"/>
      <c r="C40" s="124" t="s">
        <v>43</v>
      </c>
      <c r="D40" s="125"/>
      <c r="E40" s="5" t="s">
        <v>11</v>
      </c>
      <c r="F40" s="5" t="s">
        <v>58</v>
      </c>
      <c r="G40" s="63">
        <v>10</v>
      </c>
      <c r="H40" s="63">
        <v>20</v>
      </c>
      <c r="I40" s="63">
        <v>40</v>
      </c>
      <c r="J40" s="63">
        <v>80</v>
      </c>
      <c r="K40" s="64">
        <v>100</v>
      </c>
      <c r="L40" s="16" t="s">
        <v>103</v>
      </c>
      <c r="M40" s="63" t="s">
        <v>76</v>
      </c>
      <c r="N40" s="85" t="s">
        <v>78</v>
      </c>
      <c r="O40" s="5"/>
      <c r="P40" s="63">
        <v>140</v>
      </c>
      <c r="Q40" s="94" t="str">
        <f t="shared" si="2"/>
        <v>도적</v>
      </c>
      <c r="R40" s="95">
        <f>_xlfn.RANK.EQ(P40,$P$3:$P$51)+COUNTIF($P$3:P40,P40)-1</f>
        <v>45</v>
      </c>
    </row>
    <row r="41" spans="2:18" ht="24" x14ac:dyDescent="0.3">
      <c r="B41" s="132"/>
      <c r="C41" s="124" t="s">
        <v>132</v>
      </c>
      <c r="D41" s="125"/>
      <c r="E41" s="5" t="s">
        <v>7</v>
      </c>
      <c r="F41" s="5" t="s">
        <v>56</v>
      </c>
      <c r="G41" s="63">
        <v>10</v>
      </c>
      <c r="H41" s="63">
        <v>20</v>
      </c>
      <c r="I41" s="63">
        <v>40</v>
      </c>
      <c r="J41" s="63">
        <v>80</v>
      </c>
      <c r="K41" s="64">
        <v>100</v>
      </c>
      <c r="L41" s="16" t="s">
        <v>133</v>
      </c>
      <c r="M41" s="63" t="s">
        <v>76</v>
      </c>
      <c r="N41" s="85" t="s">
        <v>78</v>
      </c>
      <c r="O41" s="5"/>
      <c r="P41" s="63">
        <v>200</v>
      </c>
      <c r="Q41" s="94" t="str">
        <f t="shared" si="2"/>
        <v>궁수</v>
      </c>
      <c r="R41" s="95">
        <f>_xlfn.RANK.EQ(P41,$P$3:$P$51)+COUNTIF($P$3:P41,P41)-1</f>
        <v>27</v>
      </c>
    </row>
    <row r="42" spans="2:18" ht="17.25" thickBot="1" x14ac:dyDescent="0.35">
      <c r="B42" s="133"/>
      <c r="C42" s="127" t="s">
        <v>44</v>
      </c>
      <c r="D42" s="135"/>
      <c r="E42" s="8" t="s">
        <v>137</v>
      </c>
      <c r="F42" s="8" t="s">
        <v>56</v>
      </c>
      <c r="G42" s="9">
        <v>10</v>
      </c>
      <c r="H42" s="9">
        <v>20</v>
      </c>
      <c r="I42" s="9">
        <v>40</v>
      </c>
      <c r="J42" s="9">
        <v>80</v>
      </c>
      <c r="K42" s="10">
        <v>100</v>
      </c>
      <c r="L42" s="18" t="s">
        <v>104</v>
      </c>
      <c r="M42" s="9" t="s">
        <v>76</v>
      </c>
      <c r="N42" s="86" t="s">
        <v>78</v>
      </c>
      <c r="O42" s="5"/>
      <c r="P42" s="63">
        <v>208</v>
      </c>
      <c r="Q42" s="94" t="e">
        <f t="shared" si="2"/>
        <v>#N/A</v>
      </c>
      <c r="R42" s="95">
        <f>_xlfn.RANK.EQ(P42,$P$3:$P$51)+COUNTIF($P$3:P42,P42)-1</f>
        <v>4</v>
      </c>
    </row>
    <row r="43" spans="2:18" ht="24.75" thickBot="1" x14ac:dyDescent="0.35">
      <c r="B43" s="102" t="s">
        <v>48</v>
      </c>
      <c r="C43" s="114" t="s">
        <v>121</v>
      </c>
      <c r="D43" s="115"/>
      <c r="E43" s="59" t="s">
        <v>2</v>
      </c>
      <c r="F43" s="59" t="s">
        <v>52</v>
      </c>
      <c r="G43" s="60">
        <v>10</v>
      </c>
      <c r="H43" s="60">
        <v>20</v>
      </c>
      <c r="I43" s="60">
        <v>40</v>
      </c>
      <c r="J43" s="60">
        <v>80</v>
      </c>
      <c r="K43" s="61">
        <v>100</v>
      </c>
      <c r="L43" s="58" t="s">
        <v>122</v>
      </c>
      <c r="M43" s="9" t="s">
        <v>76</v>
      </c>
      <c r="N43" s="86" t="s">
        <v>78</v>
      </c>
      <c r="O43" s="5"/>
      <c r="P43" s="63">
        <v>242</v>
      </c>
      <c r="Q43" s="94" t="e">
        <f t="shared" si="2"/>
        <v>#N/A</v>
      </c>
      <c r="R43" s="95">
        <f>_xlfn.RANK.EQ(P43,$P$3:$P$51)+COUNTIF($P$3:P43,P43)-1</f>
        <v>1</v>
      </c>
    </row>
    <row r="44" spans="2:18" ht="24" x14ac:dyDescent="0.3">
      <c r="B44" s="113"/>
      <c r="C44" s="124" t="s">
        <v>49</v>
      </c>
      <c r="D44" s="125"/>
      <c r="E44" s="29" t="s">
        <v>5</v>
      </c>
      <c r="F44" s="29" t="s">
        <v>53</v>
      </c>
      <c r="G44" s="30">
        <v>10</v>
      </c>
      <c r="H44" s="30">
        <v>20</v>
      </c>
      <c r="I44" s="30">
        <v>40</v>
      </c>
      <c r="J44" s="30">
        <v>80</v>
      </c>
      <c r="K44" s="31">
        <v>100</v>
      </c>
      <c r="L44" s="43" t="s">
        <v>105</v>
      </c>
      <c r="M44" s="30" t="s">
        <v>76</v>
      </c>
      <c r="N44" s="82" t="s">
        <v>78</v>
      </c>
      <c r="O44" s="5"/>
      <c r="P44" s="63">
        <v>200</v>
      </c>
      <c r="Q44" s="94" t="str">
        <f t="shared" si="2"/>
        <v>마법사</v>
      </c>
      <c r="R44" s="95">
        <f>_xlfn.RANK.EQ(P44,$P$3:$P$51)+COUNTIF($P$3:P44,P44)-1</f>
        <v>28</v>
      </c>
    </row>
    <row r="45" spans="2:18" ht="24.75" thickBot="1" x14ac:dyDescent="0.35">
      <c r="B45" s="103"/>
      <c r="C45" s="126" t="s">
        <v>50</v>
      </c>
      <c r="D45" s="127"/>
      <c r="E45" s="8" t="s">
        <v>136</v>
      </c>
      <c r="F45" s="8" t="s">
        <v>52</v>
      </c>
      <c r="G45" s="9">
        <v>10</v>
      </c>
      <c r="H45" s="9">
        <v>20</v>
      </c>
      <c r="I45" s="9">
        <v>40</v>
      </c>
      <c r="J45" s="9">
        <v>80</v>
      </c>
      <c r="K45" s="10">
        <v>100</v>
      </c>
      <c r="L45" s="44" t="s">
        <v>106</v>
      </c>
      <c r="M45" s="9" t="s">
        <v>76</v>
      </c>
      <c r="N45" s="86" t="s">
        <v>78</v>
      </c>
      <c r="O45" s="5"/>
      <c r="P45" s="63">
        <v>158</v>
      </c>
      <c r="Q45" s="94" t="str">
        <f t="shared" si="2"/>
        <v>힘해적</v>
      </c>
      <c r="R45" s="95">
        <f>_xlfn.RANK.EQ(P45,$P$3:$P$51)+COUNTIF($P$3:P45,P45)-1</f>
        <v>31</v>
      </c>
    </row>
    <row r="46" spans="2:18" ht="17.25" thickBot="1" x14ac:dyDescent="0.35">
      <c r="B46" s="62" t="s">
        <v>51</v>
      </c>
      <c r="C46" s="114" t="s">
        <v>113</v>
      </c>
      <c r="D46" s="115"/>
      <c r="E46" s="67" t="s">
        <v>5</v>
      </c>
      <c r="F46" s="67" t="s">
        <v>53</v>
      </c>
      <c r="G46" s="68">
        <v>10</v>
      </c>
      <c r="H46" s="68">
        <v>20</v>
      </c>
      <c r="I46" s="68">
        <v>40</v>
      </c>
      <c r="J46" s="68">
        <v>80</v>
      </c>
      <c r="K46" s="69">
        <v>100</v>
      </c>
      <c r="L46" s="65" t="s">
        <v>108</v>
      </c>
      <c r="M46" s="68" t="s">
        <v>76</v>
      </c>
      <c r="N46" s="87" t="s">
        <v>78</v>
      </c>
      <c r="O46" s="5"/>
      <c r="P46" s="63">
        <v>200</v>
      </c>
      <c r="Q46" s="94" t="str">
        <f t="shared" si="2"/>
        <v>마법사</v>
      </c>
      <c r="R46" s="95">
        <f>_xlfn.RANK.EQ(P46,$P$3:$P$51)+COUNTIF($P$3:P46,P46)-1</f>
        <v>29</v>
      </c>
    </row>
    <row r="47" spans="2:18" ht="24" x14ac:dyDescent="0.3">
      <c r="B47" s="102" t="s">
        <v>116</v>
      </c>
      <c r="C47" s="129" t="s">
        <v>134</v>
      </c>
      <c r="D47" s="129"/>
      <c r="E47" s="30" t="s">
        <v>5</v>
      </c>
      <c r="F47" s="30" t="s">
        <v>53</v>
      </c>
      <c r="G47" s="30">
        <v>10</v>
      </c>
      <c r="H47" s="30">
        <v>20</v>
      </c>
      <c r="I47" s="30">
        <v>40</v>
      </c>
      <c r="J47" s="30">
        <v>80</v>
      </c>
      <c r="K47" s="30">
        <v>100</v>
      </c>
      <c r="L47" s="70" t="s">
        <v>135</v>
      </c>
      <c r="M47" s="30" t="s">
        <v>76</v>
      </c>
      <c r="N47" s="82" t="s">
        <v>78</v>
      </c>
      <c r="O47" s="5"/>
      <c r="P47" s="63">
        <v>141</v>
      </c>
      <c r="Q47" s="94" t="str">
        <f t="shared" si="2"/>
        <v>마법사</v>
      </c>
      <c r="R47" s="95">
        <f>_xlfn.RANK.EQ(P47,$P$3:$P$51)+COUNTIF($P$3:P47,P47)-1</f>
        <v>34</v>
      </c>
    </row>
    <row r="48" spans="2:18" ht="24.75" thickBot="1" x14ac:dyDescent="0.35">
      <c r="B48" s="103"/>
      <c r="C48" s="126" t="s">
        <v>114</v>
      </c>
      <c r="D48" s="126"/>
      <c r="E48" s="9" t="s">
        <v>11</v>
      </c>
      <c r="F48" s="9" t="s">
        <v>58</v>
      </c>
      <c r="G48" s="9">
        <v>10</v>
      </c>
      <c r="H48" s="9">
        <v>20</v>
      </c>
      <c r="I48" s="9">
        <v>40</v>
      </c>
      <c r="J48" s="9">
        <v>80</v>
      </c>
      <c r="K48" s="9">
        <v>100</v>
      </c>
      <c r="L48" s="38" t="s">
        <v>107</v>
      </c>
      <c r="M48" s="9" t="s">
        <v>76</v>
      </c>
      <c r="N48" s="86" t="s">
        <v>78</v>
      </c>
      <c r="O48" s="5"/>
      <c r="P48" s="63">
        <v>141</v>
      </c>
      <c r="Q48" s="94" t="str">
        <f t="shared" si="2"/>
        <v>도적</v>
      </c>
      <c r="R48" s="95">
        <f>_xlfn.RANK.EQ(P48,$P$3:$P$51)+COUNTIF($P$3:P48,P48)-1</f>
        <v>35</v>
      </c>
    </row>
    <row r="49" spans="2:18" x14ac:dyDescent="0.3">
      <c r="B49" s="113" t="s">
        <v>117</v>
      </c>
      <c r="C49" s="119" t="s">
        <v>115</v>
      </c>
      <c r="D49" s="151"/>
      <c r="E49" s="104" t="s">
        <v>2</v>
      </c>
      <c r="F49" s="104" t="s">
        <v>110</v>
      </c>
      <c r="G49" s="154">
        <v>0.04</v>
      </c>
      <c r="H49" s="154">
        <v>0.06</v>
      </c>
      <c r="I49" s="154">
        <v>0.08</v>
      </c>
      <c r="J49" s="154">
        <v>0.1</v>
      </c>
      <c r="K49" s="156">
        <v>0.12</v>
      </c>
      <c r="L49" s="104" t="s">
        <v>131</v>
      </c>
      <c r="M49" s="66" t="s">
        <v>76</v>
      </c>
      <c r="N49" s="88" t="s">
        <v>78</v>
      </c>
      <c r="O49" s="123"/>
      <c r="P49" s="116">
        <v>200</v>
      </c>
      <c r="Q49" s="109" t="str">
        <f t="shared" si="2"/>
        <v>전사</v>
      </c>
      <c r="R49" s="101">
        <f>_xlfn.RANK.EQ(P49,$P$3:$P$51)+COUNTIF($P$3:P49,P49)-1</f>
        <v>30</v>
      </c>
    </row>
    <row r="50" spans="2:18" ht="17.25" thickBot="1" x14ac:dyDescent="0.35">
      <c r="B50" s="103"/>
      <c r="C50" s="152"/>
      <c r="D50" s="153"/>
      <c r="E50" s="105"/>
      <c r="F50" s="105"/>
      <c r="G50" s="155"/>
      <c r="H50" s="155"/>
      <c r="I50" s="155"/>
      <c r="J50" s="155"/>
      <c r="K50" s="157"/>
      <c r="L50" s="105"/>
      <c r="M50" s="54" t="s">
        <v>118</v>
      </c>
      <c r="N50" s="89" t="s">
        <v>119</v>
      </c>
      <c r="O50" s="123"/>
      <c r="P50" s="116"/>
      <c r="Q50" s="109"/>
      <c r="R50" s="101"/>
    </row>
    <row r="51" spans="2:18" ht="17.25" thickBot="1" x14ac:dyDescent="0.35">
      <c r="B51" s="110" t="s">
        <v>59</v>
      </c>
      <c r="C51" s="111"/>
      <c r="D51" s="112"/>
      <c r="E51" s="53" t="s">
        <v>59</v>
      </c>
      <c r="F51" s="53" t="s">
        <v>128</v>
      </c>
      <c r="G51" s="54">
        <v>5</v>
      </c>
      <c r="H51" s="54">
        <v>10</v>
      </c>
      <c r="I51" s="54">
        <v>15</v>
      </c>
      <c r="J51" s="54">
        <v>20</v>
      </c>
      <c r="K51" s="55"/>
      <c r="L51" s="49" t="s">
        <v>68</v>
      </c>
      <c r="M51" s="54"/>
      <c r="N51" s="89"/>
      <c r="O51" s="8"/>
      <c r="P51" s="9">
        <v>121</v>
      </c>
      <c r="Q51" s="96" t="str">
        <f>_xlfn.IFS(P51&lt;$U$3,E51)</f>
        <v>메이플M</v>
      </c>
      <c r="R51" s="97">
        <f>_xlfn.RANK.EQ(P51,$P$3:$P$51)+COUNTIF($P$3:P51,P51)-1</f>
        <v>46</v>
      </c>
    </row>
    <row r="52" spans="2:18" ht="17.25" thickBot="1" x14ac:dyDescent="0.35">
      <c r="O52" s="99" t="s">
        <v>142</v>
      </c>
      <c r="P52" s="100">
        <f>SUMIF(R3:R51,"&lt;40",P3:P51)</f>
        <v>7382</v>
      </c>
    </row>
  </sheetData>
  <mergeCells count="70">
    <mergeCell ref="O49:O50"/>
    <mergeCell ref="L49:L50"/>
    <mergeCell ref="B49:B50"/>
    <mergeCell ref="C49:D50"/>
    <mergeCell ref="F49:F50"/>
    <mergeCell ref="G49:G50"/>
    <mergeCell ref="H49:H50"/>
    <mergeCell ref="I49:I50"/>
    <mergeCell ref="J49:J50"/>
    <mergeCell ref="K49:K50"/>
    <mergeCell ref="L19:L23"/>
    <mergeCell ref="L24:L27"/>
    <mergeCell ref="C24:D24"/>
    <mergeCell ref="C25:D25"/>
    <mergeCell ref="C34:D34"/>
    <mergeCell ref="C33:D33"/>
    <mergeCell ref="L3:L5"/>
    <mergeCell ref="L6:L8"/>
    <mergeCell ref="L9:L11"/>
    <mergeCell ref="L12:L14"/>
    <mergeCell ref="L15:L17"/>
    <mergeCell ref="B3:B17"/>
    <mergeCell ref="C3:C5"/>
    <mergeCell ref="C6:C8"/>
    <mergeCell ref="C9:C11"/>
    <mergeCell ref="C12:C14"/>
    <mergeCell ref="C15:C17"/>
    <mergeCell ref="B18:B23"/>
    <mergeCell ref="C26:D26"/>
    <mergeCell ref="C27:D27"/>
    <mergeCell ref="C19:D19"/>
    <mergeCell ref="C20:D20"/>
    <mergeCell ref="C21:D21"/>
    <mergeCell ref="C22:D22"/>
    <mergeCell ref="C23:D23"/>
    <mergeCell ref="C18:D18"/>
    <mergeCell ref="B24:B32"/>
    <mergeCell ref="C31:C32"/>
    <mergeCell ref="B51:D51"/>
    <mergeCell ref="B43:B45"/>
    <mergeCell ref="C43:D43"/>
    <mergeCell ref="P28:P30"/>
    <mergeCell ref="C28:D30"/>
    <mergeCell ref="L28:L30"/>
    <mergeCell ref="O28:O30"/>
    <mergeCell ref="C44:D44"/>
    <mergeCell ref="C45:D45"/>
    <mergeCell ref="C37:D37"/>
    <mergeCell ref="C38:D38"/>
    <mergeCell ref="C39:D39"/>
    <mergeCell ref="B33:B38"/>
    <mergeCell ref="B39:B42"/>
    <mergeCell ref="C41:D41"/>
    <mergeCell ref="C42:D42"/>
    <mergeCell ref="R28:R30"/>
    <mergeCell ref="R49:R50"/>
    <mergeCell ref="B47:B48"/>
    <mergeCell ref="E49:E50"/>
    <mergeCell ref="E28:E30"/>
    <mergeCell ref="Q28:Q30"/>
    <mergeCell ref="Q49:Q50"/>
    <mergeCell ref="N28:N30"/>
    <mergeCell ref="M28:M30"/>
    <mergeCell ref="C46:D46"/>
    <mergeCell ref="C48:D48"/>
    <mergeCell ref="C35:D35"/>
    <mergeCell ref="C36:D36"/>
    <mergeCell ref="C47:D47"/>
    <mergeCell ref="C40:D40"/>
    <mergeCell ref="P49:P50"/>
  </mergeCells>
  <phoneticPr fontId="2" type="noConversion"/>
  <conditionalFormatting sqref="G3:K9 G11:K11 G14:K15 G17:K28 G31:K39 G48:K48 G41:K46">
    <cfRule type="expression" dxfId="95" priority="171">
      <formula>G$2&lt;=$P3</formula>
    </cfRule>
  </conditionalFormatting>
  <conditionalFormatting sqref="G12:K12">
    <cfRule type="expression" dxfId="94" priority="150">
      <formula>G$2&lt;=$P12</formula>
    </cfRule>
  </conditionalFormatting>
  <conditionalFormatting sqref="G29:K30">
    <cfRule type="expression" dxfId="93" priority="145">
      <formula>$P$28&gt;=G$2</formula>
    </cfRule>
  </conditionalFormatting>
  <conditionalFormatting sqref="G51">
    <cfRule type="expression" dxfId="92" priority="140">
      <formula>$P51&gt;=30</formula>
    </cfRule>
  </conditionalFormatting>
  <conditionalFormatting sqref="H51">
    <cfRule type="expression" dxfId="91" priority="139">
      <formula>$P51&gt;=50</formula>
    </cfRule>
  </conditionalFormatting>
  <conditionalFormatting sqref="I51 M48 M41:M46">
    <cfRule type="expression" dxfId="90" priority="138">
      <formula>$P41&gt;=70</formula>
    </cfRule>
  </conditionalFormatting>
  <conditionalFormatting sqref="J51 N48 N41:N46">
    <cfRule type="expression" dxfId="89" priority="137">
      <formula>$P41&gt;=120</formula>
    </cfRule>
  </conditionalFormatting>
  <conditionalFormatting sqref="G49">
    <cfRule type="expression" dxfId="88" priority="132">
      <formula>$P49&gt;=130</formula>
    </cfRule>
  </conditionalFormatting>
  <conditionalFormatting sqref="H49">
    <cfRule type="expression" dxfId="87" priority="131">
      <formula>$P$49&gt;=160</formula>
    </cfRule>
  </conditionalFormatting>
  <conditionalFormatting sqref="I49">
    <cfRule type="expression" dxfId="86" priority="130">
      <formula>$P$49&gt;=180</formula>
    </cfRule>
  </conditionalFormatting>
  <conditionalFormatting sqref="J49">
    <cfRule type="expression" dxfId="85" priority="129">
      <formula>$P49&gt;=200</formula>
    </cfRule>
  </conditionalFormatting>
  <conditionalFormatting sqref="K49">
    <cfRule type="expression" dxfId="84" priority="128">
      <formula>$P49&gt;=250</formula>
    </cfRule>
  </conditionalFormatting>
  <conditionalFormatting sqref="F3:F39 F48 F41:F46">
    <cfRule type="expression" dxfId="83" priority="127">
      <formula>$P3&gt;=60</formula>
    </cfRule>
  </conditionalFormatting>
  <conditionalFormatting sqref="F4:F9">
    <cfRule type="expression" dxfId="82" priority="125">
      <formula>$P4&gt;=60</formula>
    </cfRule>
  </conditionalFormatting>
  <conditionalFormatting sqref="F29">
    <cfRule type="expression" dxfId="81" priority="124">
      <formula>$P28&gt;=60</formula>
    </cfRule>
  </conditionalFormatting>
  <conditionalFormatting sqref="F30">
    <cfRule type="expression" dxfId="80" priority="123">
      <formula>$P28&gt;=60</formula>
    </cfRule>
  </conditionalFormatting>
  <conditionalFormatting sqref="G10:K10">
    <cfRule type="expression" dxfId="79" priority="114">
      <formula>G$2&lt;=$P10</formula>
    </cfRule>
  </conditionalFormatting>
  <conditionalFormatting sqref="F10">
    <cfRule type="expression" dxfId="78" priority="111">
      <formula>$P10&gt;=1</formula>
    </cfRule>
  </conditionalFormatting>
  <conditionalFormatting sqref="G13:K13">
    <cfRule type="expression" dxfId="77" priority="110">
      <formula>G$2&lt;=$P13</formula>
    </cfRule>
  </conditionalFormatting>
  <conditionalFormatting sqref="F13">
    <cfRule type="expression" dxfId="76" priority="107">
      <formula>$P13&gt;=60</formula>
    </cfRule>
  </conditionalFormatting>
  <conditionalFormatting sqref="G16:K16">
    <cfRule type="expression" dxfId="75" priority="106">
      <formula>G$2&lt;=$P16</formula>
    </cfRule>
  </conditionalFormatting>
  <conditionalFormatting sqref="F16">
    <cfRule type="expression" dxfId="74" priority="103">
      <formula>$P16&gt;=60</formula>
    </cfRule>
  </conditionalFormatting>
  <conditionalFormatting sqref="L3:L15">
    <cfRule type="expression" dxfId="73" priority="101">
      <formula>COUNTIF($P3:$P5,"&gt;=70")&gt;=1</formula>
    </cfRule>
  </conditionalFormatting>
  <conditionalFormatting sqref="M3 M9 M12 M15">
    <cfRule type="expression" dxfId="72" priority="100">
      <formula>COUNTIF($P3:$P5,"&gt;=70")&gt;=1</formula>
    </cfRule>
  </conditionalFormatting>
  <conditionalFormatting sqref="N3 N9 N12 N15">
    <cfRule type="expression" dxfId="71" priority="99">
      <formula>OR(COUNTIF($P3:$P5,"&gt;=70")&gt;=2,COUNTIF($P3:$P5,"&gt;=120")&gt;=1)</formula>
    </cfRule>
  </conditionalFormatting>
  <conditionalFormatting sqref="M4 M10 M13 M16">
    <cfRule type="expression" dxfId="70" priority="98">
      <formula>OR(COUNTIF($P3:$P5,"&gt;=70")&gt;=3,COUNTIF($P3:$P5,"&gt;=120")&gt;=2,AND(COUNTIF($P3:$P5,"&gt;=120")&gt;=1,COUNTIF($P3:$P5,"&lt;120")-COUNTIF($P3:$P5,"&lt;70")&gt;=1))</formula>
    </cfRule>
  </conditionalFormatting>
  <conditionalFormatting sqref="N4 N10 N13 N16">
    <cfRule type="expression" dxfId="69" priority="97">
      <formula>OR(COUNTIF($P3:$P5,"&gt;=120")&gt;=2,AND(COUNTIF($P3:$P5,"&gt;=120")&gt;=1,COUNTIF($P3:$P5,"&lt;120")-COUNTIF($P3:$P5,"&lt;70")&gt;=2))</formula>
    </cfRule>
  </conditionalFormatting>
  <conditionalFormatting sqref="M5 M11 M14 M17">
    <cfRule type="expression" dxfId="68" priority="94">
      <formula>OR(COUNTIF($P3:$P5,"&gt;=120")&gt;=3,AND(COUNTIF($P3:$P5,"&gt;=120")&gt;=2,COUNTIF($P3:$P5,"&lt;120")-COUNTIF($P3:$P5,"&lt;70")&gt;=1))</formula>
    </cfRule>
  </conditionalFormatting>
  <conditionalFormatting sqref="N5 N11 N14 N17">
    <cfRule type="expression" dxfId="67" priority="93">
      <formula>COUNTIF($P3:$P5,"&gt;=120")&gt;=3</formula>
    </cfRule>
  </conditionalFormatting>
  <conditionalFormatting sqref="M6">
    <cfRule type="expression" dxfId="66" priority="91">
      <formula>COUNTIF($P6:$P8,"&gt;=70")&gt;=1</formula>
    </cfRule>
  </conditionalFormatting>
  <conditionalFormatting sqref="N6">
    <cfRule type="expression" dxfId="65" priority="90">
      <formula>OR(COUNTIF($P6:$P8,"&gt;=70")&gt;=2,COUNTIF($P6:$P8,"&gt;=120")&gt;=1)</formula>
    </cfRule>
  </conditionalFormatting>
  <conditionalFormatting sqref="M7">
    <cfRule type="expression" dxfId="64" priority="89">
      <formula>OR(COUNTIF($P6:$P8,"&gt;=70")&gt;=3,COUNTIF($P6:$P8,"&gt;=120")&gt;=2,AND(COUNTIF($P6:$P8,"&gt;=120")&gt;=1,COUNTIF($P6:$P8,"&lt;120")-COUNTIF($P6:$P8,"&lt;70")&gt;=1))</formula>
    </cfRule>
  </conditionalFormatting>
  <conditionalFormatting sqref="N7">
    <cfRule type="expression" dxfId="63" priority="88">
      <formula>OR(COUNTIF($P6:$P8,"&gt;=120")&gt;=2,AND(COUNTIF($P6:$P8,"&gt;=120")&gt;=1,COUNTIF($P6:$P8,"&lt;120")-COUNTIF($P6:$P8,"&lt;70")&gt;=2))</formula>
    </cfRule>
  </conditionalFormatting>
  <conditionalFormatting sqref="M8">
    <cfRule type="expression" dxfId="62" priority="87">
      <formula>OR(COUNTIF($P6:$P8,"&gt;=120")&gt;=3,AND(COUNTIF($P6:$P8,"&gt;=120")&gt;=2,COUNTIF($P6:$P8,"&lt;120")-COUNTIF($P6:$P8,"&lt;70")&gt;=1))</formula>
    </cfRule>
  </conditionalFormatting>
  <conditionalFormatting sqref="N8">
    <cfRule type="expression" dxfId="61" priority="86">
      <formula>COUNTIF($P6:$P8,"&gt;=120")&gt;=3</formula>
    </cfRule>
  </conditionalFormatting>
  <conditionalFormatting sqref="L17">
    <cfRule type="expression" dxfId="60" priority="173">
      <formula>COUNTIF($P17:$P19,"&gt;=70")&gt;=1</formula>
    </cfRule>
  </conditionalFormatting>
  <conditionalFormatting sqref="L18">
    <cfRule type="expression" dxfId="59" priority="83">
      <formula>P18&gt;=70</formula>
    </cfRule>
  </conditionalFormatting>
  <conditionalFormatting sqref="F18">
    <cfRule type="expression" dxfId="58" priority="82">
      <formula>$P18&gt;=1</formula>
    </cfRule>
  </conditionalFormatting>
  <conditionalFormatting sqref="F19">
    <cfRule type="expression" dxfId="57" priority="78">
      <formula>$P19&gt;=60</formula>
    </cfRule>
  </conditionalFormatting>
  <conditionalFormatting sqref="L16">
    <cfRule type="expression" dxfId="56" priority="180">
      <formula>COUNTIF($P16:$P17,"&gt;=70")&gt;=1</formula>
    </cfRule>
  </conditionalFormatting>
  <conditionalFormatting sqref="M19">
    <cfRule type="expression" dxfId="55" priority="77">
      <formula>COUNTIF($P19:$P23,"&gt;=70")&gt;=1</formula>
    </cfRule>
  </conditionalFormatting>
  <conditionalFormatting sqref="N19">
    <cfRule type="expression" dxfId="54" priority="76">
      <formula>OR(COUNTIF($P19:$P23,"&gt;=70")&gt;=2,COUNTIF($P19:$P23,"&gt;=120")&gt;=1)</formula>
    </cfRule>
  </conditionalFormatting>
  <conditionalFormatting sqref="M20">
    <cfRule type="expression" dxfId="53" priority="75">
      <formula>OR(COUNTIF($P19:$P23,"&gt;=70")&gt;=3,COUNTIF($P19:$P23,"&gt;=120")&gt;=2,AND(COUNTIF($P19:$P23,"&gt;=120")&gt;=1,COUNTIF($P19:$P23,"&lt;120")-COUNTIF($P19:$P23,"&lt;70")&gt;=1))</formula>
    </cfRule>
  </conditionalFormatting>
  <conditionalFormatting sqref="N20">
    <cfRule type="expression" dxfId="52" priority="74">
      <formula>OR(COUNTIF($P19:$P23,"&gt;=120")&gt;=2,COUNTIF($P19:$P23,"&gt;=70")&gt;=4,AND(COUNTIF($P19:$P23,"&gt;=120")&gt;=1,COUNTIF($P19:$P23,"&lt;120")-COUNTIF($P19:$P23,"&lt;70")&gt;=2))</formula>
    </cfRule>
  </conditionalFormatting>
  <conditionalFormatting sqref="M21">
    <cfRule type="expression" dxfId="51" priority="73">
      <formula>OR(COUNTIF($P19:$P23,"&gt;=70")&gt;=5,COUNTIF($P19:$P23,"&gt;=120")&gt;=3,AND(COUNTIF($P19:$P23,"&gt;=120")&gt;=1,COUNTIF($P19:$P23,"&lt;120")-COUNTIF($P19:$P23,"&lt;70")&gt;=3),AND(COUNTIF($P19:$P23,"&gt;=120")&gt;=2,COUNTIF($P19:$P23,"&lt;120")-COUNTIF($P19:$P23,"&lt;70")&gt;=1))</formula>
    </cfRule>
  </conditionalFormatting>
  <conditionalFormatting sqref="N21">
    <cfRule type="expression" dxfId="50" priority="72">
      <formula>OR(COUNTIF($P19:$P23,"&gt;=120")&gt;=3,COUNTIF($P19:$P23,"&gt;=70")&gt;=6,AND(COUNTIF($P19:$P23,"&gt;=120")&gt;=1,COUNTIF($P19:$P23,"&lt;120")-COUNTIF($P19:$P23,"&lt;70")&gt;=4),AND(COUNTIF($P19:$P23,"&gt;=120")&gt;=2,COUNTIF($P19:$P23,"&lt;120")-COUNTIF($P19:$P23,"&lt;70")&gt;=2))</formula>
    </cfRule>
  </conditionalFormatting>
  <conditionalFormatting sqref="M22">
    <cfRule type="expression" dxfId="49" priority="71">
      <formula>OR(COUNTIF($P19:$P23,"&gt;=120")&gt;=4,AND(COUNTIF($P19:$P23,"&gt;=120")&gt;=1,COUNTIF($P19:$P23,"&lt;120")-COUNTIF($P19:$P23,"&lt;70")&gt;=5),AND(COUNTIF($P19:$P23,"&gt;=120")&gt;=2,COUNTIF($P19:$P23,"&lt;120")-COUNTIF($P19:$P23,"&lt;70")&gt;=3),AND(COUNTIF($P19:$P23,"&gt;=120")&gt;=3,COUNTIF($P19:$P23,"&lt;120")-COUNTIF($P19:$P23,"&lt;70")&gt;=1))</formula>
    </cfRule>
  </conditionalFormatting>
  <conditionalFormatting sqref="N22">
    <cfRule type="expression" dxfId="48" priority="70">
      <formula>OR(COUNTIF($P19:$P23,"&gt;=120")&gt;=4,AND(COUNTIF($P19:$P23,"&gt;=120")&gt;=3,COUNTIF($P19:$P23,"&lt;120")-COUNTIF($P19:$P23,"&lt;70")&gt;=2))</formula>
    </cfRule>
  </conditionalFormatting>
  <conditionalFormatting sqref="M23">
    <cfRule type="expression" dxfId="47" priority="69">
      <formula>OR(COUNTIF($P19:$P23,"&gt;=120")&gt;=5,AND(COUNTIF($P19:$P23,"&gt;=120")&gt;=4,COUNTIF($P19:$P23,"&lt;120")-COUNTIF($P19:$P23,"&lt;70")&gt;=1))</formula>
    </cfRule>
  </conditionalFormatting>
  <conditionalFormatting sqref="N23">
    <cfRule type="expression" dxfId="46" priority="68">
      <formula>COUNTIF($P19:$P23,"&gt;=120")&gt;=5</formula>
    </cfRule>
  </conditionalFormatting>
  <conditionalFormatting sqref="M18">
    <cfRule type="expression" dxfId="45" priority="66">
      <formula>$P18&gt;=70</formula>
    </cfRule>
  </conditionalFormatting>
  <conditionalFormatting sqref="N18">
    <cfRule type="expression" dxfId="44" priority="65">
      <formula>$P18&gt;=120</formula>
    </cfRule>
  </conditionalFormatting>
  <conditionalFormatting sqref="M24">
    <cfRule type="expression" dxfId="43" priority="58">
      <formula>COUNTIF($P24:$P27,"&gt;=70")&gt;=1</formula>
    </cfRule>
  </conditionalFormatting>
  <conditionalFormatting sqref="N24">
    <cfRule type="expression" dxfId="42" priority="57">
      <formula>OR(COUNTIF($P24:$P27,"&gt;=70")&gt;=2,COUNTIF($P24:$P27,"&gt;=120")&gt;=1)</formula>
    </cfRule>
  </conditionalFormatting>
  <conditionalFormatting sqref="M25">
    <cfRule type="expression" dxfId="41" priority="56">
      <formula>OR(COUNTIF($P24:$P27,"&gt;=70")&gt;=3,COUNTIF($P24:$P27,"&gt;=120")&gt;=2,AND(COUNTIF($P24:$P27,"&gt;=120")&gt;=1,COUNTIF($P24:$P27,"&lt;120")-COUNTIF($P24:$P27,"&lt;70")&gt;=1))</formula>
    </cfRule>
  </conditionalFormatting>
  <conditionalFormatting sqref="N25">
    <cfRule type="expression" dxfId="40" priority="55">
      <formula>OR(COUNTIF($P24:$P27,"&gt;=120")&gt;=2,COUNTIF($P24:$P27,"&gt;=70")&gt;=4,AND(COUNTIF($P24:$P27,"&gt;=120")&gt;=1,COUNTIF($P24:$P27,"&lt;120")-COUNTIF($P24:$P27,"&lt;70")&gt;=2))</formula>
    </cfRule>
  </conditionalFormatting>
  <conditionalFormatting sqref="M26">
    <cfRule type="expression" dxfId="39" priority="54">
      <formula>OR(COUNTIF($P24:$P27,"&gt;=70")&gt;=5,COUNTIF($P24:$P27,"&gt;=120")&gt;=3,AND(COUNTIF($P24:$P27,"&gt;=120")&gt;=1,COUNTIF($P24:$P27,"&lt;120")-COUNTIF($P24:$P27,"&lt;70")&gt;=3),AND(COUNTIF($P24:$P27,"&gt;=120")&gt;=2,COUNTIF($P24:$P27,"&lt;120")-COUNTIF($P24:$P27,"&lt;70")&gt;=1))</formula>
    </cfRule>
  </conditionalFormatting>
  <conditionalFormatting sqref="N26">
    <cfRule type="expression" dxfId="38" priority="53">
      <formula>OR(COUNTIF($P24:$P27,"&gt;=120")&gt;=3,COUNTIF($P24:$P27,"&gt;=70")&gt;=6,AND(COUNTIF($P24:$P27,"&gt;=120")&gt;=1,COUNTIF($P24:$P27,"&lt;120")-COUNTIF($P24:$P27,"&lt;70")&gt;=4),AND(COUNTIF($P24:$P27,"&gt;=120")&gt;=2,COUNTIF($P24:$P27,"&lt;120")-COUNTIF($P24:$P27,"&lt;70")&gt;=2))</formula>
    </cfRule>
  </conditionalFormatting>
  <conditionalFormatting sqref="M27">
    <cfRule type="expression" dxfId="37" priority="52">
      <formula>OR(COUNTIF($P24:$P27,"&gt;=120")&gt;=4,AND(COUNTIF($P24:$P28,"&gt;=120")&gt;=1,COUNTIF($P24:$P28,"&lt;120")-COUNTIF($P24:$P28,"&lt;70")&gt;=5),AND(COUNTIF($P24:$P28,"&gt;=120")&gt;=2,COUNTIF($P24:$P27,"&lt;120")-COUNTIF($P24:$P27,"&lt;70")&gt;=3),AND(COUNTIF($P24:$P27,"&gt;=120")&gt;=3,COUNTIF($P24:$P27,"&lt;120")-COUNTIF($P24:$P27,"&lt;70")&gt;=1))</formula>
    </cfRule>
  </conditionalFormatting>
  <conditionalFormatting sqref="N27">
    <cfRule type="expression" dxfId="36" priority="51">
      <formula>OR(COUNTIF($P24:$P27,"&gt;=120")&gt;=4,AND(COUNTIF($P24:$P27,"&gt;=120")&gt;=3,COUNTIF($P24:$P27,"&lt;120")-COUNTIF($P24:$P27,"&lt;70")&gt;=2))</formula>
    </cfRule>
  </conditionalFormatting>
  <conditionalFormatting sqref="L19:L23">
    <cfRule type="expression" dxfId="35" priority="50">
      <formula>COUNTIF($P19:$P23,"&gt;=70")&gt;=1</formula>
    </cfRule>
  </conditionalFormatting>
  <conditionalFormatting sqref="L24:L27">
    <cfRule type="expression" dxfId="34" priority="49">
      <formula>COUNTIF($P24:$P27,"&gt;=70")&gt;=1</formula>
    </cfRule>
  </conditionalFormatting>
  <conditionalFormatting sqref="L28">
    <cfRule type="expression" dxfId="33" priority="48">
      <formula>P28&gt;=70</formula>
    </cfRule>
  </conditionalFormatting>
  <conditionalFormatting sqref="M28">
    <cfRule type="expression" dxfId="32" priority="47">
      <formula>$P28&gt;=70</formula>
    </cfRule>
  </conditionalFormatting>
  <conditionalFormatting sqref="N28">
    <cfRule type="expression" dxfId="31" priority="46">
      <formula>$P28&gt;=120</formula>
    </cfRule>
  </conditionalFormatting>
  <conditionalFormatting sqref="L31:L39 L48 L41:L46">
    <cfRule type="expression" dxfId="30" priority="40">
      <formula>P31&gt;=70</formula>
    </cfRule>
  </conditionalFormatting>
  <conditionalFormatting sqref="M31:M39">
    <cfRule type="expression" dxfId="29" priority="39">
      <formula>$P31&gt;=70</formula>
    </cfRule>
  </conditionalFormatting>
  <conditionalFormatting sqref="N31:N39">
    <cfRule type="expression" dxfId="28" priority="38">
      <formula>$P31&gt;=120</formula>
    </cfRule>
  </conditionalFormatting>
  <conditionalFormatting sqref="M49">
    <cfRule type="expression" dxfId="27" priority="30">
      <formula>$P49&gt;=118</formula>
    </cfRule>
  </conditionalFormatting>
  <conditionalFormatting sqref="N49">
    <cfRule type="expression" dxfId="26" priority="29">
      <formula>$P49&gt;=128</formula>
    </cfRule>
  </conditionalFormatting>
  <conditionalFormatting sqref="M50">
    <cfRule type="expression" dxfId="25" priority="28">
      <formula>$P49&gt;=138</formula>
    </cfRule>
  </conditionalFormatting>
  <conditionalFormatting sqref="N50">
    <cfRule type="expression" dxfId="24" priority="27">
      <formula>$P49&gt;=178</formula>
    </cfRule>
  </conditionalFormatting>
  <conditionalFormatting sqref="L49:L50">
    <cfRule type="expression" dxfId="23" priority="26">
      <formula>$P49&gt;=118</formula>
    </cfRule>
  </conditionalFormatting>
  <conditionalFormatting sqref="F49:F50">
    <cfRule type="expression" dxfId="22" priority="25">
      <formula>$P49&gt;=130</formula>
    </cfRule>
  </conditionalFormatting>
  <conditionalFormatting sqref="F51">
    <cfRule type="expression" dxfId="21" priority="24">
      <formula>$P51&gt;=30</formula>
    </cfRule>
  </conditionalFormatting>
  <conditionalFormatting sqref="N47">
    <cfRule type="expression" dxfId="20" priority="19">
      <formula>$P47&gt;=120</formula>
    </cfRule>
  </conditionalFormatting>
  <conditionalFormatting sqref="G47:K47">
    <cfRule type="expression" dxfId="19" priority="23">
      <formula>G$2&lt;=$P47</formula>
    </cfRule>
  </conditionalFormatting>
  <conditionalFormatting sqref="F47">
    <cfRule type="expression" dxfId="18" priority="22">
      <formula>$P47&gt;=60</formula>
    </cfRule>
  </conditionalFormatting>
  <conditionalFormatting sqref="L47">
    <cfRule type="expression" dxfId="17" priority="21">
      <formula>P47&gt;=70</formula>
    </cfRule>
  </conditionalFormatting>
  <conditionalFormatting sqref="M47">
    <cfRule type="expression" dxfId="16" priority="20">
      <formula>$P47&gt;=70</formula>
    </cfRule>
  </conditionalFormatting>
  <conditionalFormatting sqref="G40:K40">
    <cfRule type="expression" dxfId="15" priority="18">
      <formula>G$2&lt;=$P40</formula>
    </cfRule>
  </conditionalFormatting>
  <conditionalFormatting sqref="F40">
    <cfRule type="expression" dxfId="14" priority="17">
      <formula>$P40&gt;=60</formula>
    </cfRule>
  </conditionalFormatting>
  <conditionalFormatting sqref="L40">
    <cfRule type="expression" dxfId="13" priority="16">
      <formula>P40&gt;=70</formula>
    </cfRule>
  </conditionalFormatting>
  <conditionalFormatting sqref="M40">
    <cfRule type="expression" dxfId="12" priority="15">
      <formula>$P40&gt;=70</formula>
    </cfRule>
  </conditionalFormatting>
  <conditionalFormatting sqref="N40">
    <cfRule type="expression" dxfId="11" priority="14">
      <formula>$P40&gt;=120</formula>
    </cfRule>
  </conditionalFormatting>
  <conditionalFormatting sqref="E3:E28 E48 E41:E46 E31:E39">
    <cfRule type="expression" dxfId="10" priority="13">
      <formula>$P3&gt;=60</formula>
    </cfRule>
  </conditionalFormatting>
  <conditionalFormatting sqref="E4:E9">
    <cfRule type="expression" dxfId="9" priority="12">
      <formula>$P4&gt;=60</formula>
    </cfRule>
  </conditionalFormatting>
  <conditionalFormatting sqref="E10">
    <cfRule type="expression" dxfId="8" priority="9">
      <formula>$P10&gt;=1</formula>
    </cfRule>
  </conditionalFormatting>
  <conditionalFormatting sqref="E13">
    <cfRule type="expression" dxfId="7" priority="8">
      <formula>$P13&gt;=60</formula>
    </cfRule>
  </conditionalFormatting>
  <conditionalFormatting sqref="E16">
    <cfRule type="expression" dxfId="6" priority="7">
      <formula>$P16&gt;=60</formula>
    </cfRule>
  </conditionalFormatting>
  <conditionalFormatting sqref="E18">
    <cfRule type="expression" dxfId="5" priority="6">
      <formula>$P18&gt;=1</formula>
    </cfRule>
  </conditionalFormatting>
  <conditionalFormatting sqref="E19">
    <cfRule type="expression" dxfId="4" priority="5">
      <formula>$P19&gt;=60</formula>
    </cfRule>
  </conditionalFormatting>
  <conditionalFormatting sqref="E49:E50">
    <cfRule type="expression" dxfId="3" priority="4">
      <formula>$P49&gt;=130</formula>
    </cfRule>
  </conditionalFormatting>
  <conditionalFormatting sqref="E51">
    <cfRule type="expression" dxfId="2" priority="3">
      <formula>$P51&gt;=30</formula>
    </cfRule>
  </conditionalFormatting>
  <conditionalFormatting sqref="E47">
    <cfRule type="expression" dxfId="1" priority="2">
      <formula>$P47&gt;=60</formula>
    </cfRule>
  </conditionalFormatting>
  <conditionalFormatting sqref="E40">
    <cfRule type="expression" dxfId="0" priority="1">
      <formula>$P40&gt;=60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jung</cp:lastModifiedBy>
  <dcterms:created xsi:type="dcterms:W3CDTF">2019-06-29T00:13:41Z</dcterms:created>
  <dcterms:modified xsi:type="dcterms:W3CDTF">2021-08-19T21:53:16Z</dcterms:modified>
</cp:coreProperties>
</file>