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ong\Desktop\"/>
    </mc:Choice>
  </mc:AlternateContent>
  <xr:revisionPtr revIDLastSave="0" documentId="13_ncr:1_{EFF2DC10-28FF-4200-A111-EFB608BFC2AD}" xr6:coauthVersionLast="47" xr6:coauthVersionMax="47" xr10:uidLastSave="{00000000-0000-0000-0000-000000000000}"/>
  <bookViews>
    <workbookView xWindow="-120" yWindow="-120" windowWidth="38640" windowHeight="21240" xr2:uid="{BFD99CB3-31A8-428B-9512-CF7FB7086FB1}"/>
  </bookViews>
  <sheets>
    <sheet name="주간 골드 획득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1" l="1"/>
  <c r="X37" i="1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" i="1"/>
  <c r="U5" i="1" l="1"/>
</calcChain>
</file>

<file path=xl/sharedStrings.xml><?xml version="1.0" encoding="utf-8"?>
<sst xmlns="http://schemas.openxmlformats.org/spreadsheetml/2006/main" count="66" uniqueCount="57">
  <si>
    <t>주간 골드 획득</t>
    <phoneticPr fontId="2" type="noConversion"/>
  </si>
  <si>
    <t>오레하(N)</t>
    <phoneticPr fontId="2" type="noConversion"/>
  </si>
  <si>
    <t>오레하(H)</t>
    <phoneticPr fontId="2" type="noConversion"/>
  </si>
  <si>
    <t>아르고스</t>
    <phoneticPr fontId="2" type="noConversion"/>
  </si>
  <si>
    <t>발탄(N)</t>
    <phoneticPr fontId="2" type="noConversion"/>
  </si>
  <si>
    <t>발탄(H)</t>
    <phoneticPr fontId="2" type="noConversion"/>
  </si>
  <si>
    <t>비아키스(N)</t>
    <phoneticPr fontId="2" type="noConversion"/>
  </si>
  <si>
    <t>비아키스(H)</t>
    <phoneticPr fontId="2" type="noConversion"/>
  </si>
  <si>
    <t>쿠크세이튼(N)</t>
    <phoneticPr fontId="2" type="noConversion"/>
  </si>
  <si>
    <t>아브렐슈드(N)</t>
    <phoneticPr fontId="2" type="noConversion"/>
  </si>
  <si>
    <t>아브렐슈드(H)</t>
    <phoneticPr fontId="2" type="noConversion"/>
  </si>
  <si>
    <t>Lv.</t>
    <phoneticPr fontId="2" type="noConversion"/>
  </si>
  <si>
    <t>클리어 골드</t>
    <phoneticPr fontId="2" type="noConversion"/>
  </si>
  <si>
    <t>1415~</t>
    <phoneticPr fontId="2" type="noConversion"/>
  </si>
  <si>
    <t>1445~</t>
    <phoneticPr fontId="2" type="noConversion"/>
  </si>
  <si>
    <t>1430~</t>
    <phoneticPr fontId="2" type="noConversion"/>
  </si>
  <si>
    <t>1460~</t>
    <phoneticPr fontId="2" type="noConversion"/>
  </si>
  <si>
    <t>1475~</t>
    <phoneticPr fontId="2" type="noConversion"/>
  </si>
  <si>
    <t>거래소(경매장)
판매</t>
    <phoneticPr fontId="2" type="noConversion"/>
  </si>
  <si>
    <t>닉네임</t>
    <phoneticPr fontId="2" type="noConversion"/>
  </si>
  <si>
    <t>1370~1474</t>
    <phoneticPr fontId="2" type="noConversion"/>
  </si>
  <si>
    <t>1325~1414</t>
    <phoneticPr fontId="2" type="noConversion"/>
  </si>
  <si>
    <t>버스 비용
지출 골드</t>
    <phoneticPr fontId="2" type="noConversion"/>
  </si>
  <si>
    <t>총 합계</t>
    <phoneticPr fontId="2" type="noConversion"/>
  </si>
  <si>
    <t>캐럭터 별
합계</t>
    <phoneticPr fontId="2" type="noConversion"/>
  </si>
  <si>
    <t>본캐</t>
    <phoneticPr fontId="2" type="noConversion"/>
  </si>
  <si>
    <t>배럭1</t>
    <phoneticPr fontId="2" type="noConversion"/>
  </si>
  <si>
    <t>배럭2</t>
    <phoneticPr fontId="2" type="noConversion"/>
  </si>
  <si>
    <t>배럭3</t>
    <phoneticPr fontId="2" type="noConversion"/>
  </si>
  <si>
    <t>배럭4</t>
    <phoneticPr fontId="2" type="noConversion"/>
  </si>
  <si>
    <t>배럭5</t>
    <phoneticPr fontId="2" type="noConversion"/>
  </si>
  <si>
    <t>경매 획득
골드</t>
    <phoneticPr fontId="2" type="noConversion"/>
  </si>
  <si>
    <t>에포나 증표</t>
    <phoneticPr fontId="2" type="noConversion"/>
  </si>
  <si>
    <t>아르고스 1페</t>
    <phoneticPr fontId="2" type="noConversion"/>
  </si>
  <si>
    <t>아르고스 2페</t>
    <phoneticPr fontId="2" type="noConversion"/>
  </si>
  <si>
    <t>아르고스 3페</t>
    <phoneticPr fontId="2" type="noConversion"/>
  </si>
  <si>
    <t>1370~1474</t>
    <phoneticPr fontId="2" type="noConversion"/>
  </si>
  <si>
    <t>3페</t>
    <phoneticPr fontId="2" type="noConversion"/>
  </si>
  <si>
    <t>아브렐슈드(N) 1-2관문</t>
    <phoneticPr fontId="2" type="noConversion"/>
  </si>
  <si>
    <t>아브렐슈드(N) 3-4관문</t>
    <phoneticPr fontId="2" type="noConversion"/>
  </si>
  <si>
    <t>아브렐슈드(N) 5-6관문</t>
    <phoneticPr fontId="2" type="noConversion"/>
  </si>
  <si>
    <t>1490~</t>
    <phoneticPr fontId="2" type="noConversion"/>
  </si>
  <si>
    <t>1500~</t>
    <phoneticPr fontId="2" type="noConversion"/>
  </si>
  <si>
    <t>1520~</t>
    <phoneticPr fontId="2" type="noConversion"/>
  </si>
  <si>
    <t>아브렐슈드(H) 1-2관문</t>
    <phoneticPr fontId="2" type="noConversion"/>
  </si>
  <si>
    <t>아브렐슈드(H) 3-4관문</t>
    <phoneticPr fontId="2" type="noConversion"/>
  </si>
  <si>
    <t>아브렐슈드(H) 5-6관문</t>
    <phoneticPr fontId="2" type="noConversion"/>
  </si>
  <si>
    <t>추가예정</t>
    <phoneticPr fontId="2" type="noConversion"/>
  </si>
  <si>
    <t>4관문</t>
    <phoneticPr fontId="2" type="noConversion"/>
  </si>
  <si>
    <t>나머지 기사가
받게 될 최종 금액</t>
    <phoneticPr fontId="2" type="noConversion"/>
  </si>
  <si>
    <t>경매 획득</t>
    <phoneticPr fontId="2" type="noConversion"/>
  </si>
  <si>
    <r>
      <t xml:space="preserve">손님이 지불한
버스 금액 </t>
    </r>
    <r>
      <rPr>
        <b/>
        <sz val="11"/>
        <color theme="1"/>
        <rFont val="맑은 고딕"/>
        <family val="3"/>
        <charset val="129"/>
        <scheme val="minor"/>
      </rPr>
      <t>(A)</t>
    </r>
    <phoneticPr fontId="2" type="noConversion"/>
  </si>
  <si>
    <r>
      <t xml:space="preserve">기사 인원 </t>
    </r>
    <r>
      <rPr>
        <b/>
        <sz val="11"/>
        <color theme="1"/>
        <rFont val="맑은 고딕"/>
        <family val="3"/>
        <charset val="129"/>
        <scheme val="minor"/>
      </rPr>
      <t>(B)</t>
    </r>
    <phoneticPr fontId="2" type="noConversion"/>
  </si>
  <si>
    <t>버스 금액 계산기</t>
    <phoneticPr fontId="2" type="noConversion"/>
  </si>
  <si>
    <r>
      <rPr>
        <sz val="20"/>
        <color theme="1"/>
        <rFont val="맑은 고딕"/>
        <family val="3"/>
        <charset val="129"/>
        <scheme val="minor"/>
      </rPr>
      <t>사용 방법</t>
    </r>
    <r>
      <rPr>
        <sz val="11"/>
        <color theme="1"/>
        <rFont val="맑은 고딕"/>
        <family val="2"/>
        <charset val="129"/>
        <scheme val="minor"/>
      </rPr>
      <t xml:space="preserve">
D~K 열은 기입방법이 2가지다.
</t>
    </r>
    <r>
      <rPr>
        <b/>
        <sz val="12"/>
        <color rgb="FFFF0000"/>
        <rFont val="맑은 고딕"/>
        <family val="3"/>
        <charset val="129"/>
        <scheme val="minor"/>
      </rPr>
      <t>1. 본인이 기사일 경우, 받은 골드를 기입</t>
    </r>
    <r>
      <rPr>
        <sz val="11"/>
        <color theme="1"/>
        <rFont val="맑은 고딕"/>
        <family val="2"/>
        <charset val="129"/>
        <scheme val="minor"/>
      </rPr>
      <t xml:space="preserve">
(ex. </t>
    </r>
    <r>
      <rPr>
        <b/>
        <sz val="11"/>
        <color theme="1"/>
        <rFont val="맑은 고딕"/>
        <family val="3"/>
        <charset val="129"/>
        <scheme val="minor"/>
      </rPr>
      <t>오레하(H)</t>
    </r>
    <r>
      <rPr>
        <sz val="11"/>
        <color theme="1"/>
        <rFont val="맑은 고딕"/>
        <family val="3"/>
        <charset val="129"/>
        <scheme val="minor"/>
      </rPr>
      <t xml:space="preserve">를 1000G에 태울경우 손님은 3명, 1000*3=3000 을 기입)
</t>
    </r>
    <r>
      <rPr>
        <b/>
        <sz val="12"/>
        <color rgb="FFFF0000"/>
        <rFont val="맑은 고딕"/>
        <family val="3"/>
        <charset val="129"/>
        <scheme val="minor"/>
      </rPr>
      <t>2. 그냥 매칭or파티로 순수히 클리어 했을경우</t>
    </r>
    <r>
      <rPr>
        <sz val="11"/>
        <color theme="1"/>
        <rFont val="맑은 고딕"/>
        <family val="3"/>
        <charset val="129"/>
        <scheme val="minor"/>
      </rPr>
      <t xml:space="preserve">
무조건 </t>
    </r>
    <r>
      <rPr>
        <b/>
        <sz val="11"/>
        <color theme="1"/>
        <rFont val="맑은 고딕"/>
        <family val="3"/>
        <charset val="129"/>
        <scheme val="minor"/>
      </rPr>
      <t>1을 기입</t>
    </r>
    <r>
      <rPr>
        <sz val="11"/>
        <color theme="1"/>
        <rFont val="맑은 고딕"/>
        <family val="3"/>
        <charset val="129"/>
        <scheme val="minor"/>
      </rPr>
      <t xml:space="preserve">한다. (1 외 숫자 기입시 수식작동X)
</t>
    </r>
    <r>
      <rPr>
        <b/>
        <sz val="12"/>
        <color rgb="FFFF0000"/>
        <rFont val="맑은 고딕"/>
        <family val="3"/>
        <charset val="129"/>
        <scheme val="minor"/>
      </rPr>
      <t>2-1. 일정 골드 지불 후 버스를 탔다.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1 기입</t>
    </r>
    <r>
      <rPr>
        <sz val="11"/>
        <color theme="1"/>
        <rFont val="맑은 고딕"/>
        <family val="3"/>
        <charset val="129"/>
        <scheme val="minor"/>
      </rPr>
      <t xml:space="preserve"> 후 </t>
    </r>
    <r>
      <rPr>
        <b/>
        <sz val="11"/>
        <color theme="1"/>
        <rFont val="맑은 고딕"/>
        <family val="3"/>
        <charset val="129"/>
        <scheme val="minor"/>
      </rPr>
      <t>R열</t>
    </r>
    <r>
      <rPr>
        <sz val="11"/>
        <color theme="1"/>
        <rFont val="맑은 고딕"/>
        <family val="3"/>
        <charset val="129"/>
        <scheme val="minor"/>
      </rPr>
      <t xml:space="preserve">에 지출한 골드를 기입
</t>
    </r>
    <r>
      <rPr>
        <b/>
        <sz val="12"/>
        <color rgb="FFFF0000"/>
        <rFont val="맑은 고딕"/>
        <family val="3"/>
        <charset val="129"/>
        <scheme val="minor"/>
      </rPr>
      <t>B열</t>
    </r>
    <r>
      <rPr>
        <sz val="11"/>
        <color theme="1"/>
        <rFont val="맑은 고딕"/>
        <family val="3"/>
        <charset val="129"/>
        <scheme val="minor"/>
      </rPr>
      <t xml:space="preserve">은 캐릭터 레벨을 </t>
    </r>
    <r>
      <rPr>
        <b/>
        <sz val="12"/>
        <color rgb="FFFF0000"/>
        <rFont val="맑은 고딕"/>
        <family val="3"/>
        <charset val="129"/>
        <scheme val="minor"/>
      </rPr>
      <t>필수</t>
    </r>
    <r>
      <rPr>
        <sz val="11"/>
        <color theme="1"/>
        <rFont val="맑은 고딕"/>
        <family val="3"/>
        <charset val="129"/>
        <scheme val="minor"/>
      </rPr>
      <t xml:space="preserve">로 기입해야 함.
</t>
    </r>
    <r>
      <rPr>
        <b/>
        <sz val="12"/>
        <color rgb="FFFF0000"/>
        <rFont val="맑은 고딕"/>
        <family val="3"/>
        <charset val="129"/>
        <scheme val="minor"/>
      </rPr>
      <t>O열</t>
    </r>
    <r>
      <rPr>
        <sz val="11"/>
        <color theme="1"/>
        <rFont val="맑은 고딕"/>
        <family val="3"/>
        <charset val="129"/>
        <scheme val="minor"/>
      </rPr>
      <t xml:space="preserve">은 클리어 후 경매에서 먹은 템을 거래소(경매장)에 판 가격 기입
(수수료 계산하지말고 템을 판 원금으로 기입)
</t>
    </r>
    <r>
      <rPr>
        <b/>
        <sz val="12"/>
        <color rgb="FFFF0000"/>
        <rFont val="맑은 고딕"/>
        <family val="3"/>
        <charset val="129"/>
        <scheme val="minor"/>
      </rPr>
      <t>P열</t>
    </r>
    <r>
      <rPr>
        <sz val="11"/>
        <color theme="1"/>
        <rFont val="맑은 고딕"/>
        <family val="3"/>
        <charset val="129"/>
        <scheme val="minor"/>
      </rPr>
      <t xml:space="preserve">은 타 유저간의 경매로 인해 분배된 골드 기입
</t>
    </r>
    <r>
      <rPr>
        <b/>
        <sz val="12"/>
        <color rgb="FFFF0000"/>
        <rFont val="맑은 고딕"/>
        <family val="3"/>
        <charset val="129"/>
        <scheme val="minor"/>
      </rPr>
      <t>Q열</t>
    </r>
    <r>
      <rPr>
        <sz val="11"/>
        <color theme="1"/>
        <rFont val="맑은 고딕"/>
        <family val="3"/>
        <charset val="129"/>
        <scheme val="minor"/>
      </rPr>
      <t xml:space="preserve">은 위 예시 외에 카오스 던전,가디언 토벌, 생활 등에서 얻은 템을 판 원 가격을 기입
(수수료 계산하지말고 템을 판 원금으로 기입)
</t>
    </r>
    <r>
      <rPr>
        <b/>
        <sz val="12"/>
        <color rgb="FFFF0000"/>
        <rFont val="맑은 고딕"/>
        <family val="3"/>
        <charset val="129"/>
        <scheme val="minor"/>
      </rPr>
      <t>F열</t>
    </r>
    <r>
      <rPr>
        <sz val="11"/>
        <color theme="1"/>
        <rFont val="맑은 고딕"/>
        <family val="3"/>
        <charset val="129"/>
        <scheme val="minor"/>
      </rPr>
      <t xml:space="preserve">은 </t>
    </r>
    <r>
      <rPr>
        <b/>
        <sz val="11"/>
        <color theme="1"/>
        <rFont val="맑은 고딕"/>
        <family val="3"/>
        <charset val="129"/>
        <scheme val="minor"/>
      </rPr>
      <t>1</t>
    </r>
    <r>
      <rPr>
        <sz val="11"/>
        <color theme="1"/>
        <rFont val="맑은 고딕"/>
        <family val="3"/>
        <charset val="129"/>
        <scheme val="minor"/>
      </rPr>
      <t xml:space="preserve"> or </t>
    </r>
    <r>
      <rPr>
        <b/>
        <sz val="11"/>
        <color theme="1"/>
        <rFont val="맑은 고딕"/>
        <family val="3"/>
        <charset val="129"/>
        <scheme val="minor"/>
      </rPr>
      <t>3페</t>
    </r>
    <r>
      <rPr>
        <sz val="11"/>
        <color theme="1"/>
        <rFont val="맑은 고딕"/>
        <family val="3"/>
        <charset val="129"/>
        <scheme val="minor"/>
      </rPr>
      <t xml:space="preserve"> or </t>
    </r>
    <r>
      <rPr>
        <b/>
        <sz val="11"/>
        <color theme="1"/>
        <rFont val="맑은 고딕"/>
        <family val="3"/>
        <charset val="129"/>
        <scheme val="minor"/>
      </rPr>
      <t>버스수입</t>
    </r>
    <r>
      <rPr>
        <sz val="11"/>
        <color theme="1"/>
        <rFont val="맑은 고딕"/>
        <family val="3"/>
        <charset val="129"/>
        <scheme val="minor"/>
      </rPr>
      <t xml:space="preserve">을 기입하면 아르고스 1~3페 합산 클리어 골드(3300)가 캐릭터 별 합계(총 합계)에 합산됨.
또는, 1페만 클리어 했다면 " </t>
    </r>
    <r>
      <rPr>
        <b/>
        <sz val="12"/>
        <color rgb="FFFF0000"/>
        <rFont val="맑은 고딕"/>
        <family val="3"/>
        <charset val="129"/>
        <scheme val="minor"/>
      </rPr>
      <t xml:space="preserve">1페 </t>
    </r>
    <r>
      <rPr>
        <sz val="11"/>
        <color theme="1"/>
        <rFont val="맑은 고딕"/>
        <family val="3"/>
        <charset val="129"/>
        <scheme val="minor"/>
      </rPr>
      <t xml:space="preserve">" 기입 → 1페 클리어 골드만 합산.
2페까지 클리어 했다면 " </t>
    </r>
    <r>
      <rPr>
        <b/>
        <sz val="12"/>
        <color rgb="FFFF0000"/>
        <rFont val="맑은 고딕"/>
        <family val="3"/>
        <charset val="129"/>
        <scheme val="minor"/>
      </rPr>
      <t>2페</t>
    </r>
    <r>
      <rPr>
        <sz val="11"/>
        <color theme="1"/>
        <rFont val="맑은 고딕"/>
        <family val="3"/>
        <charset val="129"/>
        <scheme val="minor"/>
      </rPr>
      <t xml:space="preserve"> " 기입 → 1~2페 클리어 골드 합산. 
</t>
    </r>
    <r>
      <rPr>
        <b/>
        <sz val="11"/>
        <color rgb="FFFF0000"/>
        <rFont val="맑은 고딕"/>
        <family val="3"/>
        <charset val="129"/>
        <scheme val="minor"/>
      </rPr>
      <t>L, M열</t>
    </r>
    <r>
      <rPr>
        <sz val="11"/>
        <color theme="1"/>
        <rFont val="맑은 고딕"/>
        <family val="3"/>
        <charset val="129"/>
        <scheme val="minor"/>
      </rPr>
      <t xml:space="preserve">은 </t>
    </r>
    <r>
      <rPr>
        <b/>
        <sz val="11"/>
        <color theme="1"/>
        <rFont val="맑은 고딕"/>
        <family val="3"/>
        <charset val="129"/>
        <scheme val="minor"/>
      </rPr>
      <t>2관문</t>
    </r>
    <r>
      <rPr>
        <sz val="11"/>
        <color theme="1"/>
        <rFont val="맑은 고딕"/>
        <family val="3"/>
        <charset val="129"/>
        <scheme val="minor"/>
      </rPr>
      <t xml:space="preserve"> or </t>
    </r>
    <r>
      <rPr>
        <b/>
        <sz val="11"/>
        <color theme="1"/>
        <rFont val="맑은 고딕"/>
        <family val="3"/>
        <charset val="129"/>
        <scheme val="minor"/>
      </rPr>
      <t>4관문</t>
    </r>
    <r>
      <rPr>
        <sz val="11"/>
        <color theme="1"/>
        <rFont val="맑은 고딕"/>
        <family val="3"/>
        <charset val="129"/>
        <scheme val="minor"/>
      </rPr>
      <t xml:space="preserve"> or </t>
    </r>
    <r>
      <rPr>
        <b/>
        <sz val="11"/>
        <color theme="1"/>
        <rFont val="맑은 고딕"/>
        <family val="3"/>
        <charset val="129"/>
        <scheme val="minor"/>
      </rPr>
      <t>6관문</t>
    </r>
    <r>
      <rPr>
        <sz val="11"/>
        <color theme="1"/>
        <rFont val="맑은 고딕"/>
        <family val="3"/>
        <charset val="129"/>
        <scheme val="minor"/>
      </rPr>
      <t xml:space="preserve"> or </t>
    </r>
    <r>
      <rPr>
        <b/>
        <sz val="11"/>
        <color theme="1"/>
        <rFont val="맑은 고딕"/>
        <family val="3"/>
        <charset val="129"/>
        <scheme val="minor"/>
      </rPr>
      <t>1</t>
    </r>
    <r>
      <rPr>
        <sz val="11"/>
        <color theme="1"/>
        <rFont val="맑은 고딕"/>
        <family val="3"/>
        <charset val="129"/>
        <scheme val="minor"/>
      </rPr>
      <t xml:space="preserve">을 기입하면 아브렐슈드 1~6관문 합산 클리어 골드(최대 7500)가 캐릭터 별 합계(총 합계)에 합산됨.
1-2관문만 클리어 했다면 " </t>
    </r>
    <r>
      <rPr>
        <b/>
        <sz val="11"/>
        <color rgb="FFFF0000"/>
        <rFont val="맑은 고딕"/>
        <family val="3"/>
        <charset val="129"/>
        <scheme val="minor"/>
      </rPr>
      <t>2관문</t>
    </r>
    <r>
      <rPr>
        <sz val="11"/>
        <color theme="1"/>
        <rFont val="맑은 고딕"/>
        <family val="3"/>
        <charset val="129"/>
        <scheme val="minor"/>
      </rPr>
      <t xml:space="preserve"> " 기입 → 1-2관문 클리어 골드만 합산.
3-4관문만 클리어 했다면 " </t>
    </r>
    <r>
      <rPr>
        <b/>
        <sz val="11"/>
        <color rgb="FFFF0000"/>
        <rFont val="맑은 고딕"/>
        <family val="3"/>
        <charset val="129"/>
        <scheme val="minor"/>
      </rPr>
      <t>4관문</t>
    </r>
    <r>
      <rPr>
        <sz val="11"/>
        <color theme="1"/>
        <rFont val="맑은 고딕"/>
        <family val="3"/>
        <charset val="129"/>
        <scheme val="minor"/>
      </rPr>
      <t xml:space="preserve"> " 기입 → 1-4관문 클리어 골드만 합산.
5-6관문까지 클리어 했다면 " </t>
    </r>
    <r>
      <rPr>
        <b/>
        <sz val="11"/>
        <color rgb="FFFF0000"/>
        <rFont val="맑은 고딕"/>
        <family val="3"/>
        <charset val="129"/>
        <scheme val="minor"/>
      </rPr>
      <t>6관문 (또는 1)</t>
    </r>
    <r>
      <rPr>
        <sz val="11"/>
        <color theme="1"/>
        <rFont val="맑은 고딕"/>
        <family val="3"/>
        <charset val="129"/>
        <scheme val="minor"/>
      </rPr>
      <t xml:space="preserve"> " 기입
→ 1-6관문 클리어 골드 합산. 
</t>
    </r>
    <r>
      <rPr>
        <b/>
        <sz val="11"/>
        <color rgb="FFFF0000"/>
        <rFont val="맑은 고딕"/>
        <family val="3"/>
        <charset val="129"/>
        <scheme val="minor"/>
      </rPr>
      <t>N열</t>
    </r>
    <r>
      <rPr>
        <sz val="11"/>
        <color theme="1"/>
        <rFont val="맑은 고딕"/>
        <family val="3"/>
        <charset val="129"/>
        <scheme val="minor"/>
      </rPr>
      <t xml:space="preserve">은 아브렐슈드 버스 기사 전용 기입란임.
왼쪽에 있는 " </t>
    </r>
    <r>
      <rPr>
        <b/>
        <sz val="11"/>
        <color rgb="FFFF0000"/>
        <rFont val="맑은 고딕"/>
        <family val="3"/>
        <charset val="129"/>
        <scheme val="minor"/>
      </rPr>
      <t>버스 금액 계산기</t>
    </r>
    <r>
      <rPr>
        <sz val="11"/>
        <color theme="1"/>
        <rFont val="맑은 고딕"/>
        <family val="3"/>
        <charset val="129"/>
        <scheme val="minor"/>
      </rPr>
      <t xml:space="preserve"> " 표에 
</t>
    </r>
    <r>
      <rPr>
        <b/>
        <sz val="11"/>
        <color theme="1"/>
        <rFont val="맑은 고딕"/>
        <family val="3"/>
        <charset val="129"/>
        <scheme val="minor"/>
      </rPr>
      <t>A, B</t>
    </r>
    <r>
      <rPr>
        <sz val="11"/>
        <color theme="1"/>
        <rFont val="맑은 고딕"/>
        <family val="3"/>
        <charset val="129"/>
        <scheme val="minor"/>
      </rPr>
      <t xml:space="preserve"> 칸을 채운후 자동으로 계산되는 </t>
    </r>
    <r>
      <rPr>
        <b/>
        <sz val="11"/>
        <color theme="1"/>
        <rFont val="맑은 고딕"/>
        <family val="3"/>
        <charset val="129"/>
        <scheme val="minor"/>
      </rPr>
      <t xml:space="preserve">C </t>
    </r>
    <r>
      <rPr>
        <sz val="11"/>
        <color theme="1"/>
        <rFont val="맑은 고딕"/>
        <family val="3"/>
        <charset val="129"/>
        <scheme val="minor"/>
      </rPr>
      <t xml:space="preserve">에 표시되는 금액을 </t>
    </r>
    <r>
      <rPr>
        <b/>
        <sz val="11"/>
        <color rgb="FFFF0000"/>
        <rFont val="맑은 고딕"/>
        <family val="3"/>
        <charset val="129"/>
        <scheme val="minor"/>
      </rPr>
      <t>N열</t>
    </r>
    <r>
      <rPr>
        <sz val="11"/>
        <color theme="1"/>
        <rFont val="맑은 고딕"/>
        <family val="3"/>
        <charset val="129"/>
        <scheme val="minor"/>
      </rPr>
      <t>에 기입
미세 Tip.
레벨이 안되서 못하는 컨텐츠에 0을 기입하면 가독성이 올라간다.</t>
    </r>
    <phoneticPr fontId="2" type="noConversion"/>
  </si>
  <si>
    <r>
      <t xml:space="preserve">분배 담당자(=나머지 기사
에게 보낼)분배 금액 </t>
    </r>
    <r>
      <rPr>
        <b/>
        <sz val="10"/>
        <color theme="1"/>
        <rFont val="맑은 고딕"/>
        <family val="3"/>
        <charset val="129"/>
        <scheme val="minor"/>
      </rPr>
      <t>(C)</t>
    </r>
    <phoneticPr fontId="2" type="noConversion"/>
  </si>
  <si>
    <t>아브렐슈드
버스 수익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</si>
</sst>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골드&quot;;\-#,###&quot; 골드&quot;;\ &quot;-&quot;"/>
    <numFmt numFmtId="177" formatCode="#,###.0&quot; 골드&quot;;\-#,###.0&quot; 골드&quot;;\ &quot;-&quot;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5" tint="-0.249977111117893"/>
      <name val="맑은 고딕"/>
      <family val="3"/>
      <charset val="129"/>
      <scheme val="minor"/>
    </font>
    <font>
      <b/>
      <sz val="11"/>
      <color theme="9" tint="-0.249977111117893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9FFD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 wrapText="1"/>
    </xf>
    <xf numFmtId="176" fontId="0" fillId="0" borderId="34" xfId="0" applyNumberForma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176" fontId="0" fillId="0" borderId="36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76" fontId="0" fillId="0" borderId="15" xfId="0" applyNumberFormat="1" applyBorder="1" applyAlignment="1" applyProtection="1">
      <alignment horizontal="center" vertical="center"/>
      <protection hidden="1"/>
    </xf>
    <xf numFmtId="0" fontId="0" fillId="0" borderId="37" xfId="0" applyFill="1" applyBorder="1" applyAlignment="1" applyProtection="1">
      <alignment horizontal="center" vertical="center"/>
      <protection hidden="1"/>
    </xf>
    <xf numFmtId="176" fontId="0" fillId="0" borderId="38" xfId="0" applyNumberFormat="1" applyFill="1" applyBorder="1" applyAlignment="1" applyProtection="1">
      <alignment horizontal="center" vertical="center"/>
      <protection hidden="1"/>
    </xf>
    <xf numFmtId="0" fontId="0" fillId="0" borderId="14" xfId="0" applyFill="1" applyBorder="1" applyAlignment="1" applyProtection="1">
      <alignment horizontal="center" vertical="center"/>
      <protection hidden="1"/>
    </xf>
    <xf numFmtId="0" fontId="0" fillId="0" borderId="39" xfId="0" applyFill="1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176" fontId="0" fillId="0" borderId="41" xfId="0" applyNumberFormat="1" applyBorder="1" applyAlignment="1" applyProtection="1">
      <alignment horizontal="center" vertical="center"/>
      <protection hidden="1"/>
    </xf>
    <xf numFmtId="0" fontId="0" fillId="0" borderId="42" xfId="1" applyNumberFormat="1" applyFont="1" applyBorder="1" applyAlignment="1" applyProtection="1">
      <alignment horizontal="center" vertical="center"/>
      <protection hidden="1"/>
    </xf>
    <xf numFmtId="0" fontId="0" fillId="0" borderId="24" xfId="0" applyFill="1" applyBorder="1" applyAlignment="1" applyProtection="1">
      <alignment horizontal="center" vertical="center"/>
      <protection hidden="1"/>
    </xf>
    <xf numFmtId="0" fontId="0" fillId="0" borderId="14" xfId="1" applyNumberFormat="1" applyFont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6" xfId="1" applyNumberFormat="1" applyFont="1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5" borderId="44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/>
    </xf>
    <xf numFmtId="0" fontId="0" fillId="5" borderId="45" xfId="1" applyNumberFormat="1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4" xfId="1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11" fillId="5" borderId="44" xfId="0" applyFont="1" applyFill="1" applyBorder="1" applyAlignment="1" applyProtection="1">
      <alignment horizontal="center" vertical="center" wrapText="1"/>
      <protection hidden="1"/>
    </xf>
    <xf numFmtId="0" fontId="0" fillId="5" borderId="44" xfId="0" applyFill="1" applyBorder="1" applyAlignment="1" applyProtection="1">
      <alignment horizontal="center" vertical="center" wrapText="1"/>
      <protection hidden="1"/>
    </xf>
    <xf numFmtId="0" fontId="0" fillId="5" borderId="44" xfId="0" applyFill="1" applyBorder="1" applyAlignment="1" applyProtection="1">
      <alignment horizontal="center" vertical="center"/>
      <protection hidden="1"/>
    </xf>
    <xf numFmtId="0" fontId="11" fillId="5" borderId="45" xfId="0" applyFont="1" applyFill="1" applyBorder="1" applyAlignment="1" applyProtection="1">
      <alignment horizontal="center" vertical="center"/>
      <protection hidden="1"/>
    </xf>
    <xf numFmtId="0" fontId="0" fillId="5" borderId="45" xfId="0" applyFill="1" applyBorder="1" applyAlignment="1" applyProtection="1">
      <alignment horizontal="center" vertical="center"/>
      <protection hidden="1"/>
    </xf>
    <xf numFmtId="0" fontId="12" fillId="6" borderId="45" xfId="0" applyFont="1" applyFill="1" applyBorder="1" applyAlignment="1" applyProtection="1">
      <alignment horizontal="center" vertical="center"/>
      <protection hidden="1"/>
    </xf>
    <xf numFmtId="0" fontId="12" fillId="6" borderId="43" xfId="0" applyFont="1" applyFill="1" applyBorder="1" applyAlignment="1" applyProtection="1">
      <alignment horizontal="center" vertical="center"/>
      <protection hidden="1"/>
    </xf>
    <xf numFmtId="0" fontId="12" fillId="6" borderId="45" xfId="0" applyFont="1" applyFill="1" applyBorder="1" applyAlignment="1" applyProtection="1">
      <alignment horizontal="center" vertical="center"/>
      <protection locked="0"/>
    </xf>
    <xf numFmtId="0" fontId="12" fillId="6" borderId="43" xfId="0" applyFont="1" applyFill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hidden="1"/>
    </xf>
    <xf numFmtId="177" fontId="0" fillId="0" borderId="35" xfId="0" applyNumberForma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177" fontId="0" fillId="0" borderId="20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</cellXfs>
  <cellStyles count="2">
    <cellStyle name="백분율" xfId="1" builtinId="5"/>
    <cellStyle name="표준" xfId="0" builtinId="0"/>
  </cellStyles>
  <dxfs count="3">
    <dxf>
      <fill>
        <patternFill>
          <bgColor rgb="FFDAF8FE"/>
        </patternFill>
      </fill>
    </dxf>
    <dxf>
      <fill>
        <patternFill>
          <bgColor rgb="FFFFFFB7"/>
        </patternFill>
      </fill>
    </dxf>
    <dxf>
      <fill>
        <patternFill>
          <bgColor rgb="FFFFE5F2"/>
        </patternFill>
      </fill>
    </dxf>
  </dxfs>
  <tableStyles count="0" defaultTableStyle="TableStyleMedium2" defaultPivotStyle="PivotStyleLight16"/>
  <colors>
    <mruColors>
      <color rgb="FFE9FFD5"/>
      <color rgb="FFFFFFFF"/>
      <color rgb="FFFFFFB7"/>
      <color rgb="FFDAF8FE"/>
      <color rgb="FFFFE5F2"/>
      <color rgb="FFFCC8E3"/>
      <color rgb="FF9BD5AA"/>
      <color rgb="FFFFE771"/>
      <color rgb="FFF98B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10B9-9BB1-4055-BBEE-E9A6C80F477E}">
  <dimension ref="B1:AG50"/>
  <sheetViews>
    <sheetView tabSelected="1" topLeftCell="B1" zoomScaleNormal="100" workbookViewId="0">
      <selection activeCell="B10" sqref="B10"/>
    </sheetView>
  </sheetViews>
  <sheetFormatPr defaultRowHeight="16.5" x14ac:dyDescent="0.3"/>
  <cols>
    <col min="1" max="1" width="3.875" customWidth="1"/>
    <col min="2" max="2" width="7.625" customWidth="1"/>
    <col min="4" max="16" width="12.625" customWidth="1"/>
    <col min="17" max="21" width="15.125" customWidth="1"/>
    <col min="23" max="23" width="21.375" customWidth="1"/>
    <col min="24" max="24" width="10.625" customWidth="1"/>
    <col min="25" max="25" width="10.25" bestFit="1" customWidth="1"/>
    <col min="29" max="29" width="15.75" customWidth="1"/>
  </cols>
  <sheetData>
    <row r="1" spans="2:33" ht="17.25" thickBot="1" x14ac:dyDescent="0.35"/>
    <row r="2" spans="2:33" ht="16.5" customHeigh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  <c r="U2" s="1"/>
    </row>
    <row r="3" spans="2:33" ht="16.5" customHeight="1" thickBot="1" x14ac:dyDescent="0.35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0"/>
      <c r="U3" s="1"/>
    </row>
    <row r="4" spans="2:33" ht="33.75" customHeight="1" thickTop="1" thickBot="1" x14ac:dyDescent="0.35">
      <c r="B4" s="4" t="s">
        <v>11</v>
      </c>
      <c r="C4" s="5" t="s">
        <v>19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  <c r="N4" s="6" t="s">
        <v>56</v>
      </c>
      <c r="O4" s="5" t="s">
        <v>50</v>
      </c>
      <c r="P4" s="6" t="s">
        <v>31</v>
      </c>
      <c r="Q4" s="6" t="s">
        <v>18</v>
      </c>
      <c r="R4" s="6" t="s">
        <v>22</v>
      </c>
      <c r="S4" s="13" t="s">
        <v>32</v>
      </c>
      <c r="T4" s="7" t="s">
        <v>24</v>
      </c>
      <c r="U4" s="66" t="s">
        <v>23</v>
      </c>
      <c r="W4" s="25" t="s">
        <v>12</v>
      </c>
      <c r="X4" s="26"/>
      <c r="Y4" s="27"/>
      <c r="AB4" s="68" t="s">
        <v>54</v>
      </c>
      <c r="AC4" s="69"/>
      <c r="AD4" s="69"/>
      <c r="AE4" s="69"/>
      <c r="AF4" s="69"/>
      <c r="AG4" s="70"/>
    </row>
    <row r="5" spans="2:33" ht="18" thickTop="1" thickBot="1" x14ac:dyDescent="0.35">
      <c r="B5" s="8">
        <v>1520</v>
      </c>
      <c r="C5" s="9" t="s">
        <v>25</v>
      </c>
      <c r="D5" s="10">
        <v>0</v>
      </c>
      <c r="E5" s="10">
        <v>0</v>
      </c>
      <c r="F5" s="10">
        <v>0</v>
      </c>
      <c r="G5" s="10">
        <v>0</v>
      </c>
      <c r="H5" s="10">
        <v>1</v>
      </c>
      <c r="I5" s="10">
        <v>0</v>
      </c>
      <c r="J5" s="10">
        <v>1</v>
      </c>
      <c r="K5" s="10">
        <v>6650</v>
      </c>
      <c r="L5" s="10" t="s">
        <v>48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4">
        <v>0</v>
      </c>
      <c r="T5" s="64">
        <f>(SUM(IF(D5=1,0,D5),IF(E5=1,0,E5),IF(F5=1,0,F5),IF(G5=1,0,G5),IF(H5=1,0,H5),IF(I5=1,0,I5),IF(J5=1,0,J5),IF(K5=1,0,K5),IF(L5=1,0,L5),IF(M5=1,0,M5),IF(N5=1,0,N5),IF(O5=1,0,O5),IF(Q5=1,0,Q5))*0.95)+IF(P5=1,0,P5)+IF(S5=1,0,S5)+SUM(IF(IF(D5=0,D5,IF(B5&lt;1415,COUNTIF($D$4:$D$50,D5),0)),INDEX($W$5:$Y$21,MATCH($W$5,$W$5:$W$21,0),3),0),IF(IF(E5=0,E5,IF(B5&lt;1415,COUNTIF($E$4:$E$50,E5),0)),INDEX($W$5:$Y$21,MATCH($W$6,$W$5:$W$21,0),3),0),IF(OR(F5=1,F5="3페"),IF(IF(F5=0,F5,IF(B5&lt;1475,COUNTIF($F$4:$F$50,F5),0)),INDEX($W$5:$Y$21,MATCH($W$7,$W$5:$W$21,0),3)+INDEX($W$5:$Y$21,MATCH($W$8,$W$5:$W$21,0),3)+INDEX($W$5:$Y$21,MATCH($W$9,$W$5:$W$21,0),3),0),IF(F5="2페",IF(IF(F5=0,F5,IF(B5&lt;1475,COUNTIF($F$4:$F$50,F5),0)),INDEX($W$5:$Y$21,MATCH($W$7,$W$5:$W$21,0),3)+INDEX($W$5:$Y$21,MATCH($W$8,$W$5:$W$21,0),3),0),IF(F5="1페",IF(IF(F5=0,F5,IF(B5&lt;1475,COUNTIF($F$4:$F$50,F5),0)),INDEX($W$5:$Y$21,MATCH($W$7,$W$5:$W$21,0),3),0),IF(IF(F5=0,F5,IF(B5&lt;1475,COUNTIF($F$4:$F$50,F5),0)),INDEX($W$5:$Y$21,MATCH($W$7,$W$5:$W$21,0),3)+INDEX($W$5:$Y$21,MATCH($W$8,$W$5:$W$21,0),3)+INDEX($W$5:$Y$21,MATCH($W$9,$W$5:$W$21,0),3),0)))),IF(IF(G5=0,G5,IF(B5&lt;9999,COUNTIF($G$4:$G$50,G5),0)),INDEX($W$5:$Y$21,MATCH($W$10,$W$5:$W$21,0),3),0),IF(IF(H5=0,H5,IF(B5&lt;9999,COUNTIF($H$4:$H$50,H5),0)),INDEX($W$5:$Y$21,MATCH($W$11,$W$5:$W$21,0),3),0),IF(IF(I5=0,I5,IF(B5&lt;9999,COUNTIF($I$4:$I$50,I5),0)),INDEX($W$5:$Y$21,MATCH($W$12,$W$5:$W$21,0),3),0),IF(IF(J5=0,J5,IF(B5&lt;9999,COUNTIF($J$4:$J$50,J5),0)),INDEX($W$5:$Y$21,MATCH($W$13,$W$5:$W$21,0),3),0),IF(IF(K5=0,K5,IF(B5&lt;9999,COUNTIF($K$4:$K$50,K5),0)),INDEX($W$5:$Y$21,MATCH($W$14,$W$5:$W$21,0),3),0),IF(OR(L5=1,L5="6관문"),IF(IF(L5=0,L5,IF(B5&lt;9999,COUNTIF($L$4:$L$50,L5),0)),INDEX($W$5:$Y$21,MATCH($W$15,$W$5:$W$21,0),3)+INDEX($W$5:$Y$21,MATCH($W$16,$W$5:$W$21,0),3)+INDEX($W$5:$Y$21,MATCH($W$17,$W$5:$W$21,0),3),0),IF(L5="4관문",IF(IF(L5=0,L5,IF(B5&lt;9999,COUNTIF($L$4:$L$50,L5),0)),INDEX($W$5:$Y$21,MATCH($W$15,$W$5:$W$21,0),3)+INDEX($W$5:$Y$21,MATCH($W$16,$W$5:$W$21,0),3),0),IF(L5="2관문",IF(IF(L5=0,L5,IF(B5&lt;9999,COUNTIF($L$4:$L$50,L5),0)),INDEX($W$5:$Y$21,MATCH($W$15,$W$5:$W$21,0),3),0),IF(IF(L5=0,L5,IF(B5&lt;9999,COUNTIF($L$4:$L$50,L5),0)),INDEX($W$5:$Y$21,MATCH($W$15,$W$5:$W$21,0),3)+INDEX($W$5:$Y$21,MATCH($W$16,$W$5:$W$21,0),3)+INDEX($W$5:$Y$21,MATCH($W$17,$W$5:$W$21,0),3),0)))),IF(OR(M5=1,M5="6관문"),IF(IF(M5=0,M5,IF(B5&lt;9999,COUNTIF($M$4:$M$50,M5),0)),INDEX($W$5:$Y$21,MATCH($W$18,$W$5:$W$21,0),3)+INDEX($W$5:$Y$21,MATCH($W$19,$W$5:$W$21,0),3)+INDEX($W$5:$Y$21,MATCH($W$20,$W$5:$W$21,0),3),0),IF(M5="4관문",IF(IF(M5=0,M5,IF(B5&lt;9999,COUNTIF($M$4:$M$50,M5),0)),INDEX($W$5:$Y$21,MATCH($W$18,$W$5:$W$21,0),3)+INDEX($W$5:$Y$21,MATCH($W$19,$W$5:$W$21,0),3),0),IF(M5="2관문",IF(IF(M5=0,M5,IF(B5&lt;9999,COUNTIF($M$4:$M$50,M5),0)),INDEX($W$5:$Y$21,MATCH($W$18,$W$5:$W$21,0),3),0),IF(IF(M5=0,M5,IF(B5&lt;9999,COUNTIF($M$4:$M$50,M5),0)),INDEX($W$5:$Y$21,MATCH($W$18,$W$5:$W$21,0),3)+INDEX($W$5:$Y$21,MATCH($W$19,$W$5:$W$21,0),3)+INDEX($W$5:$Y$21,MATCH($W$20,$W$5:$W$21,0),3),0)))))-R5</f>
        <v>25817.5</v>
      </c>
      <c r="U5" s="67">
        <f>SUM(T5:T50)</f>
        <v>61622.5</v>
      </c>
      <c r="W5" s="28" t="s">
        <v>1</v>
      </c>
      <c r="X5" s="29" t="s">
        <v>21</v>
      </c>
      <c r="Y5" s="30">
        <v>1500</v>
      </c>
      <c r="AB5" s="71"/>
      <c r="AC5" s="72"/>
      <c r="AD5" s="72"/>
      <c r="AE5" s="72"/>
      <c r="AF5" s="72"/>
      <c r="AG5" s="73"/>
    </row>
    <row r="6" spans="2:33" x14ac:dyDescent="0.3">
      <c r="B6" s="11">
        <v>1475</v>
      </c>
      <c r="C6" s="12" t="s">
        <v>26</v>
      </c>
      <c r="D6" s="10">
        <v>1800</v>
      </c>
      <c r="E6" s="10">
        <v>0</v>
      </c>
      <c r="F6" s="10">
        <v>1100</v>
      </c>
      <c r="G6" s="10">
        <v>0</v>
      </c>
      <c r="H6" s="10">
        <v>1</v>
      </c>
      <c r="I6" s="10">
        <v>0</v>
      </c>
      <c r="J6" s="10">
        <v>1</v>
      </c>
      <c r="K6" s="10">
        <v>1</v>
      </c>
      <c r="L6" s="10">
        <v>0</v>
      </c>
      <c r="M6" s="10">
        <v>0</v>
      </c>
      <c r="N6" s="10">
        <v>1000</v>
      </c>
      <c r="O6" s="10">
        <v>0</v>
      </c>
      <c r="P6" s="10">
        <v>1000</v>
      </c>
      <c r="Q6" s="10">
        <v>0</v>
      </c>
      <c r="R6" s="10">
        <v>0</v>
      </c>
      <c r="S6" s="14">
        <v>0</v>
      </c>
      <c r="T6" s="64">
        <f t="shared" ref="T6:T50" si="0">(SUM(IF(D6=1,0,D6),IF(E6=1,0,E6),IF(F6=1,0,F6),IF(G6=1,0,G6),IF(H6=1,0,H6),IF(I6=1,0,I6),IF(J6=1,0,J6),IF(K6=1,0,K6),IF(L6=1,0,L6),IF(M6=1,0,M6),IF(N6=1,0,N6),IF(O6=1,0,O6),IF(Q6=1,0,Q6))*0.95)+IF(P6=1,0,P6)+IF(S6=1,0,S6)+SUM(IF(IF(D6=0,D6,IF(B6&lt;1415,COUNTIF($D$4:$D$50,D6),0)),INDEX($W$5:$Y$21,MATCH($W$5,$W$5:$W$21,0),3),0),IF(IF(E6=0,E6,IF(B6&lt;1415,COUNTIF($E$4:$E$50,E6),0)),INDEX($W$5:$Y$21,MATCH($W$6,$W$5:$W$21,0),3),0),IF(OR(F6=1,F6="3페"),IF(IF(F6=0,F6,IF(B6&lt;1475,COUNTIF($F$4:$F$50,F6),0)),INDEX($W$5:$Y$21,MATCH($W$7,$W$5:$W$21,0),3)+INDEX($W$5:$Y$21,MATCH($W$8,$W$5:$W$21,0),3)+INDEX($W$5:$Y$21,MATCH($W$9,$W$5:$W$21,0),3),0),IF(F6="2페",IF(IF(F6=0,F6,IF(B6&lt;1475,COUNTIF($F$4:$F$50,F6),0)),INDEX($W$5:$Y$21,MATCH($W$7,$W$5:$W$21,0),3)+INDEX($W$5:$Y$21,MATCH($W$8,$W$5:$W$21,0),3),0),IF(F6="1페",IF(IF(F6=0,F6,IF(B6&lt;1475,COUNTIF($F$4:$F$50,F6),0)),INDEX($W$5:$Y$21,MATCH($W$7,$W$5:$W$21,0),3),0),IF(IF(F6=0,F6,IF(B6&lt;1475,COUNTIF($F$4:$F$50,F6),0)),INDEX($W$5:$Y$21,MATCH($W$7,$W$5:$W$21,0),3)+INDEX($W$5:$Y$21,MATCH($W$8,$W$5:$W$21,0),3)+INDEX($W$5:$Y$21,MATCH($W$9,$W$5:$W$21,0),3),0)))),IF(IF(G6=0,G6,IF(B6&lt;9999,COUNTIF($G$4:$G$50,G6),0)),INDEX($W$5:$Y$21,MATCH($W$10,$W$5:$W$21,0),3),0),IF(IF(H6=0,H6,IF(B6&lt;9999,COUNTIF($H$4:$H$50,H6),0)),INDEX($W$5:$Y$21,MATCH($W$11,$W$5:$W$21,0),3),0),IF(IF(I6=0,I6,IF(B6&lt;9999,COUNTIF($I$4:$I$50,I6),0)),INDEX($W$5:$Y$21,MATCH($W$12,$W$5:$W$21,0),3),0),IF(IF(J6=0,J6,IF(B6&lt;9999,COUNTIF($J$4:$J$50,J6),0)),INDEX($W$5:$Y$21,MATCH($W$13,$W$5:$W$21,0),3),0),IF(IF(K6=0,K6,IF(B6&lt;9999,COUNTIF($K$4:$K$50,K6),0)),INDEX($W$5:$Y$21,MATCH($W$14,$W$5:$W$21,0),3),0),IF(OR(L6=1,L6="6관문"),IF(IF(L6=0,L6,IF(B6&lt;9999,COUNTIF($L$4:$L$50,L6),0)),INDEX($W$5:$Y$21,MATCH($W$15,$W$5:$W$21,0),3)+INDEX($W$5:$Y$21,MATCH($W$16,$W$5:$W$21,0),3)+INDEX($W$5:$Y$21,MATCH($W$17,$W$5:$W$21,0),3),0),IF(L6="4관문",IF(IF(L6=0,L6,IF(B6&lt;9999,COUNTIF($L$4:$L$50,L6),0)),INDEX($W$5:$Y$21,MATCH($W$15,$W$5:$W$21,0),3)+INDEX($W$5:$Y$21,MATCH($W$16,$W$5:$W$21,0),3),0),IF(L6="2관문",IF(IF(L6=0,L6,IF(B6&lt;9999,COUNTIF($L$4:$L$50,L6),0)),INDEX($W$5:$Y$21,MATCH($W$15,$W$5:$W$21,0),3),0),IF(IF(L6=0,L6,IF(B6&lt;9999,COUNTIF($L$4:$L$50,L6),0)),INDEX($W$5:$Y$21,MATCH($W$15,$W$5:$W$21,0),3)+INDEX($W$5:$Y$21,MATCH($W$16,$W$5:$W$21,0),3)+INDEX($W$5:$Y$21,MATCH($W$17,$W$5:$W$21,0),3),0)))),IF(OR(M6=1,M6="6관문"),IF(IF(M6=0,M6,IF(B6&lt;9999,COUNTIF($M$4:$M$50,M6),0)),INDEX($W$5:$Y$21,MATCH($W$18,$W$5:$W$21,0),3)+INDEX($W$5:$Y$21,MATCH($W$19,$W$5:$W$21,0),3)+INDEX($W$5:$Y$21,MATCH($W$20,$W$5:$W$21,0),3),0),IF(M6="4관문",IF(IF(M6=0,M6,IF(B6&lt;9999,COUNTIF($M$4:$M$50,M6),0)),INDEX($W$5:$Y$21,MATCH($W$18,$W$5:$W$21,0),3)+INDEX($W$5:$Y$21,MATCH($W$19,$W$5:$W$21,0),3),0),IF(M6="2관문",IF(IF(M6=0,M6,IF(B6&lt;9999,COUNTIF($M$4:$M$50,M6),0)),INDEX($W$5:$Y$21,MATCH($W$18,$W$5:$W$21,0),3),0),IF(IF(M6=0,M6,IF(B6&lt;9999,COUNTIF($M$4:$M$50,M6),0)),INDEX($W$5:$Y$21,MATCH($W$18,$W$5:$W$21,0),3)+INDEX($W$5:$Y$21,MATCH($W$19,$W$5:$W$21,0),3)+INDEX($W$5:$Y$21,MATCH($W$20,$W$5:$W$21,0),3),0)))))-R6</f>
        <v>18205</v>
      </c>
      <c r="U6" s="2"/>
      <c r="W6" s="28" t="s">
        <v>2</v>
      </c>
      <c r="X6" s="29" t="s">
        <v>21</v>
      </c>
      <c r="Y6" s="30">
        <v>1700</v>
      </c>
      <c r="AB6" s="71"/>
      <c r="AC6" s="72"/>
      <c r="AD6" s="72"/>
      <c r="AE6" s="72"/>
      <c r="AF6" s="72"/>
      <c r="AG6" s="73"/>
    </row>
    <row r="7" spans="2:33" x14ac:dyDescent="0.3">
      <c r="B7" s="11">
        <v>1460</v>
      </c>
      <c r="C7" s="12" t="s">
        <v>27</v>
      </c>
      <c r="D7" s="10">
        <v>0</v>
      </c>
      <c r="E7" s="10">
        <v>0</v>
      </c>
      <c r="F7" s="10">
        <v>1</v>
      </c>
      <c r="G7" s="10">
        <v>0</v>
      </c>
      <c r="H7" s="10">
        <v>1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4">
        <v>0</v>
      </c>
      <c r="T7" s="64">
        <f t="shared" si="0"/>
        <v>12300</v>
      </c>
      <c r="U7" s="2"/>
      <c r="W7" s="28" t="s">
        <v>33</v>
      </c>
      <c r="X7" s="29" t="s">
        <v>20</v>
      </c>
      <c r="Y7" s="30">
        <v>1500</v>
      </c>
      <c r="AB7" s="71"/>
      <c r="AC7" s="72"/>
      <c r="AD7" s="72"/>
      <c r="AE7" s="72"/>
      <c r="AF7" s="72"/>
      <c r="AG7" s="73"/>
    </row>
    <row r="8" spans="2:33" x14ac:dyDescent="0.3">
      <c r="B8" s="11">
        <v>1375</v>
      </c>
      <c r="C8" s="12" t="s">
        <v>28</v>
      </c>
      <c r="D8" s="10">
        <v>1</v>
      </c>
      <c r="E8" s="10">
        <v>0</v>
      </c>
      <c r="F8" s="10" t="s">
        <v>37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1100</v>
      </c>
      <c r="S8" s="14">
        <v>0</v>
      </c>
      <c r="T8" s="64">
        <f t="shared" si="0"/>
        <v>3700</v>
      </c>
      <c r="U8" s="2"/>
      <c r="W8" s="31" t="s">
        <v>34</v>
      </c>
      <c r="X8" s="29" t="s">
        <v>36</v>
      </c>
      <c r="Y8" s="32">
        <v>800</v>
      </c>
      <c r="AB8" s="71"/>
      <c r="AC8" s="72"/>
      <c r="AD8" s="72"/>
      <c r="AE8" s="72"/>
      <c r="AF8" s="72"/>
      <c r="AG8" s="73"/>
    </row>
    <row r="9" spans="2:33" x14ac:dyDescent="0.3">
      <c r="B9" s="11">
        <v>1325</v>
      </c>
      <c r="C9" s="12" t="s">
        <v>29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600</v>
      </c>
      <c r="S9" s="14">
        <v>0</v>
      </c>
      <c r="T9" s="64">
        <f t="shared" si="0"/>
        <v>900</v>
      </c>
      <c r="U9" s="2"/>
      <c r="W9" s="31" t="s">
        <v>35</v>
      </c>
      <c r="X9" s="29" t="s">
        <v>36</v>
      </c>
      <c r="Y9" s="32">
        <v>1000</v>
      </c>
      <c r="AB9" s="71"/>
      <c r="AC9" s="72"/>
      <c r="AD9" s="72"/>
      <c r="AE9" s="72"/>
      <c r="AF9" s="72"/>
      <c r="AG9" s="73"/>
    </row>
    <row r="10" spans="2:33" x14ac:dyDescent="0.3">
      <c r="B10" s="11">
        <v>1302</v>
      </c>
      <c r="C10" s="12" t="s">
        <v>30</v>
      </c>
      <c r="D10" s="10">
        <v>0</v>
      </c>
      <c r="E10" s="10">
        <v>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1000</v>
      </c>
      <c r="S10" s="14">
        <v>0</v>
      </c>
      <c r="T10" s="64">
        <f t="shared" si="0"/>
        <v>700</v>
      </c>
      <c r="U10" s="2"/>
      <c r="W10" s="28" t="s">
        <v>4</v>
      </c>
      <c r="X10" s="29" t="s">
        <v>13</v>
      </c>
      <c r="Y10" s="30">
        <v>3300</v>
      </c>
      <c r="AB10" s="71"/>
      <c r="AC10" s="72"/>
      <c r="AD10" s="72"/>
      <c r="AE10" s="72"/>
      <c r="AF10" s="72"/>
      <c r="AG10" s="73"/>
    </row>
    <row r="11" spans="2:33" x14ac:dyDescent="0.3">
      <c r="B11" s="11"/>
      <c r="C11" s="12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4"/>
      <c r="T11" s="64">
        <f t="shared" si="0"/>
        <v>0</v>
      </c>
      <c r="U11" s="3"/>
      <c r="W11" s="28" t="s">
        <v>5</v>
      </c>
      <c r="X11" s="29" t="s">
        <v>14</v>
      </c>
      <c r="Y11" s="30">
        <v>4500</v>
      </c>
      <c r="AB11" s="71"/>
      <c r="AC11" s="72"/>
      <c r="AD11" s="72"/>
      <c r="AE11" s="72"/>
      <c r="AF11" s="72"/>
      <c r="AG11" s="73"/>
    </row>
    <row r="12" spans="2:33" x14ac:dyDescent="0.3">
      <c r="B12" s="11"/>
      <c r="C12" s="12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4"/>
      <c r="T12" s="64">
        <f t="shared" si="0"/>
        <v>0</v>
      </c>
      <c r="U12" s="3"/>
      <c r="W12" s="28" t="s">
        <v>6</v>
      </c>
      <c r="X12" s="29" t="s">
        <v>15</v>
      </c>
      <c r="Y12" s="30">
        <v>3300</v>
      </c>
      <c r="AB12" s="71"/>
      <c r="AC12" s="72"/>
      <c r="AD12" s="72"/>
      <c r="AE12" s="72"/>
      <c r="AF12" s="72"/>
      <c r="AG12" s="73"/>
    </row>
    <row r="13" spans="2:33" x14ac:dyDescent="0.3">
      <c r="B13" s="11"/>
      <c r="C13" s="12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4"/>
      <c r="T13" s="64">
        <f t="shared" si="0"/>
        <v>0</v>
      </c>
      <c r="U13" s="3"/>
      <c r="W13" s="28" t="s">
        <v>7</v>
      </c>
      <c r="X13" s="29" t="s">
        <v>16</v>
      </c>
      <c r="Y13" s="30">
        <v>4500</v>
      </c>
      <c r="AB13" s="71"/>
      <c r="AC13" s="72"/>
      <c r="AD13" s="72"/>
      <c r="AE13" s="72"/>
      <c r="AF13" s="72"/>
      <c r="AG13" s="73"/>
    </row>
    <row r="14" spans="2:33" x14ac:dyDescent="0.3">
      <c r="B14" s="11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4"/>
      <c r="T14" s="64">
        <f t="shared" si="0"/>
        <v>0</v>
      </c>
      <c r="U14" s="3"/>
      <c r="W14" s="28" t="s">
        <v>8</v>
      </c>
      <c r="X14" s="29" t="s">
        <v>17</v>
      </c>
      <c r="Y14" s="30">
        <v>4500</v>
      </c>
      <c r="AB14" s="71"/>
      <c r="AC14" s="72"/>
      <c r="AD14" s="72"/>
      <c r="AE14" s="72"/>
      <c r="AF14" s="72"/>
      <c r="AG14" s="73"/>
    </row>
    <row r="15" spans="2:33" x14ac:dyDescent="0.3">
      <c r="B15" s="11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4"/>
      <c r="T15" s="64">
        <f t="shared" si="0"/>
        <v>0</v>
      </c>
      <c r="U15" s="3"/>
      <c r="W15" s="33" t="s">
        <v>38</v>
      </c>
      <c r="X15" s="29" t="s">
        <v>41</v>
      </c>
      <c r="Y15" s="30">
        <v>4500</v>
      </c>
      <c r="AB15" s="71"/>
      <c r="AC15" s="72"/>
      <c r="AD15" s="72"/>
      <c r="AE15" s="72"/>
      <c r="AF15" s="72"/>
      <c r="AG15" s="73"/>
    </row>
    <row r="16" spans="2:33" x14ac:dyDescent="0.3">
      <c r="B16" s="11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4"/>
      <c r="T16" s="64">
        <f t="shared" si="0"/>
        <v>0</v>
      </c>
      <c r="U16" s="3"/>
      <c r="W16" s="34" t="s">
        <v>39</v>
      </c>
      <c r="X16" s="35" t="s">
        <v>42</v>
      </c>
      <c r="Y16" s="36">
        <v>1500</v>
      </c>
      <c r="AB16" s="71"/>
      <c r="AC16" s="72"/>
      <c r="AD16" s="72"/>
      <c r="AE16" s="72"/>
      <c r="AF16" s="72"/>
      <c r="AG16" s="73"/>
    </row>
    <row r="17" spans="2:33" x14ac:dyDescent="0.3">
      <c r="B17" s="11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4"/>
      <c r="T17" s="64">
        <f t="shared" si="0"/>
        <v>0</v>
      </c>
      <c r="U17" s="3"/>
      <c r="W17" s="37" t="s">
        <v>40</v>
      </c>
      <c r="X17" s="38" t="s">
        <v>43</v>
      </c>
      <c r="Y17" s="36">
        <v>1500</v>
      </c>
      <c r="AB17" s="71"/>
      <c r="AC17" s="72"/>
      <c r="AD17" s="72"/>
      <c r="AE17" s="72"/>
      <c r="AF17" s="72"/>
      <c r="AG17" s="73"/>
    </row>
    <row r="18" spans="2:33" x14ac:dyDescent="0.3">
      <c r="B18" s="11"/>
      <c r="C18" s="12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4"/>
      <c r="T18" s="64">
        <f t="shared" si="0"/>
        <v>0</v>
      </c>
      <c r="U18" s="3"/>
      <c r="W18" s="33" t="s">
        <v>44</v>
      </c>
      <c r="X18" s="29"/>
      <c r="Y18" s="30"/>
      <c r="AB18" s="71"/>
      <c r="AC18" s="72"/>
      <c r="AD18" s="72"/>
      <c r="AE18" s="72"/>
      <c r="AF18" s="72"/>
      <c r="AG18" s="73"/>
    </row>
    <row r="19" spans="2:33" ht="16.5" customHeight="1" x14ac:dyDescent="0.3">
      <c r="B19" s="11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4"/>
      <c r="T19" s="64">
        <f t="shared" si="0"/>
        <v>0</v>
      </c>
      <c r="U19" s="3"/>
      <c r="W19" s="33" t="s">
        <v>45</v>
      </c>
      <c r="X19" s="29"/>
      <c r="Y19" s="30"/>
      <c r="AB19" s="71"/>
      <c r="AC19" s="72"/>
      <c r="AD19" s="72"/>
      <c r="AE19" s="72"/>
      <c r="AF19" s="72"/>
      <c r="AG19" s="73"/>
    </row>
    <row r="20" spans="2:33" x14ac:dyDescent="0.3">
      <c r="B20" s="11"/>
      <c r="C20" s="12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4"/>
      <c r="T20" s="64">
        <f t="shared" si="0"/>
        <v>0</v>
      </c>
      <c r="U20" s="3"/>
      <c r="W20" s="39" t="s">
        <v>46</v>
      </c>
      <c r="X20" s="40"/>
      <c r="Y20" s="30"/>
      <c r="AB20" s="71"/>
      <c r="AC20" s="72"/>
      <c r="AD20" s="72"/>
      <c r="AE20" s="72"/>
      <c r="AF20" s="72"/>
      <c r="AG20" s="73"/>
    </row>
    <row r="21" spans="2:33" ht="17.25" thickBot="1" x14ac:dyDescent="0.35">
      <c r="B21" s="11"/>
      <c r="C21" s="12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4"/>
      <c r="T21" s="64">
        <f t="shared" si="0"/>
        <v>0</v>
      </c>
      <c r="U21" s="3"/>
      <c r="W21" s="41" t="s">
        <v>47</v>
      </c>
      <c r="X21" s="42"/>
      <c r="Y21" s="43"/>
      <c r="AB21" s="71"/>
      <c r="AC21" s="72"/>
      <c r="AD21" s="72"/>
      <c r="AE21" s="72"/>
      <c r="AF21" s="72"/>
      <c r="AG21" s="73"/>
    </row>
    <row r="22" spans="2:33" x14ac:dyDescent="0.3">
      <c r="B22" s="11"/>
      <c r="C22" s="12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4"/>
      <c r="T22" s="64">
        <f t="shared" si="0"/>
        <v>0</v>
      </c>
      <c r="U22" s="3"/>
      <c r="AB22" s="71"/>
      <c r="AC22" s="72"/>
      <c r="AD22" s="72"/>
      <c r="AE22" s="72"/>
      <c r="AF22" s="72"/>
      <c r="AG22" s="73"/>
    </row>
    <row r="23" spans="2:33" x14ac:dyDescent="0.3">
      <c r="B23" s="11"/>
      <c r="C23" s="12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4"/>
      <c r="T23" s="64">
        <f t="shared" si="0"/>
        <v>0</v>
      </c>
      <c r="U23" s="3"/>
      <c r="AB23" s="71"/>
      <c r="AC23" s="72"/>
      <c r="AD23" s="72"/>
      <c r="AE23" s="72"/>
      <c r="AF23" s="72"/>
      <c r="AG23" s="73"/>
    </row>
    <row r="24" spans="2:33" x14ac:dyDescent="0.3">
      <c r="B24" s="11"/>
      <c r="C24" s="12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4"/>
      <c r="T24" s="64">
        <f t="shared" si="0"/>
        <v>0</v>
      </c>
      <c r="U24" s="3"/>
      <c r="AB24" s="71"/>
      <c r="AC24" s="72"/>
      <c r="AD24" s="72"/>
      <c r="AE24" s="72"/>
      <c r="AF24" s="72"/>
      <c r="AG24" s="73"/>
    </row>
    <row r="25" spans="2:33" x14ac:dyDescent="0.3">
      <c r="B25" s="11"/>
      <c r="C25" s="12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4"/>
      <c r="T25" s="64">
        <f t="shared" si="0"/>
        <v>0</v>
      </c>
      <c r="U25" s="3"/>
      <c r="AB25" s="71"/>
      <c r="AC25" s="72"/>
      <c r="AD25" s="72"/>
      <c r="AE25" s="72"/>
      <c r="AF25" s="72"/>
      <c r="AG25" s="73"/>
    </row>
    <row r="26" spans="2:33" x14ac:dyDescent="0.3">
      <c r="B26" s="11"/>
      <c r="C26" s="1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4"/>
      <c r="T26" s="64">
        <f t="shared" si="0"/>
        <v>0</v>
      </c>
      <c r="U26" s="3"/>
      <c r="AB26" s="71"/>
      <c r="AC26" s="72"/>
      <c r="AD26" s="72"/>
      <c r="AE26" s="72"/>
      <c r="AF26" s="72"/>
      <c r="AG26" s="73"/>
    </row>
    <row r="27" spans="2:33" ht="16.5" customHeight="1" x14ac:dyDescent="0.3">
      <c r="B27" s="11"/>
      <c r="C27" s="12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4"/>
      <c r="T27" s="64">
        <f t="shared" si="0"/>
        <v>0</v>
      </c>
      <c r="U27" s="3"/>
      <c r="AB27" s="71"/>
      <c r="AC27" s="72"/>
      <c r="AD27" s="72"/>
      <c r="AE27" s="72"/>
      <c r="AF27" s="72"/>
      <c r="AG27" s="73"/>
    </row>
    <row r="28" spans="2:33" ht="17.25" thickBot="1" x14ac:dyDescent="0.35">
      <c r="B28" s="11"/>
      <c r="C28" s="12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4"/>
      <c r="T28" s="64">
        <f t="shared" si="0"/>
        <v>0</v>
      </c>
      <c r="U28" s="3"/>
      <c r="AB28" s="71"/>
      <c r="AC28" s="72"/>
      <c r="AD28" s="72"/>
      <c r="AE28" s="72"/>
      <c r="AF28" s="72"/>
      <c r="AG28" s="73"/>
    </row>
    <row r="29" spans="2:33" x14ac:dyDescent="0.3">
      <c r="B29" s="11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4"/>
      <c r="T29" s="64">
        <f t="shared" si="0"/>
        <v>0</v>
      </c>
      <c r="U29" s="3"/>
      <c r="W29" s="49" t="s">
        <v>53</v>
      </c>
      <c r="X29" s="50"/>
      <c r="Y29" s="51"/>
      <c r="AB29" s="71"/>
      <c r="AC29" s="72"/>
      <c r="AD29" s="72"/>
      <c r="AE29" s="72"/>
      <c r="AF29" s="72"/>
      <c r="AG29" s="73"/>
    </row>
    <row r="30" spans="2:33" ht="17.25" thickBot="1" x14ac:dyDescent="0.35">
      <c r="B30" s="11"/>
      <c r="C30" s="1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4"/>
      <c r="T30" s="64">
        <f t="shared" si="0"/>
        <v>0</v>
      </c>
      <c r="U30" s="3"/>
      <c r="W30" s="52"/>
      <c r="X30" s="53"/>
      <c r="Y30" s="54"/>
      <c r="AB30" s="71"/>
      <c r="AC30" s="72"/>
      <c r="AD30" s="72"/>
      <c r="AE30" s="72"/>
      <c r="AF30" s="72"/>
      <c r="AG30" s="73"/>
    </row>
    <row r="31" spans="2:33" x14ac:dyDescent="0.3">
      <c r="B31" s="11"/>
      <c r="C31" s="12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4"/>
      <c r="T31" s="64">
        <f t="shared" si="0"/>
        <v>0</v>
      </c>
      <c r="U31" s="3"/>
      <c r="W31" s="48" t="s">
        <v>51</v>
      </c>
      <c r="X31" s="44" t="s">
        <v>52</v>
      </c>
      <c r="Y31" s="45"/>
      <c r="AB31" s="71"/>
      <c r="AC31" s="72"/>
      <c r="AD31" s="72"/>
      <c r="AE31" s="72"/>
      <c r="AF31" s="72"/>
      <c r="AG31" s="73"/>
    </row>
    <row r="32" spans="2:33" x14ac:dyDescent="0.3">
      <c r="B32" s="11"/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4"/>
      <c r="T32" s="64">
        <f t="shared" si="0"/>
        <v>0</v>
      </c>
      <c r="U32" s="3"/>
      <c r="W32" s="46"/>
      <c r="X32" s="47"/>
      <c r="Y32" s="47"/>
      <c r="AB32" s="71"/>
      <c r="AC32" s="72"/>
      <c r="AD32" s="72"/>
      <c r="AE32" s="72"/>
      <c r="AF32" s="72"/>
      <c r="AG32" s="73"/>
    </row>
    <row r="33" spans="2:33" x14ac:dyDescent="0.3">
      <c r="B33" s="11"/>
      <c r="C33" s="12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4"/>
      <c r="T33" s="64">
        <f t="shared" si="0"/>
        <v>0</v>
      </c>
      <c r="U33" s="3"/>
      <c r="W33" s="62">
        <v>21000</v>
      </c>
      <c r="X33" s="62">
        <v>3</v>
      </c>
      <c r="Y33" s="62"/>
      <c r="AB33" s="71"/>
      <c r="AC33" s="72"/>
      <c r="AD33" s="72"/>
      <c r="AE33" s="72"/>
      <c r="AF33" s="72"/>
      <c r="AG33" s="73"/>
    </row>
    <row r="34" spans="2:33" ht="17.25" thickBot="1" x14ac:dyDescent="0.35">
      <c r="B34" s="11"/>
      <c r="C34" s="12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4"/>
      <c r="T34" s="64">
        <f t="shared" si="0"/>
        <v>0</v>
      </c>
      <c r="U34" s="3"/>
      <c r="W34" s="63"/>
      <c r="X34" s="63"/>
      <c r="Y34" s="63"/>
      <c r="AB34" s="71"/>
      <c r="AC34" s="72"/>
      <c r="AD34" s="72"/>
      <c r="AE34" s="72"/>
      <c r="AF34" s="72"/>
      <c r="AG34" s="73"/>
    </row>
    <row r="35" spans="2:33" x14ac:dyDescent="0.3">
      <c r="B35" s="11"/>
      <c r="C35" s="1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4"/>
      <c r="T35" s="64">
        <f t="shared" si="0"/>
        <v>0</v>
      </c>
      <c r="U35" s="3"/>
      <c r="W35" s="55" t="s">
        <v>55</v>
      </c>
      <c r="X35" s="56" t="s">
        <v>49</v>
      </c>
      <c r="Y35" s="57"/>
      <c r="AB35" s="71"/>
      <c r="AC35" s="72"/>
      <c r="AD35" s="72"/>
      <c r="AE35" s="72"/>
      <c r="AF35" s="72"/>
      <c r="AG35" s="73"/>
    </row>
    <row r="36" spans="2:33" x14ac:dyDescent="0.3">
      <c r="B36" s="11"/>
      <c r="C36" s="1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4"/>
      <c r="T36" s="64">
        <f t="shared" si="0"/>
        <v>0</v>
      </c>
      <c r="U36" s="3"/>
      <c r="W36" s="58"/>
      <c r="X36" s="59"/>
      <c r="Y36" s="59"/>
      <c r="AB36" s="71"/>
      <c r="AC36" s="72"/>
      <c r="AD36" s="72"/>
      <c r="AE36" s="72"/>
      <c r="AF36" s="72"/>
      <c r="AG36" s="73"/>
    </row>
    <row r="37" spans="2:33" x14ac:dyDescent="0.3">
      <c r="B37" s="11"/>
      <c r="C37" s="12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4"/>
      <c r="T37" s="64">
        <f t="shared" si="0"/>
        <v>0</v>
      </c>
      <c r="U37" s="3"/>
      <c r="W37" s="60">
        <f>(W33*0.95)/X33</f>
        <v>6650</v>
      </c>
      <c r="X37" s="60">
        <f>W37*0.95</f>
        <v>6317.5</v>
      </c>
      <c r="Y37" s="60"/>
      <c r="AB37" s="71"/>
      <c r="AC37" s="72"/>
      <c r="AD37" s="72"/>
      <c r="AE37" s="72"/>
      <c r="AF37" s="72"/>
      <c r="AG37" s="73"/>
    </row>
    <row r="38" spans="2:33" ht="17.25" thickBot="1" x14ac:dyDescent="0.35">
      <c r="B38" s="11"/>
      <c r="C38" s="12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4"/>
      <c r="T38" s="64">
        <f t="shared" si="0"/>
        <v>0</v>
      </c>
      <c r="U38" s="3"/>
      <c r="W38" s="61"/>
      <c r="X38" s="61"/>
      <c r="Y38" s="61"/>
      <c r="AB38" s="71"/>
      <c r="AC38" s="72"/>
      <c r="AD38" s="72"/>
      <c r="AE38" s="72"/>
      <c r="AF38" s="72"/>
      <c r="AG38" s="73"/>
    </row>
    <row r="39" spans="2:33" x14ac:dyDescent="0.3">
      <c r="B39" s="11"/>
      <c r="C39" s="12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4"/>
      <c r="T39" s="64">
        <f t="shared" si="0"/>
        <v>0</v>
      </c>
      <c r="U39" s="3"/>
      <c r="AB39" s="71"/>
      <c r="AC39" s="72"/>
      <c r="AD39" s="72"/>
      <c r="AE39" s="72"/>
      <c r="AF39" s="72"/>
      <c r="AG39" s="73"/>
    </row>
    <row r="40" spans="2:33" x14ac:dyDescent="0.3">
      <c r="B40" s="11"/>
      <c r="C40" s="12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4"/>
      <c r="T40" s="64">
        <f t="shared" si="0"/>
        <v>0</v>
      </c>
      <c r="U40" s="3"/>
      <c r="AB40" s="71"/>
      <c r="AC40" s="72"/>
      <c r="AD40" s="72"/>
      <c r="AE40" s="72"/>
      <c r="AF40" s="72"/>
      <c r="AG40" s="73"/>
    </row>
    <row r="41" spans="2:33" x14ac:dyDescent="0.3">
      <c r="B41" s="11"/>
      <c r="C41" s="12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4"/>
      <c r="T41" s="64">
        <f t="shared" si="0"/>
        <v>0</v>
      </c>
      <c r="U41" s="3"/>
      <c r="AB41" s="71"/>
      <c r="AC41" s="72"/>
      <c r="AD41" s="72"/>
      <c r="AE41" s="72"/>
      <c r="AF41" s="72"/>
      <c r="AG41" s="73"/>
    </row>
    <row r="42" spans="2:33" ht="17.25" thickBot="1" x14ac:dyDescent="0.35">
      <c r="B42" s="11"/>
      <c r="C42" s="12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4"/>
      <c r="T42" s="64">
        <f t="shared" si="0"/>
        <v>0</v>
      </c>
      <c r="U42" s="3"/>
      <c r="AB42" s="74"/>
      <c r="AC42" s="75"/>
      <c r="AD42" s="75"/>
      <c r="AE42" s="75"/>
      <c r="AF42" s="75"/>
      <c r="AG42" s="76"/>
    </row>
    <row r="43" spans="2:33" x14ac:dyDescent="0.3">
      <c r="B43" s="11"/>
      <c r="C43" s="12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4"/>
      <c r="T43" s="64">
        <f t="shared" si="0"/>
        <v>0</v>
      </c>
      <c r="U43" s="3"/>
    </row>
    <row r="44" spans="2:33" x14ac:dyDescent="0.3">
      <c r="B44" s="11"/>
      <c r="C44" s="12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4"/>
      <c r="T44" s="64">
        <f t="shared" si="0"/>
        <v>0</v>
      </c>
      <c r="U44" s="3"/>
    </row>
    <row r="45" spans="2:33" x14ac:dyDescent="0.3">
      <c r="B45" s="11"/>
      <c r="C45" s="12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4"/>
      <c r="T45" s="64">
        <f t="shared" si="0"/>
        <v>0</v>
      </c>
      <c r="U45" s="3"/>
    </row>
    <row r="46" spans="2:33" x14ac:dyDescent="0.3">
      <c r="B46" s="11"/>
      <c r="C46" s="1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4"/>
      <c r="T46" s="64">
        <f t="shared" si="0"/>
        <v>0</v>
      </c>
      <c r="U46" s="3"/>
    </row>
    <row r="47" spans="2:33" x14ac:dyDescent="0.3">
      <c r="B47" s="11"/>
      <c r="C47" s="12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4"/>
      <c r="T47" s="64">
        <f t="shared" si="0"/>
        <v>0</v>
      </c>
      <c r="U47" s="3"/>
    </row>
    <row r="48" spans="2:33" x14ac:dyDescent="0.3">
      <c r="B48" s="11"/>
      <c r="C48" s="12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4"/>
      <c r="T48" s="64">
        <f t="shared" si="0"/>
        <v>0</v>
      </c>
      <c r="U48" s="3"/>
    </row>
    <row r="49" spans="2:21" x14ac:dyDescent="0.3">
      <c r="B49" s="11"/>
      <c r="C49" s="12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4"/>
      <c r="T49" s="64">
        <f t="shared" si="0"/>
        <v>0</v>
      </c>
      <c r="U49" s="3"/>
    </row>
    <row r="50" spans="2:21" ht="17.25" thickBot="1" x14ac:dyDescent="0.35">
      <c r="B50" s="21"/>
      <c r="C50" s="2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4"/>
      <c r="T50" s="65">
        <f t="shared" si="0"/>
        <v>0</v>
      </c>
      <c r="U50" s="3"/>
    </row>
  </sheetData>
  <sheetProtection algorithmName="SHA-512" hashValue="byLvQf6ZVyJ3Czdm5Htnzm4dMo03j5chHdtKcIn/lDtqUgFuqN8nf8rQJAQ3DGwim+dn5uYgtAtJnUR8QHc9Fw==" saltValue="EkBq1XqnunHiL26Ywvkqlw==" spinCount="100000" sheet="1" objects="1" scenarios="1"/>
  <mergeCells count="12">
    <mergeCell ref="W4:Y4"/>
    <mergeCell ref="B2:T3"/>
    <mergeCell ref="AB4:AG42"/>
    <mergeCell ref="W31:W32"/>
    <mergeCell ref="W33:W34"/>
    <mergeCell ref="X31:Y32"/>
    <mergeCell ref="X33:Y34"/>
    <mergeCell ref="W35:W36"/>
    <mergeCell ref="W37:W38"/>
    <mergeCell ref="X35:Y36"/>
    <mergeCell ref="X37:Y38"/>
    <mergeCell ref="W29:Y30"/>
  </mergeCells>
  <phoneticPr fontId="2" type="noConversion"/>
  <conditionalFormatting sqref="D5:S50">
    <cfRule type="beginsWith" dxfId="2" priority="2" operator="beginsWith" text="0">
      <formula>LEFT(D5,LEN("0"))="0"</formula>
    </cfRule>
  </conditionalFormatting>
  <conditionalFormatting sqref="D5:T50">
    <cfRule type="cellIs" dxfId="1" priority="1" operator="equal">
      <formula>1</formula>
    </cfRule>
    <cfRule type="notContainsBlanks" dxfId="0" priority="5">
      <formula>LEN(TRIM(D5))&gt;0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 골드 획득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</dc:creator>
  <cp:lastModifiedBy>Jeong</cp:lastModifiedBy>
  <dcterms:created xsi:type="dcterms:W3CDTF">2021-06-30T05:10:38Z</dcterms:created>
  <dcterms:modified xsi:type="dcterms:W3CDTF">2021-09-05T10:12:18Z</dcterms:modified>
</cp:coreProperties>
</file>