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S\Desktop\"/>
    </mc:Choice>
  </mc:AlternateContent>
  <xr:revisionPtr revIDLastSave="0" documentId="13_ncr:1_{C9EEB865-0ADD-4CE1-BC5C-51D89635C5B6}" xr6:coauthVersionLast="47" xr6:coauthVersionMax="47" xr10:uidLastSave="{00000000-0000-0000-0000-000000000000}"/>
  <bookViews>
    <workbookView xWindow="-120" yWindow="-120" windowWidth="29040" windowHeight="15840" xr2:uid="{8FCFF004-7334-4983-B813-62ABED1E40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K4" i="1"/>
  <c r="F18" i="1"/>
  <c r="F17" i="1"/>
  <c r="F16" i="1"/>
  <c r="F15" i="1"/>
  <c r="G19" i="1" s="1"/>
  <c r="F14" i="1"/>
  <c r="J3" i="1"/>
  <c r="I3" i="1"/>
  <c r="G17" i="1" s="1"/>
  <c r="H17" i="1" s="1"/>
  <c r="H3" i="1"/>
  <c r="G16" i="1" s="1"/>
  <c r="G3" i="1"/>
  <c r="F3" i="1"/>
  <c r="C6" i="1"/>
  <c r="H19" i="1" l="1"/>
  <c r="G14" i="1"/>
  <c r="H14" i="1" s="1"/>
  <c r="H16" i="1"/>
  <c r="G18" i="1"/>
  <c r="H18" i="1" s="1"/>
  <c r="G15" i="1"/>
  <c r="H15" i="1" s="1"/>
</calcChain>
</file>

<file path=xl/sharedStrings.xml><?xml version="1.0" encoding="utf-8"?>
<sst xmlns="http://schemas.openxmlformats.org/spreadsheetml/2006/main" count="29" uniqueCount="23">
  <si>
    <t>충전</t>
    <phoneticPr fontId="1" type="noConversion"/>
  </si>
  <si>
    <t>문상할인율</t>
    <phoneticPr fontId="1" type="noConversion"/>
  </si>
  <si>
    <t>실제금액</t>
  </si>
  <si>
    <t>레큐팩</t>
    <phoneticPr fontId="1" type="noConversion"/>
  </si>
  <si>
    <t>블큐팩</t>
    <phoneticPr fontId="1" type="noConversion"/>
  </si>
  <si>
    <t>에디팩</t>
    <phoneticPr fontId="1" type="noConversion"/>
  </si>
  <si>
    <t>로얄팩</t>
    <phoneticPr fontId="1" type="noConversion"/>
  </si>
  <si>
    <t>큐브팩</t>
    <phoneticPr fontId="1" type="noConversion"/>
  </si>
  <si>
    <t>경매장가</t>
    <phoneticPr fontId="1" type="noConversion"/>
  </si>
  <si>
    <t>티켓 장당</t>
    <phoneticPr fontId="1" type="noConversion"/>
  </si>
  <si>
    <t>레큐 개당</t>
    <phoneticPr fontId="1" type="noConversion"/>
  </si>
  <si>
    <t>블큐 개당</t>
    <phoneticPr fontId="1" type="noConversion"/>
  </si>
  <si>
    <t>에디 개당</t>
    <phoneticPr fontId="1" type="noConversion"/>
  </si>
  <si>
    <t>에픽잠재</t>
    <phoneticPr fontId="1" type="noConversion"/>
  </si>
  <si>
    <t>유잠</t>
    <phoneticPr fontId="1" type="noConversion"/>
  </si>
  <si>
    <t>에디에픽</t>
    <phoneticPr fontId="1" type="noConversion"/>
  </si>
  <si>
    <t>로얄 개당</t>
    <phoneticPr fontId="1" type="noConversion"/>
  </si>
  <si>
    <t>개수 고려</t>
    <phoneticPr fontId="1" type="noConversion"/>
  </si>
  <si>
    <t>억당</t>
    <phoneticPr fontId="1" type="noConversion"/>
  </si>
  <si>
    <t>패키지당</t>
    <phoneticPr fontId="1" type="noConversion"/>
  </si>
  <si>
    <t>혼합</t>
    <phoneticPr fontId="1" type="noConversion"/>
  </si>
  <si>
    <t>결과</t>
    <phoneticPr fontId="1" type="noConversion"/>
  </si>
  <si>
    <t>살수있는개수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</si>
</sst>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3F84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6" borderId="1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0" fillId="6" borderId="2" xfId="0" applyFill="1" applyBorder="1">
      <alignment vertical="center"/>
    </xf>
    <xf numFmtId="0" fontId="3" fillId="3" borderId="1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Border="1">
      <alignment vertical="center"/>
    </xf>
    <xf numFmtId="0" fontId="2" fillId="2" borderId="2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0" fillId="3" borderId="2" xfId="0" applyFill="1" applyBorder="1">
      <alignment vertical="center"/>
    </xf>
    <xf numFmtId="0" fontId="2" fillId="7" borderId="2" xfId="0" applyFont="1" applyFill="1" applyBorder="1">
      <alignment vertical="center"/>
    </xf>
    <xf numFmtId="0" fontId="4" fillId="8" borderId="2" xfId="0" applyFont="1" applyFill="1" applyBorder="1">
      <alignment vertical="center"/>
    </xf>
    <xf numFmtId="0" fontId="0" fillId="0" borderId="6" xfId="0" applyBorder="1" applyProtection="1">
      <alignment vertical="center"/>
      <protection locked="0"/>
    </xf>
    <xf numFmtId="0" fontId="0" fillId="6" borderId="5" xfId="0" applyFill="1" applyBorder="1">
      <alignment vertical="center"/>
    </xf>
    <xf numFmtId="0" fontId="0" fillId="0" borderId="2" xfId="0" applyBorder="1">
      <alignment vertical="center"/>
    </xf>
    <xf numFmtId="0" fontId="0" fillId="6" borderId="7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  <color rgb="FF63F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194B-202E-4232-954E-79FE078BA2B5}">
  <dimension ref="B2:M19"/>
  <sheetViews>
    <sheetView tabSelected="1" workbookViewId="0">
      <selection activeCell="C4" sqref="C4"/>
    </sheetView>
  </sheetViews>
  <sheetFormatPr defaultRowHeight="16.5"/>
  <cols>
    <col min="2" max="2" width="11.125" customWidth="1"/>
    <col min="5" max="5" width="13.875" customWidth="1"/>
  </cols>
  <sheetData>
    <row r="2" spans="2:13">
      <c r="E2" s="1" t="s">
        <v>22</v>
      </c>
      <c r="F2" s="3" t="s">
        <v>3</v>
      </c>
      <c r="G2" s="4" t="s">
        <v>4</v>
      </c>
      <c r="H2" s="5" t="s">
        <v>5</v>
      </c>
      <c r="I2" s="6" t="s">
        <v>6</v>
      </c>
      <c r="J2" s="1" t="s">
        <v>7</v>
      </c>
    </row>
    <row r="3" spans="2:13">
      <c r="B3" s="11"/>
      <c r="C3" s="10"/>
      <c r="E3" s="2"/>
      <c r="F3" s="20">
        <f>QUOTIENT(C4,27000)</f>
        <v>7</v>
      </c>
      <c r="G3" s="20">
        <f>QUOTIENT(C4,49500)</f>
        <v>4</v>
      </c>
      <c r="H3" s="20">
        <f>QUOTIENT(C4,54000)</f>
        <v>3</v>
      </c>
      <c r="I3" s="20">
        <f>QUOTIENT(C4,28600)</f>
        <v>6</v>
      </c>
      <c r="J3" s="20">
        <f>QUOTIENT(C4,29000)</f>
        <v>6</v>
      </c>
    </row>
    <row r="4" spans="2:13">
      <c r="B4" s="21" t="s">
        <v>0</v>
      </c>
      <c r="C4" s="18">
        <v>200000</v>
      </c>
      <c r="E4" s="19" t="s">
        <v>20</v>
      </c>
      <c r="F4" s="18">
        <v>3</v>
      </c>
      <c r="G4" s="18"/>
      <c r="H4" s="18">
        <v>1</v>
      </c>
      <c r="I4" s="18">
        <v>2</v>
      </c>
      <c r="J4" s="18"/>
      <c r="K4" t="str">
        <f>IF(C4&gt;(F4*27000+G4*49500+H4*54000+I4*28600+J4*29000),"가능","불가능")</f>
        <v>가능</v>
      </c>
      <c r="L4">
        <f>F4*27000+G4*49500+H4*54000+I4*28600+J4*29000</f>
        <v>192200</v>
      </c>
    </row>
    <row r="5" spans="2:13">
      <c r="B5" s="19" t="s">
        <v>1</v>
      </c>
      <c r="C5" s="18">
        <v>7</v>
      </c>
    </row>
    <row r="6" spans="2:13">
      <c r="B6" s="1" t="s">
        <v>2</v>
      </c>
      <c r="C6" s="9">
        <f>C4*(1-C5*0.01)</f>
        <v>186000</v>
      </c>
    </row>
    <row r="8" spans="2:13">
      <c r="E8" s="1" t="s">
        <v>8</v>
      </c>
      <c r="F8" s="13" t="s">
        <v>10</v>
      </c>
      <c r="G8" s="14" t="s">
        <v>11</v>
      </c>
      <c r="H8" s="15" t="s">
        <v>12</v>
      </c>
      <c r="I8" s="16" t="s">
        <v>16</v>
      </c>
      <c r="J8" s="17" t="s">
        <v>9</v>
      </c>
      <c r="K8" s="7" t="s">
        <v>13</v>
      </c>
      <c r="L8" s="7" t="s">
        <v>14</v>
      </c>
      <c r="M8" s="7" t="s">
        <v>15</v>
      </c>
    </row>
    <row r="9" spans="2:13">
      <c r="E9" s="12"/>
      <c r="F9" s="18">
        <v>3000</v>
      </c>
      <c r="G9" s="18">
        <v>5000</v>
      </c>
      <c r="H9" s="18">
        <v>6000</v>
      </c>
      <c r="I9" s="18">
        <v>5500</v>
      </c>
      <c r="J9" s="18">
        <v>28000</v>
      </c>
      <c r="K9" s="18">
        <v>1200</v>
      </c>
      <c r="L9" s="18">
        <v>20000</v>
      </c>
      <c r="M9" s="18">
        <v>28000</v>
      </c>
    </row>
    <row r="13" spans="2:13">
      <c r="E13" s="1" t="s">
        <v>21</v>
      </c>
      <c r="F13" s="1" t="s">
        <v>19</v>
      </c>
      <c r="G13" s="1" t="s">
        <v>17</v>
      </c>
      <c r="H13" s="1" t="s">
        <v>18</v>
      </c>
    </row>
    <row r="14" spans="2:13">
      <c r="E14" s="3" t="s">
        <v>3</v>
      </c>
      <c r="F14" s="2">
        <f>F9*30+K9</f>
        <v>91200</v>
      </c>
      <c r="G14" s="2">
        <f>F14*F3</f>
        <v>638400</v>
      </c>
      <c r="H14" s="2">
        <f>$C$6/(G14*0.0001)</f>
        <v>2913.5338345864661</v>
      </c>
    </row>
    <row r="15" spans="2:13">
      <c r="E15" s="4" t="s">
        <v>4</v>
      </c>
      <c r="F15" s="2">
        <f>G9*30+L9</f>
        <v>170000</v>
      </c>
      <c r="G15" s="2">
        <f>F15*G3</f>
        <v>680000</v>
      </c>
      <c r="H15" s="2">
        <f t="shared" ref="H15:H19" si="0">$C$6/(G15*0.0001)</f>
        <v>2735.294117647059</v>
      </c>
    </row>
    <row r="16" spans="2:13">
      <c r="E16" s="8" t="s">
        <v>5</v>
      </c>
      <c r="F16" s="2">
        <f>H9*30+M9</f>
        <v>208000</v>
      </c>
      <c r="G16" s="2">
        <f>F16*H3</f>
        <v>624000</v>
      </c>
      <c r="H16" s="2">
        <f t="shared" si="0"/>
        <v>2980.7692307692305</v>
      </c>
    </row>
    <row r="17" spans="5:8">
      <c r="E17" s="6" t="s">
        <v>6</v>
      </c>
      <c r="F17" s="2">
        <f>I9*13+J9</f>
        <v>99500</v>
      </c>
      <c r="G17" s="2">
        <f>F17*I3</f>
        <v>597000</v>
      </c>
      <c r="H17" s="2">
        <f t="shared" si="0"/>
        <v>3115.577889447236</v>
      </c>
    </row>
    <row r="18" spans="5:8">
      <c r="E18" s="1" t="s">
        <v>7</v>
      </c>
      <c r="F18" s="2">
        <f>(F9+G9+H9)*6+J9</f>
        <v>112000</v>
      </c>
      <c r="G18" s="2">
        <f>F18*J3</f>
        <v>672000</v>
      </c>
      <c r="H18" s="2">
        <f t="shared" si="0"/>
        <v>2767.8571428571427</v>
      </c>
    </row>
    <row r="19" spans="5:8">
      <c r="E19" s="1" t="s">
        <v>20</v>
      </c>
      <c r="F19" s="2"/>
      <c r="G19" s="2">
        <f>F14*F4+F15*G4+F16*H4+F17*I4+F18*J4</f>
        <v>680600</v>
      </c>
      <c r="H19" s="2">
        <f t="shared" si="0"/>
        <v>2732.8827505142522</v>
      </c>
    </row>
  </sheetData>
  <sheetProtection sheet="1" objects="1" scenarios="1" selectLockedCells="1"/>
  <phoneticPr fontId="1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E25CB66B552F34888E3DD5E1B439C86" ma:contentTypeVersion="0" ma:contentTypeDescription="새 문서를 만듭니다." ma:contentTypeScope="" ma:versionID="acf370fa58d57156e1f0346d0c2a1a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e01feba812e16bf7198dfcd6c6ccb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BB5C34-C6FE-4500-91CC-D68B26EE1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A8633A-140B-4B96-9126-E330B27242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B80686-47A8-45F3-88B8-B9C86CFF0E4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SMS</cp:lastModifiedBy>
  <dcterms:created xsi:type="dcterms:W3CDTF">2021-09-16T01:28:23Z</dcterms:created>
  <dcterms:modified xsi:type="dcterms:W3CDTF">2021-09-16T02:10:32Z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0x010100DE25CB66B552F34888E3DD5E1B439C86</vt:lpwstr>
  </property>
</Properties>
</file>