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n-yeonggim/Desktop/무제 폴더/"/>
    </mc:Choice>
  </mc:AlternateContent>
  <xr:revisionPtr revIDLastSave="0" documentId="13_ncr:1_{79E9E940-1CBA-5A48-98AA-2CA403DE6D0C}" xr6:coauthVersionLast="36" xr6:coauthVersionMax="36" xr10:uidLastSave="{00000000-0000-0000-0000-000000000000}"/>
  <bookViews>
    <workbookView xWindow="-36560" yWindow="460" windowWidth="34400" windowHeight="21140" xr2:uid="{6DAD2C86-917F-564B-8EE9-97C2C351BBD9}"/>
  </bookViews>
  <sheets>
    <sheet name="계산기" sheetId="23" r:id="rId1"/>
    <sheet name="3티 시즌2.5" sheetId="17" r:id="rId2"/>
    <sheet name="2티 시즌2.5" sheetId="18" r:id="rId3"/>
    <sheet name="1티 시즌2.5" sheetId="19" r:id="rId4"/>
    <sheet name="3티" sheetId="20" r:id="rId5"/>
    <sheet name="Sheet1" sheetId="22" r:id="rId6"/>
  </sheets>
  <definedNames>
    <definedName name="_xlnm._FilterDatabase" localSheetId="3" hidden="1">'1티 시즌2.5'!$B$3:$F$24</definedName>
    <definedName name="_xlnm._FilterDatabase" localSheetId="2" hidden="1">'2티 시즌2.5'!$B$3:$F$24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" i="23" l="1"/>
  <c r="T52" i="23"/>
  <c r="U51" i="23"/>
  <c r="T51" i="23"/>
  <c r="U50" i="23"/>
  <c r="T50" i="23"/>
  <c r="U33" i="23"/>
  <c r="U34" i="23"/>
  <c r="U35" i="23"/>
  <c r="T35" i="23"/>
  <c r="T34" i="23"/>
  <c r="T33" i="23"/>
  <c r="U16" i="23"/>
  <c r="U17" i="23"/>
  <c r="U18" i="23"/>
  <c r="T16" i="23"/>
  <c r="T17" i="23"/>
  <c r="T18" i="23"/>
  <c r="I45" i="23"/>
  <c r="I46" i="23"/>
  <c r="I47" i="23"/>
  <c r="I48" i="23"/>
  <c r="I49" i="23"/>
  <c r="I44" i="23"/>
  <c r="D45" i="23"/>
  <c r="D46" i="23"/>
  <c r="D47" i="23"/>
  <c r="D48" i="23"/>
  <c r="D49" i="23"/>
  <c r="D44" i="23"/>
  <c r="Y450" i="17"/>
  <c r="Z450" i="17"/>
  <c r="AA450" i="17"/>
  <c r="AB450" i="17"/>
  <c r="AC450" i="17"/>
  <c r="Y451" i="17"/>
  <c r="Z451" i="17"/>
  <c r="AA451" i="17"/>
  <c r="AB451" i="17"/>
  <c r="AC451" i="17"/>
  <c r="Y452" i="17"/>
  <c r="Z452" i="17"/>
  <c r="AA452" i="17"/>
  <c r="AB452" i="17"/>
  <c r="AC452" i="17"/>
  <c r="Y453" i="17"/>
  <c r="Z453" i="17"/>
  <c r="AA453" i="17"/>
  <c r="AB453" i="17"/>
  <c r="AC453" i="17"/>
  <c r="Y454" i="17"/>
  <c r="Z454" i="17"/>
  <c r="AA454" i="17"/>
  <c r="AB454" i="17"/>
  <c r="AC454" i="17"/>
  <c r="Y455" i="17"/>
  <c r="Z455" i="17"/>
  <c r="AA455" i="17"/>
  <c r="AB455" i="17"/>
  <c r="AC455" i="17"/>
  <c r="Y456" i="17"/>
  <c r="Z456" i="17"/>
  <c r="AA456" i="17"/>
  <c r="AB456" i="17"/>
  <c r="AC456" i="17"/>
  <c r="Y459" i="17"/>
  <c r="Z459" i="17"/>
  <c r="AA459" i="17"/>
  <c r="AB459" i="17"/>
  <c r="AC459" i="17"/>
  <c r="Y460" i="17"/>
  <c r="Z460" i="17"/>
  <c r="AA460" i="17"/>
  <c r="AB460" i="17"/>
  <c r="AC460" i="17"/>
  <c r="Y461" i="17"/>
  <c r="Z461" i="17"/>
  <c r="AA461" i="17"/>
  <c r="AB461" i="17"/>
  <c r="AC461" i="17"/>
  <c r="Y462" i="17"/>
  <c r="Z462" i="17"/>
  <c r="AA462" i="17"/>
  <c r="AB462" i="17"/>
  <c r="AC462" i="17"/>
  <c r="Y463" i="17"/>
  <c r="Z463" i="17"/>
  <c r="AA463" i="17"/>
  <c r="AB463" i="17"/>
  <c r="AC463" i="17"/>
  <c r="Y464" i="17"/>
  <c r="Z464" i="17"/>
  <c r="AA464" i="17"/>
  <c r="AB464" i="17"/>
  <c r="AC464" i="17"/>
  <c r="Y465" i="17"/>
  <c r="Z465" i="17"/>
  <c r="AA465" i="17"/>
  <c r="AB465" i="17"/>
  <c r="AC465" i="17"/>
  <c r="Y468" i="17"/>
  <c r="Z468" i="17"/>
  <c r="AA468" i="17"/>
  <c r="AB468" i="17"/>
  <c r="AC468" i="17"/>
  <c r="Y469" i="17"/>
  <c r="Z469" i="17"/>
  <c r="AA469" i="17"/>
  <c r="AB469" i="17"/>
  <c r="AC469" i="17"/>
  <c r="Y470" i="17"/>
  <c r="Z470" i="17"/>
  <c r="AA470" i="17"/>
  <c r="AB470" i="17"/>
  <c r="AC470" i="17"/>
  <c r="Y471" i="17"/>
  <c r="Z471" i="17"/>
  <c r="AA471" i="17"/>
  <c r="AB471" i="17"/>
  <c r="AC471" i="17"/>
  <c r="Y472" i="17"/>
  <c r="Z472" i="17"/>
  <c r="AA472" i="17"/>
  <c r="AB472" i="17"/>
  <c r="AC472" i="17"/>
  <c r="Y473" i="17"/>
  <c r="Z473" i="17"/>
  <c r="AA473" i="17"/>
  <c r="AB473" i="17"/>
  <c r="AC473" i="17"/>
  <c r="Y474" i="17"/>
  <c r="Z474" i="17"/>
  <c r="AA474" i="17"/>
  <c r="AB474" i="17"/>
  <c r="AC474" i="17"/>
  <c r="Y477" i="17"/>
  <c r="Z477" i="17"/>
  <c r="AA477" i="17"/>
  <c r="AB477" i="17"/>
  <c r="AC477" i="17"/>
  <c r="Y478" i="17"/>
  <c r="Z478" i="17"/>
  <c r="AA478" i="17"/>
  <c r="AB478" i="17"/>
  <c r="AC478" i="17"/>
  <c r="Y479" i="17"/>
  <c r="Z479" i="17"/>
  <c r="AA479" i="17"/>
  <c r="AB479" i="17"/>
  <c r="AC479" i="17"/>
  <c r="Y480" i="17"/>
  <c r="Z480" i="17"/>
  <c r="AA480" i="17"/>
  <c r="AB480" i="17"/>
  <c r="AC480" i="17"/>
  <c r="Y481" i="17"/>
  <c r="Z481" i="17"/>
  <c r="AA481" i="17"/>
  <c r="AB481" i="17"/>
  <c r="AC481" i="17"/>
  <c r="Y482" i="17"/>
  <c r="Z482" i="17"/>
  <c r="AA482" i="17"/>
  <c r="AB482" i="17"/>
  <c r="AC482" i="17"/>
  <c r="Y483" i="17"/>
  <c r="Z483" i="17"/>
  <c r="AA483" i="17"/>
  <c r="AB483" i="17"/>
  <c r="AC483" i="17"/>
  <c r="Y484" i="17"/>
  <c r="Z484" i="17"/>
  <c r="AA484" i="17"/>
  <c r="AB484" i="17"/>
  <c r="AC484" i="17"/>
  <c r="Y485" i="17"/>
  <c r="Z485" i="17"/>
  <c r="AA485" i="17"/>
  <c r="AB485" i="17"/>
  <c r="AC485" i="17"/>
  <c r="Y486" i="17"/>
  <c r="Z486" i="17"/>
  <c r="AA486" i="17"/>
  <c r="AB486" i="17"/>
  <c r="AC486" i="17"/>
  <c r="Y489" i="17"/>
  <c r="Z489" i="17"/>
  <c r="AA489" i="17"/>
  <c r="AB489" i="17"/>
  <c r="AC489" i="17"/>
  <c r="Y490" i="17"/>
  <c r="Z490" i="17"/>
  <c r="AA490" i="17"/>
  <c r="AB490" i="17"/>
  <c r="AC490" i="17"/>
  <c r="Y491" i="17"/>
  <c r="Z491" i="17"/>
  <c r="AA491" i="17"/>
  <c r="AB491" i="17"/>
  <c r="AC491" i="17"/>
  <c r="Y492" i="17"/>
  <c r="Z492" i="17"/>
  <c r="AA492" i="17"/>
  <c r="AB492" i="17"/>
  <c r="AC492" i="17"/>
  <c r="Y493" i="17"/>
  <c r="Z493" i="17"/>
  <c r="AA493" i="17"/>
  <c r="AB493" i="17"/>
  <c r="AC493" i="17"/>
  <c r="Y494" i="17"/>
  <c r="Z494" i="17"/>
  <c r="AA494" i="17"/>
  <c r="AB494" i="17"/>
  <c r="AC494" i="17"/>
  <c r="Y495" i="17"/>
  <c r="Z495" i="17"/>
  <c r="AA495" i="17"/>
  <c r="AB495" i="17"/>
  <c r="AC495" i="17"/>
  <c r="Y496" i="17"/>
  <c r="Z496" i="17"/>
  <c r="AA496" i="17"/>
  <c r="AB496" i="17"/>
  <c r="AC496" i="17"/>
  <c r="Y497" i="17"/>
  <c r="Z497" i="17"/>
  <c r="AA497" i="17"/>
  <c r="AB497" i="17"/>
  <c r="AC497" i="17"/>
  <c r="Y498" i="17"/>
  <c r="Z498" i="17"/>
  <c r="AA498" i="17"/>
  <c r="AB498" i="17"/>
  <c r="AC498" i="17"/>
  <c r="Y501" i="17"/>
  <c r="Z501" i="17"/>
  <c r="AA501" i="17"/>
  <c r="AB501" i="17"/>
  <c r="AC501" i="17"/>
  <c r="Y502" i="17"/>
  <c r="Z502" i="17"/>
  <c r="AA502" i="17"/>
  <c r="AB502" i="17"/>
  <c r="AC502" i="17"/>
  <c r="Y503" i="17"/>
  <c r="Z503" i="17"/>
  <c r="AA503" i="17"/>
  <c r="AB503" i="17"/>
  <c r="AC503" i="17"/>
  <c r="Y504" i="17"/>
  <c r="Z504" i="17"/>
  <c r="AA504" i="17"/>
  <c r="AB504" i="17"/>
  <c r="AC504" i="17"/>
  <c r="Y505" i="17"/>
  <c r="Z505" i="17"/>
  <c r="AA505" i="17"/>
  <c r="AB505" i="17"/>
  <c r="AC505" i="17"/>
  <c r="Y506" i="17"/>
  <c r="Z506" i="17"/>
  <c r="AA506" i="17"/>
  <c r="AB506" i="17"/>
  <c r="AC506" i="17"/>
  <c r="Y507" i="17"/>
  <c r="Z507" i="17"/>
  <c r="AA507" i="17"/>
  <c r="AB507" i="17"/>
  <c r="AC507" i="17"/>
  <c r="Y508" i="17"/>
  <c r="Z508" i="17"/>
  <c r="AA508" i="17"/>
  <c r="AB508" i="17"/>
  <c r="AC508" i="17"/>
  <c r="Y509" i="17"/>
  <c r="Z509" i="17"/>
  <c r="AA509" i="17"/>
  <c r="AB509" i="17"/>
  <c r="AC509" i="17"/>
  <c r="Y510" i="17"/>
  <c r="Z510" i="17"/>
  <c r="AA510" i="17"/>
  <c r="AB510" i="17"/>
  <c r="AC510" i="17"/>
  <c r="Y513" i="17"/>
  <c r="Z513" i="17"/>
  <c r="AA513" i="17"/>
  <c r="AB513" i="17"/>
  <c r="AC513" i="17"/>
  <c r="Y514" i="17"/>
  <c r="Z514" i="17"/>
  <c r="AA514" i="17"/>
  <c r="AB514" i="17"/>
  <c r="AC514" i="17"/>
  <c r="Y515" i="17"/>
  <c r="Z515" i="17"/>
  <c r="AA515" i="17"/>
  <c r="AB515" i="17"/>
  <c r="AC515" i="17"/>
  <c r="Y516" i="17"/>
  <c r="Z516" i="17"/>
  <c r="AA516" i="17"/>
  <c r="AB516" i="17"/>
  <c r="AC516" i="17"/>
  <c r="Y517" i="17"/>
  <c r="Z517" i="17"/>
  <c r="AA517" i="17"/>
  <c r="AB517" i="17"/>
  <c r="AC517" i="17"/>
  <c r="Y518" i="17"/>
  <c r="Z518" i="17"/>
  <c r="AA518" i="17"/>
  <c r="AB518" i="17"/>
  <c r="AC518" i="17"/>
  <c r="Y519" i="17"/>
  <c r="Z519" i="17"/>
  <c r="AA519" i="17"/>
  <c r="AB519" i="17"/>
  <c r="AC519" i="17"/>
  <c r="Y520" i="17"/>
  <c r="Z520" i="17"/>
  <c r="AA520" i="17"/>
  <c r="AB520" i="17"/>
  <c r="AC520" i="17"/>
  <c r="Y521" i="17"/>
  <c r="Z521" i="17"/>
  <c r="AA521" i="17"/>
  <c r="AB521" i="17"/>
  <c r="AC521" i="17"/>
  <c r="Y522" i="17"/>
  <c r="Z522" i="17"/>
  <c r="AA522" i="17"/>
  <c r="AB522" i="17"/>
  <c r="AC522" i="17"/>
  <c r="Y441" i="17" l="1"/>
  <c r="Z441" i="17"/>
  <c r="AA441" i="17"/>
  <c r="AB441" i="17"/>
  <c r="AC441" i="17"/>
  <c r="Y442" i="17"/>
  <c r="Z442" i="17"/>
  <c r="AA442" i="17"/>
  <c r="AB442" i="17"/>
  <c r="AC442" i="17"/>
  <c r="Y443" i="17"/>
  <c r="Z443" i="17"/>
  <c r="AA443" i="17"/>
  <c r="AB443" i="17"/>
  <c r="AC443" i="17"/>
  <c r="Y444" i="17"/>
  <c r="Z444" i="17"/>
  <c r="AA444" i="17"/>
  <c r="AB444" i="17"/>
  <c r="AC444" i="17"/>
  <c r="Y445" i="17"/>
  <c r="Z445" i="17"/>
  <c r="AA445" i="17"/>
  <c r="AB445" i="17"/>
  <c r="AC445" i="17"/>
  <c r="Y446" i="17"/>
  <c r="Z446" i="17"/>
  <c r="AA446" i="17"/>
  <c r="AB446" i="17"/>
  <c r="AC446" i="17"/>
  <c r="Y447" i="17"/>
  <c r="Z447" i="17"/>
  <c r="AA447" i="17"/>
  <c r="AB447" i="17"/>
  <c r="AC447" i="17"/>
  <c r="AD436" i="17"/>
  <c r="AD437" i="17"/>
  <c r="AD438" i="17"/>
  <c r="AD424" i="17"/>
  <c r="AD425" i="17"/>
  <c r="AD426" i="17"/>
  <c r="AD435" i="17" l="1"/>
  <c r="AD434" i="17"/>
  <c r="AD433" i="17"/>
  <c r="AD432" i="17"/>
  <c r="AD431" i="17"/>
  <c r="AD430" i="17"/>
  <c r="AD429" i="17"/>
  <c r="AD423" i="17"/>
  <c r="AD422" i="17"/>
  <c r="AD421" i="17"/>
  <c r="AD420" i="17"/>
  <c r="AD419" i="17"/>
  <c r="AD418" i="17"/>
  <c r="AD417" i="17"/>
  <c r="G152" i="20"/>
  <c r="H152" i="20"/>
  <c r="I152" i="20"/>
  <c r="J152" i="20"/>
  <c r="K152" i="20"/>
  <c r="L152" i="20"/>
  <c r="F152" i="20"/>
  <c r="G123" i="20"/>
  <c r="H123" i="20"/>
  <c r="I123" i="20"/>
  <c r="J123" i="20"/>
  <c r="K123" i="20"/>
  <c r="L123" i="20"/>
  <c r="F123" i="20"/>
  <c r="G152" i="17"/>
  <c r="H152" i="17"/>
  <c r="I152" i="17"/>
  <c r="J152" i="17"/>
  <c r="K152" i="17"/>
  <c r="L152" i="17"/>
  <c r="F152" i="17"/>
  <c r="F123" i="17"/>
  <c r="L123" i="17"/>
  <c r="K123" i="17"/>
  <c r="J123" i="17"/>
  <c r="I123" i="17"/>
  <c r="H123" i="17"/>
  <c r="G123" i="17"/>
  <c r="O50" i="23" l="1"/>
  <c r="O49" i="23"/>
  <c r="W49" i="23" s="1"/>
  <c r="N50" i="23"/>
  <c r="N49" i="23"/>
  <c r="V49" i="23" s="1"/>
  <c r="O33" i="23"/>
  <c r="O32" i="23"/>
  <c r="W32" i="23" s="1"/>
  <c r="N33" i="23"/>
  <c r="N32" i="23"/>
  <c r="V32" i="23" s="1"/>
  <c r="O16" i="23"/>
  <c r="O15" i="23"/>
  <c r="W15" i="23" s="1"/>
  <c r="N16" i="23"/>
  <c r="N15" i="23"/>
  <c r="V15" i="23" s="1"/>
  <c r="F519" i="17"/>
  <c r="G519" i="17"/>
  <c r="H519" i="17"/>
  <c r="I519" i="17"/>
  <c r="J519" i="17"/>
  <c r="K519" i="17"/>
  <c r="L519" i="17"/>
  <c r="M519" i="17"/>
  <c r="N519" i="17"/>
  <c r="O519" i="17"/>
  <c r="P519" i="17"/>
  <c r="Q519" i="17"/>
  <c r="R519" i="17"/>
  <c r="S519" i="17"/>
  <c r="T519" i="17"/>
  <c r="U519" i="17"/>
  <c r="V519" i="17"/>
  <c r="W519" i="17"/>
  <c r="X519" i="17"/>
  <c r="F520" i="17"/>
  <c r="G520" i="17"/>
  <c r="H520" i="17"/>
  <c r="I520" i="17"/>
  <c r="J520" i="17"/>
  <c r="K520" i="17"/>
  <c r="L520" i="17"/>
  <c r="M520" i="17"/>
  <c r="N520" i="17"/>
  <c r="O520" i="17"/>
  <c r="P520" i="17"/>
  <c r="Q520" i="17"/>
  <c r="R520" i="17"/>
  <c r="S520" i="17"/>
  <c r="T520" i="17"/>
  <c r="U520" i="17"/>
  <c r="V520" i="17"/>
  <c r="W520" i="17"/>
  <c r="X520" i="17"/>
  <c r="F521" i="17"/>
  <c r="G521" i="17"/>
  <c r="H521" i="17"/>
  <c r="I521" i="17"/>
  <c r="J521" i="17"/>
  <c r="K521" i="17"/>
  <c r="L521" i="17"/>
  <c r="M521" i="17"/>
  <c r="N521" i="17"/>
  <c r="O521" i="17"/>
  <c r="P521" i="17"/>
  <c r="Q521" i="17"/>
  <c r="R521" i="17"/>
  <c r="S521" i="17"/>
  <c r="T521" i="17"/>
  <c r="U521" i="17"/>
  <c r="V521" i="17"/>
  <c r="W521" i="17"/>
  <c r="X521" i="17"/>
  <c r="F522" i="17"/>
  <c r="G522" i="17"/>
  <c r="H522" i="17"/>
  <c r="I522" i="17"/>
  <c r="J522" i="17"/>
  <c r="K522" i="17"/>
  <c r="L522" i="17"/>
  <c r="M522" i="17"/>
  <c r="N522" i="17"/>
  <c r="O522" i="17"/>
  <c r="P522" i="17"/>
  <c r="Q522" i="17"/>
  <c r="R522" i="17"/>
  <c r="S522" i="17"/>
  <c r="T522" i="17"/>
  <c r="U522" i="17"/>
  <c r="V522" i="17"/>
  <c r="W522" i="17"/>
  <c r="X522" i="17"/>
  <c r="E520" i="17"/>
  <c r="E521" i="17"/>
  <c r="E522" i="17"/>
  <c r="D507" i="17"/>
  <c r="E507" i="17"/>
  <c r="F507" i="17"/>
  <c r="G507" i="17"/>
  <c r="H507" i="17"/>
  <c r="I507" i="17"/>
  <c r="J507" i="17"/>
  <c r="K507" i="17"/>
  <c r="L507" i="17"/>
  <c r="M507" i="17"/>
  <c r="N507" i="17"/>
  <c r="O507" i="17"/>
  <c r="P507" i="17"/>
  <c r="Q507" i="17"/>
  <c r="R507" i="17"/>
  <c r="S507" i="17"/>
  <c r="T507" i="17"/>
  <c r="U507" i="17"/>
  <c r="V507" i="17"/>
  <c r="W507" i="17"/>
  <c r="D508" i="17"/>
  <c r="E508" i="17"/>
  <c r="F508" i="17"/>
  <c r="G508" i="17"/>
  <c r="H508" i="17"/>
  <c r="I508" i="17"/>
  <c r="J508" i="17"/>
  <c r="K508" i="17"/>
  <c r="L508" i="17"/>
  <c r="M508" i="17"/>
  <c r="N508" i="17"/>
  <c r="O508" i="17"/>
  <c r="P508" i="17"/>
  <c r="Q508" i="17"/>
  <c r="R508" i="17"/>
  <c r="S508" i="17"/>
  <c r="T508" i="17"/>
  <c r="U508" i="17"/>
  <c r="V508" i="17"/>
  <c r="W508" i="17"/>
  <c r="D509" i="17"/>
  <c r="E509" i="17"/>
  <c r="F509" i="17"/>
  <c r="G509" i="17"/>
  <c r="H509" i="17"/>
  <c r="I509" i="17"/>
  <c r="J509" i="17"/>
  <c r="K509" i="17"/>
  <c r="L509" i="17"/>
  <c r="M509" i="17"/>
  <c r="N509" i="17"/>
  <c r="O509" i="17"/>
  <c r="P509" i="17"/>
  <c r="Q509" i="17"/>
  <c r="R509" i="17"/>
  <c r="S509" i="17"/>
  <c r="T509" i="17"/>
  <c r="U509" i="17"/>
  <c r="V509" i="17"/>
  <c r="W509" i="17"/>
  <c r="D510" i="17"/>
  <c r="E510" i="17"/>
  <c r="F510" i="17"/>
  <c r="G510" i="17"/>
  <c r="H510" i="17"/>
  <c r="I510" i="17"/>
  <c r="J510" i="17"/>
  <c r="K510" i="17"/>
  <c r="L510" i="17"/>
  <c r="M510" i="17"/>
  <c r="N510" i="17"/>
  <c r="O510" i="17"/>
  <c r="P510" i="17"/>
  <c r="Q510" i="17"/>
  <c r="R510" i="17"/>
  <c r="S510" i="17"/>
  <c r="T510" i="17"/>
  <c r="U510" i="17"/>
  <c r="V510" i="17"/>
  <c r="W510" i="17"/>
  <c r="X508" i="17"/>
  <c r="X509" i="17"/>
  <c r="X510" i="17"/>
  <c r="D495" i="17"/>
  <c r="E495" i="17"/>
  <c r="F495" i="17"/>
  <c r="G495" i="17"/>
  <c r="H495" i="17"/>
  <c r="I495" i="17"/>
  <c r="J495" i="17"/>
  <c r="K495" i="17"/>
  <c r="L495" i="17"/>
  <c r="M495" i="17"/>
  <c r="N495" i="17"/>
  <c r="O495" i="17"/>
  <c r="P495" i="17"/>
  <c r="Q495" i="17"/>
  <c r="R495" i="17"/>
  <c r="S495" i="17"/>
  <c r="T495" i="17"/>
  <c r="U495" i="17"/>
  <c r="V495" i="17"/>
  <c r="W495" i="17"/>
  <c r="D496" i="17"/>
  <c r="E496" i="17"/>
  <c r="F496" i="17"/>
  <c r="G496" i="17"/>
  <c r="H496" i="17"/>
  <c r="I496" i="17"/>
  <c r="J496" i="17"/>
  <c r="K496" i="17"/>
  <c r="L496" i="17"/>
  <c r="M496" i="17"/>
  <c r="N496" i="17"/>
  <c r="O496" i="17"/>
  <c r="P496" i="17"/>
  <c r="Q496" i="17"/>
  <c r="R496" i="17"/>
  <c r="S496" i="17"/>
  <c r="T496" i="17"/>
  <c r="U496" i="17"/>
  <c r="V496" i="17"/>
  <c r="W496" i="17"/>
  <c r="D497" i="17"/>
  <c r="E497" i="17"/>
  <c r="F497" i="17"/>
  <c r="G497" i="17"/>
  <c r="H497" i="17"/>
  <c r="I497" i="17"/>
  <c r="J497" i="17"/>
  <c r="K497" i="17"/>
  <c r="L497" i="17"/>
  <c r="M497" i="17"/>
  <c r="N497" i="17"/>
  <c r="O497" i="17"/>
  <c r="P497" i="17"/>
  <c r="Q497" i="17"/>
  <c r="R497" i="17"/>
  <c r="S497" i="17"/>
  <c r="T497" i="17"/>
  <c r="U497" i="17"/>
  <c r="V497" i="17"/>
  <c r="W497" i="17"/>
  <c r="D498" i="17"/>
  <c r="E498" i="17"/>
  <c r="F498" i="17"/>
  <c r="G498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6" i="17"/>
  <c r="X497" i="17"/>
  <c r="X498" i="17"/>
  <c r="F483" i="17"/>
  <c r="G483" i="17"/>
  <c r="H483" i="17"/>
  <c r="I483" i="17"/>
  <c r="J483" i="17"/>
  <c r="K483" i="17"/>
  <c r="L483" i="17"/>
  <c r="M483" i="17"/>
  <c r="N483" i="17"/>
  <c r="O483" i="17"/>
  <c r="P483" i="17"/>
  <c r="Q483" i="17"/>
  <c r="R483" i="17"/>
  <c r="S483" i="17"/>
  <c r="T483" i="17"/>
  <c r="U483" i="17"/>
  <c r="V483" i="17"/>
  <c r="W483" i="17"/>
  <c r="X483" i="17"/>
  <c r="F484" i="17"/>
  <c r="G484" i="17"/>
  <c r="H484" i="17"/>
  <c r="I484" i="17"/>
  <c r="J484" i="17"/>
  <c r="K484" i="17"/>
  <c r="L484" i="17"/>
  <c r="M484" i="17"/>
  <c r="N484" i="17"/>
  <c r="O484" i="17"/>
  <c r="P484" i="17"/>
  <c r="Q484" i="17"/>
  <c r="R484" i="17"/>
  <c r="S484" i="17"/>
  <c r="T484" i="17"/>
  <c r="U484" i="17"/>
  <c r="V484" i="17"/>
  <c r="W484" i="17"/>
  <c r="X484" i="17"/>
  <c r="F485" i="17"/>
  <c r="G485" i="17"/>
  <c r="H485" i="17"/>
  <c r="I485" i="17"/>
  <c r="J485" i="17"/>
  <c r="K485" i="17"/>
  <c r="L485" i="17"/>
  <c r="M485" i="17"/>
  <c r="N485" i="17"/>
  <c r="O485" i="17"/>
  <c r="P485" i="17"/>
  <c r="Q485" i="17"/>
  <c r="R485" i="17"/>
  <c r="S485" i="17"/>
  <c r="T485" i="17"/>
  <c r="U485" i="17"/>
  <c r="V485" i="17"/>
  <c r="W485" i="17"/>
  <c r="X485" i="17"/>
  <c r="F486" i="17"/>
  <c r="G486" i="17"/>
  <c r="H486" i="17"/>
  <c r="I486" i="17"/>
  <c r="J486" i="17"/>
  <c r="K486" i="17"/>
  <c r="L486" i="17"/>
  <c r="M486" i="17"/>
  <c r="N486" i="17"/>
  <c r="O486" i="17"/>
  <c r="P486" i="17"/>
  <c r="Q486" i="17"/>
  <c r="R486" i="17"/>
  <c r="S486" i="17"/>
  <c r="T486" i="17"/>
  <c r="U486" i="17"/>
  <c r="V486" i="17"/>
  <c r="W486" i="17"/>
  <c r="X486" i="17"/>
  <c r="E484" i="17"/>
  <c r="E485" i="17"/>
  <c r="E486" i="17"/>
  <c r="D396" i="17"/>
  <c r="E396" i="17"/>
  <c r="F396" i="17"/>
  <c r="G396" i="17"/>
  <c r="H396" i="17"/>
  <c r="I396" i="17"/>
  <c r="J396" i="17"/>
  <c r="K396" i="17"/>
  <c r="L396" i="17"/>
  <c r="M396" i="17"/>
  <c r="N396" i="17"/>
  <c r="O396" i="17"/>
  <c r="P396" i="17"/>
  <c r="Q396" i="17"/>
  <c r="R396" i="17"/>
  <c r="S396" i="17"/>
  <c r="T396" i="17"/>
  <c r="U396" i="17"/>
  <c r="V396" i="17"/>
  <c r="W396" i="17"/>
  <c r="X396" i="17"/>
  <c r="Y396" i="17"/>
  <c r="Z396" i="17"/>
  <c r="AA396" i="17"/>
  <c r="AB396" i="17"/>
  <c r="D397" i="17"/>
  <c r="E397" i="17"/>
  <c r="F397" i="17"/>
  <c r="G397" i="17"/>
  <c r="H397" i="17"/>
  <c r="I397" i="17"/>
  <c r="J397" i="17"/>
  <c r="K397" i="17"/>
  <c r="L397" i="17"/>
  <c r="M397" i="17"/>
  <c r="N397" i="17"/>
  <c r="O397" i="17"/>
  <c r="P397" i="17"/>
  <c r="Q397" i="17"/>
  <c r="R397" i="17"/>
  <c r="S397" i="17"/>
  <c r="T397" i="17"/>
  <c r="U397" i="17"/>
  <c r="V397" i="17"/>
  <c r="W397" i="17"/>
  <c r="X397" i="17"/>
  <c r="Y397" i="17"/>
  <c r="Z397" i="17"/>
  <c r="AA397" i="17"/>
  <c r="AB397" i="17"/>
  <c r="D398" i="17"/>
  <c r="E398" i="17"/>
  <c r="F398" i="17"/>
  <c r="G398" i="17"/>
  <c r="H398" i="17"/>
  <c r="I398" i="17"/>
  <c r="J398" i="17"/>
  <c r="K398" i="17"/>
  <c r="L398" i="17"/>
  <c r="M398" i="17"/>
  <c r="N398" i="17"/>
  <c r="O398" i="17"/>
  <c r="P398" i="17"/>
  <c r="Q398" i="17"/>
  <c r="R398" i="17"/>
  <c r="S398" i="17"/>
  <c r="T398" i="17"/>
  <c r="U398" i="17"/>
  <c r="V398" i="17"/>
  <c r="W398" i="17"/>
  <c r="X398" i="17"/>
  <c r="Y398" i="17"/>
  <c r="Z398" i="17"/>
  <c r="AA398" i="17"/>
  <c r="AB398" i="17"/>
  <c r="D399" i="17"/>
  <c r="E399" i="17"/>
  <c r="F399" i="17"/>
  <c r="G399" i="17"/>
  <c r="H399" i="17"/>
  <c r="I399" i="17"/>
  <c r="J399" i="17"/>
  <c r="K399" i="17"/>
  <c r="L399" i="17"/>
  <c r="M399" i="17"/>
  <c r="N399" i="17"/>
  <c r="O399" i="17"/>
  <c r="P399" i="17"/>
  <c r="Q399" i="17"/>
  <c r="R399" i="17"/>
  <c r="S399" i="17"/>
  <c r="T399" i="17"/>
  <c r="U399" i="17"/>
  <c r="V399" i="17"/>
  <c r="W399" i="17"/>
  <c r="X399" i="17"/>
  <c r="Y399" i="17"/>
  <c r="Z399" i="17"/>
  <c r="AA399" i="17"/>
  <c r="AB399" i="17"/>
  <c r="AC397" i="17"/>
  <c r="AC398" i="17"/>
  <c r="AC399" i="17"/>
  <c r="F384" i="17"/>
  <c r="G384" i="17"/>
  <c r="H384" i="17"/>
  <c r="I384" i="17"/>
  <c r="J384" i="17"/>
  <c r="K384" i="17"/>
  <c r="L384" i="17"/>
  <c r="M384" i="17"/>
  <c r="N384" i="17"/>
  <c r="O384" i="17"/>
  <c r="P384" i="17"/>
  <c r="Q384" i="17"/>
  <c r="R384" i="17"/>
  <c r="S384" i="17"/>
  <c r="T384" i="17"/>
  <c r="U384" i="17"/>
  <c r="V384" i="17"/>
  <c r="W384" i="17"/>
  <c r="X384" i="17"/>
  <c r="Y384" i="17"/>
  <c r="Z384" i="17"/>
  <c r="AA384" i="17"/>
  <c r="AB384" i="17"/>
  <c r="AC384" i="17"/>
  <c r="F385" i="17"/>
  <c r="G385" i="17"/>
  <c r="H385" i="17"/>
  <c r="I385" i="17"/>
  <c r="J385" i="17"/>
  <c r="K385" i="17"/>
  <c r="L385" i="17"/>
  <c r="M385" i="17"/>
  <c r="N385" i="17"/>
  <c r="O385" i="17"/>
  <c r="P385" i="17"/>
  <c r="Q385" i="17"/>
  <c r="R385" i="17"/>
  <c r="S385" i="17"/>
  <c r="T385" i="17"/>
  <c r="U385" i="17"/>
  <c r="V385" i="17"/>
  <c r="W385" i="17"/>
  <c r="X385" i="17"/>
  <c r="Y385" i="17"/>
  <c r="Z385" i="17"/>
  <c r="AA385" i="17"/>
  <c r="AB385" i="17"/>
  <c r="AC385" i="17"/>
  <c r="F386" i="17"/>
  <c r="G386" i="17"/>
  <c r="H386" i="17"/>
  <c r="I386" i="17"/>
  <c r="J386" i="17"/>
  <c r="K386" i="17"/>
  <c r="L386" i="17"/>
  <c r="M386" i="17"/>
  <c r="N386" i="17"/>
  <c r="O386" i="17"/>
  <c r="P386" i="17"/>
  <c r="Q386" i="17"/>
  <c r="R386" i="17"/>
  <c r="S386" i="17"/>
  <c r="T386" i="17"/>
  <c r="U386" i="17"/>
  <c r="V386" i="17"/>
  <c r="W386" i="17"/>
  <c r="X386" i="17"/>
  <c r="Y386" i="17"/>
  <c r="Z386" i="17"/>
  <c r="AA386" i="17"/>
  <c r="AB386" i="17"/>
  <c r="AC386" i="17"/>
  <c r="F387" i="17"/>
  <c r="G387" i="17"/>
  <c r="H387" i="17"/>
  <c r="I387" i="17"/>
  <c r="J387" i="17"/>
  <c r="K387" i="17"/>
  <c r="L387" i="17"/>
  <c r="M387" i="17"/>
  <c r="N387" i="17"/>
  <c r="O387" i="17"/>
  <c r="P387" i="17"/>
  <c r="Q387" i="17"/>
  <c r="R387" i="17"/>
  <c r="S387" i="17"/>
  <c r="T387" i="17"/>
  <c r="U387" i="17"/>
  <c r="V387" i="17"/>
  <c r="W387" i="17"/>
  <c r="X387" i="17"/>
  <c r="Y387" i="17"/>
  <c r="Z387" i="17"/>
  <c r="AA387" i="17"/>
  <c r="AB387" i="17"/>
  <c r="AC387" i="17"/>
  <c r="E385" i="17"/>
  <c r="E386" i="17"/>
  <c r="E387" i="17"/>
  <c r="E372" i="17"/>
  <c r="F372" i="17"/>
  <c r="G372" i="17"/>
  <c r="H372" i="17"/>
  <c r="I372" i="17"/>
  <c r="J372" i="17"/>
  <c r="K372" i="17"/>
  <c r="L372" i="17"/>
  <c r="M372" i="17"/>
  <c r="N372" i="17"/>
  <c r="O372" i="17"/>
  <c r="P372" i="17"/>
  <c r="Q372" i="17"/>
  <c r="R372" i="17"/>
  <c r="S372" i="17"/>
  <c r="T372" i="17"/>
  <c r="U372" i="17"/>
  <c r="V372" i="17"/>
  <c r="W372" i="17"/>
  <c r="X372" i="17"/>
  <c r="Y372" i="17"/>
  <c r="Z372" i="17"/>
  <c r="AA372" i="17"/>
  <c r="AB372" i="17"/>
  <c r="E373" i="17"/>
  <c r="F373" i="17"/>
  <c r="G373" i="17"/>
  <c r="H373" i="17"/>
  <c r="I373" i="17"/>
  <c r="J373" i="17"/>
  <c r="K373" i="17"/>
  <c r="L373" i="17"/>
  <c r="M373" i="17"/>
  <c r="N373" i="17"/>
  <c r="O373" i="17"/>
  <c r="P373" i="17"/>
  <c r="Q373" i="17"/>
  <c r="R373" i="17"/>
  <c r="S373" i="17"/>
  <c r="T373" i="17"/>
  <c r="U373" i="17"/>
  <c r="V373" i="17"/>
  <c r="W373" i="17"/>
  <c r="X373" i="17"/>
  <c r="Y373" i="17"/>
  <c r="Z373" i="17"/>
  <c r="AA373" i="17"/>
  <c r="AB373" i="17"/>
  <c r="E374" i="17"/>
  <c r="F374" i="17"/>
  <c r="G374" i="17"/>
  <c r="H374" i="17"/>
  <c r="I374" i="17"/>
  <c r="J374" i="17"/>
  <c r="K374" i="17"/>
  <c r="L374" i="17"/>
  <c r="M374" i="17"/>
  <c r="N374" i="17"/>
  <c r="O374" i="17"/>
  <c r="P374" i="17"/>
  <c r="Q374" i="17"/>
  <c r="R374" i="17"/>
  <c r="S374" i="17"/>
  <c r="T374" i="17"/>
  <c r="U374" i="17"/>
  <c r="V374" i="17"/>
  <c r="W374" i="17"/>
  <c r="X374" i="17"/>
  <c r="Y374" i="17"/>
  <c r="Z374" i="17"/>
  <c r="AA374" i="17"/>
  <c r="AB374" i="17"/>
  <c r="E375" i="17"/>
  <c r="F375" i="17"/>
  <c r="G375" i="17"/>
  <c r="H375" i="17"/>
  <c r="I375" i="17"/>
  <c r="J375" i="17"/>
  <c r="K375" i="17"/>
  <c r="L375" i="17"/>
  <c r="M375" i="17"/>
  <c r="N375" i="17"/>
  <c r="O375" i="17"/>
  <c r="P375" i="17"/>
  <c r="Q375" i="17"/>
  <c r="R375" i="17"/>
  <c r="S375" i="17"/>
  <c r="T375" i="17"/>
  <c r="U375" i="17"/>
  <c r="V375" i="17"/>
  <c r="W375" i="17"/>
  <c r="X375" i="17"/>
  <c r="Y375" i="17"/>
  <c r="Z375" i="17"/>
  <c r="AA375" i="17"/>
  <c r="AB375" i="17"/>
  <c r="AC373" i="17"/>
  <c r="AC374" i="17"/>
  <c r="AC375" i="17"/>
  <c r="F360" i="17"/>
  <c r="G360" i="17"/>
  <c r="H360" i="17"/>
  <c r="I360" i="17"/>
  <c r="J360" i="17"/>
  <c r="K360" i="17"/>
  <c r="L360" i="17"/>
  <c r="M360" i="17"/>
  <c r="N360" i="17"/>
  <c r="O360" i="17"/>
  <c r="P360" i="17"/>
  <c r="Q360" i="17"/>
  <c r="R360" i="17"/>
  <c r="S360" i="17"/>
  <c r="T360" i="17"/>
  <c r="U360" i="17"/>
  <c r="V360" i="17"/>
  <c r="W360" i="17"/>
  <c r="X360" i="17"/>
  <c r="Y360" i="17"/>
  <c r="Z360" i="17"/>
  <c r="AA360" i="17"/>
  <c r="AB360" i="17"/>
  <c r="AC360" i="17"/>
  <c r="F361" i="17"/>
  <c r="G361" i="17"/>
  <c r="H361" i="17"/>
  <c r="I361" i="17"/>
  <c r="J361" i="17"/>
  <c r="K361" i="17"/>
  <c r="L361" i="17"/>
  <c r="M361" i="17"/>
  <c r="N361" i="17"/>
  <c r="O361" i="17"/>
  <c r="P361" i="17"/>
  <c r="Q361" i="17"/>
  <c r="R361" i="17"/>
  <c r="S361" i="17"/>
  <c r="T361" i="17"/>
  <c r="U361" i="17"/>
  <c r="V361" i="17"/>
  <c r="W361" i="17"/>
  <c r="X361" i="17"/>
  <c r="Y361" i="17"/>
  <c r="Z361" i="17"/>
  <c r="AA361" i="17"/>
  <c r="AB361" i="17"/>
  <c r="AC361" i="17"/>
  <c r="F362" i="17"/>
  <c r="G362" i="17"/>
  <c r="H362" i="17"/>
  <c r="I362" i="17"/>
  <c r="J362" i="17"/>
  <c r="K362" i="17"/>
  <c r="L362" i="17"/>
  <c r="M362" i="17"/>
  <c r="N362" i="17"/>
  <c r="O362" i="17"/>
  <c r="P362" i="17"/>
  <c r="Q362" i="17"/>
  <c r="R362" i="17"/>
  <c r="S362" i="17"/>
  <c r="T362" i="17"/>
  <c r="U362" i="17"/>
  <c r="V362" i="17"/>
  <c r="W362" i="17"/>
  <c r="X362" i="17"/>
  <c r="Y362" i="17"/>
  <c r="Z362" i="17"/>
  <c r="AA362" i="17"/>
  <c r="AB362" i="17"/>
  <c r="AC362" i="17"/>
  <c r="F363" i="17"/>
  <c r="G363" i="17"/>
  <c r="H363" i="17"/>
  <c r="I363" i="17"/>
  <c r="J363" i="17"/>
  <c r="K363" i="17"/>
  <c r="L363" i="17"/>
  <c r="M363" i="17"/>
  <c r="N363" i="17"/>
  <c r="O363" i="17"/>
  <c r="P363" i="17"/>
  <c r="Q363" i="17"/>
  <c r="R363" i="17"/>
  <c r="S363" i="17"/>
  <c r="T363" i="17"/>
  <c r="U363" i="17"/>
  <c r="V363" i="17"/>
  <c r="W363" i="17"/>
  <c r="X363" i="17"/>
  <c r="Y363" i="17"/>
  <c r="Z363" i="17"/>
  <c r="AA363" i="17"/>
  <c r="AB363" i="17"/>
  <c r="AC363" i="17"/>
  <c r="E361" i="17"/>
  <c r="E362" i="17"/>
  <c r="E363" i="17"/>
  <c r="F273" i="17"/>
  <c r="G273" i="17"/>
  <c r="H273" i="17"/>
  <c r="I273" i="17"/>
  <c r="J273" i="17"/>
  <c r="K273" i="17"/>
  <c r="L273" i="17"/>
  <c r="M273" i="17"/>
  <c r="N273" i="17"/>
  <c r="O273" i="17"/>
  <c r="P273" i="17"/>
  <c r="Q273" i="17"/>
  <c r="R273" i="17"/>
  <c r="S273" i="17"/>
  <c r="F274" i="17"/>
  <c r="G274" i="17"/>
  <c r="H274" i="17"/>
  <c r="I274" i="17"/>
  <c r="J274" i="17"/>
  <c r="K274" i="17"/>
  <c r="L274" i="17"/>
  <c r="M274" i="17"/>
  <c r="N274" i="17"/>
  <c r="O274" i="17"/>
  <c r="P274" i="17"/>
  <c r="Q274" i="17"/>
  <c r="R274" i="17"/>
  <c r="S274" i="17"/>
  <c r="F275" i="17"/>
  <c r="G275" i="17"/>
  <c r="H275" i="17"/>
  <c r="I275" i="17"/>
  <c r="J275" i="17"/>
  <c r="K275" i="17"/>
  <c r="L275" i="17"/>
  <c r="M275" i="17"/>
  <c r="N275" i="17"/>
  <c r="O275" i="17"/>
  <c r="P275" i="17"/>
  <c r="Q275" i="17"/>
  <c r="R275" i="17"/>
  <c r="S275" i="17"/>
  <c r="F276" i="17"/>
  <c r="G276" i="17"/>
  <c r="H276" i="17"/>
  <c r="I276" i="17"/>
  <c r="J276" i="17"/>
  <c r="K276" i="17"/>
  <c r="L276" i="17"/>
  <c r="M276" i="17"/>
  <c r="N276" i="17"/>
  <c r="O276" i="17"/>
  <c r="P276" i="17"/>
  <c r="Q276" i="17"/>
  <c r="R276" i="17"/>
  <c r="S276" i="17"/>
  <c r="E274" i="17"/>
  <c r="E275" i="17"/>
  <c r="E276" i="17"/>
  <c r="F261" i="17"/>
  <c r="G261" i="17"/>
  <c r="H261" i="17"/>
  <c r="I261" i="17"/>
  <c r="J261" i="17"/>
  <c r="K261" i="17"/>
  <c r="L261" i="17"/>
  <c r="M261" i="17"/>
  <c r="N261" i="17"/>
  <c r="O261" i="17"/>
  <c r="P261" i="17"/>
  <c r="Q261" i="17"/>
  <c r="R261" i="17"/>
  <c r="S261" i="17"/>
  <c r="F262" i="17"/>
  <c r="G262" i="17"/>
  <c r="H262" i="17"/>
  <c r="I262" i="17"/>
  <c r="J262" i="17"/>
  <c r="K262" i="17"/>
  <c r="L262" i="17"/>
  <c r="M262" i="17"/>
  <c r="N262" i="17"/>
  <c r="O262" i="17"/>
  <c r="P262" i="17"/>
  <c r="Q262" i="17"/>
  <c r="R262" i="17"/>
  <c r="S262" i="17"/>
  <c r="F263" i="17"/>
  <c r="G263" i="17"/>
  <c r="H263" i="17"/>
  <c r="I263" i="17"/>
  <c r="J263" i="17"/>
  <c r="K263" i="17"/>
  <c r="L263" i="17"/>
  <c r="M263" i="17"/>
  <c r="N263" i="17"/>
  <c r="O263" i="17"/>
  <c r="P263" i="17"/>
  <c r="Q263" i="17"/>
  <c r="R263" i="17"/>
  <c r="S263" i="17"/>
  <c r="F264" i="17"/>
  <c r="G264" i="17"/>
  <c r="H264" i="17"/>
  <c r="I264" i="17"/>
  <c r="J264" i="17"/>
  <c r="K264" i="17"/>
  <c r="L264" i="17"/>
  <c r="M264" i="17"/>
  <c r="N264" i="17"/>
  <c r="O264" i="17"/>
  <c r="P264" i="17"/>
  <c r="Q264" i="17"/>
  <c r="R264" i="17"/>
  <c r="S264" i="17"/>
  <c r="E262" i="17"/>
  <c r="E263" i="17"/>
  <c r="E264" i="17"/>
  <c r="F249" i="17"/>
  <c r="G249" i="17"/>
  <c r="H249" i="17"/>
  <c r="I249" i="17"/>
  <c r="J249" i="17"/>
  <c r="K249" i="17"/>
  <c r="L249" i="17"/>
  <c r="M249" i="17"/>
  <c r="N249" i="17"/>
  <c r="O249" i="17"/>
  <c r="P249" i="17"/>
  <c r="Q249" i="17"/>
  <c r="R249" i="17"/>
  <c r="S249" i="17"/>
  <c r="F250" i="17"/>
  <c r="G250" i="17"/>
  <c r="H250" i="17"/>
  <c r="I250" i="17"/>
  <c r="J250" i="17"/>
  <c r="K250" i="17"/>
  <c r="L250" i="17"/>
  <c r="M250" i="17"/>
  <c r="N250" i="17"/>
  <c r="O250" i="17"/>
  <c r="P250" i="17"/>
  <c r="Q250" i="17"/>
  <c r="R250" i="17"/>
  <c r="S250" i="17"/>
  <c r="F251" i="17"/>
  <c r="G251" i="17"/>
  <c r="H251" i="17"/>
  <c r="I251" i="17"/>
  <c r="J251" i="17"/>
  <c r="K251" i="17"/>
  <c r="L251" i="17"/>
  <c r="M251" i="17"/>
  <c r="N251" i="17"/>
  <c r="O251" i="17"/>
  <c r="P251" i="17"/>
  <c r="Q251" i="17"/>
  <c r="R251" i="17"/>
  <c r="S251" i="17"/>
  <c r="F252" i="17"/>
  <c r="G252" i="17"/>
  <c r="H252" i="17"/>
  <c r="I252" i="17"/>
  <c r="J252" i="17"/>
  <c r="K252" i="17"/>
  <c r="L252" i="17"/>
  <c r="M252" i="17"/>
  <c r="N252" i="17"/>
  <c r="O252" i="17"/>
  <c r="P252" i="17"/>
  <c r="Q252" i="17"/>
  <c r="R252" i="17"/>
  <c r="S252" i="17"/>
  <c r="E250" i="17"/>
  <c r="E251" i="17"/>
  <c r="E252" i="17"/>
  <c r="F238" i="17"/>
  <c r="G238" i="17"/>
  <c r="H238" i="17"/>
  <c r="I238" i="17"/>
  <c r="J238" i="17"/>
  <c r="K238" i="17"/>
  <c r="L238" i="17"/>
  <c r="M238" i="17"/>
  <c r="N238" i="17"/>
  <c r="O238" i="17"/>
  <c r="P238" i="17"/>
  <c r="Q238" i="17"/>
  <c r="R238" i="17"/>
  <c r="S238" i="17"/>
  <c r="F239" i="17"/>
  <c r="G239" i="17"/>
  <c r="H239" i="17"/>
  <c r="I239" i="17"/>
  <c r="J239" i="17"/>
  <c r="K239" i="17"/>
  <c r="L239" i="17"/>
  <c r="M239" i="17"/>
  <c r="N239" i="17"/>
  <c r="O239" i="17"/>
  <c r="P239" i="17"/>
  <c r="Q239" i="17"/>
  <c r="R239" i="17"/>
  <c r="S239" i="17"/>
  <c r="F240" i="17"/>
  <c r="G240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E238" i="17"/>
  <c r="E239" i="17"/>
  <c r="E240" i="17"/>
  <c r="E237" i="17"/>
  <c r="N51" i="23" l="1"/>
  <c r="V51" i="23" s="1"/>
  <c r="V50" i="23"/>
  <c r="O51" i="23"/>
  <c r="W50" i="23"/>
  <c r="N34" i="23"/>
  <c r="V34" i="23" s="1"/>
  <c r="V33" i="23"/>
  <c r="O34" i="23"/>
  <c r="W33" i="23"/>
  <c r="N17" i="23"/>
  <c r="V16" i="23"/>
  <c r="O17" i="23"/>
  <c r="W16" i="23"/>
  <c r="L44" i="23"/>
  <c r="T44" i="23" s="1"/>
  <c r="M43" i="23"/>
  <c r="U43" i="23" s="1"/>
  <c r="L32" i="23"/>
  <c r="T32" i="23" s="1"/>
  <c r="N31" i="23"/>
  <c r="V31" i="23" s="1"/>
  <c r="L31" i="23"/>
  <c r="T31" i="23" s="1"/>
  <c r="N30" i="23"/>
  <c r="V30" i="23" s="1"/>
  <c r="L30" i="23"/>
  <c r="T30" i="23" s="1"/>
  <c r="N29" i="23"/>
  <c r="V29" i="23" s="1"/>
  <c r="L29" i="23"/>
  <c r="T29" i="23" s="1"/>
  <c r="L15" i="23"/>
  <c r="T15" i="23" s="1"/>
  <c r="L12" i="23"/>
  <c r="T12" i="23" s="1"/>
  <c r="N28" i="23"/>
  <c r="V28" i="23" s="1"/>
  <c r="L28" i="23"/>
  <c r="T28" i="23" s="1"/>
  <c r="N27" i="23"/>
  <c r="V27" i="23" s="1"/>
  <c r="L27" i="23"/>
  <c r="T27" i="23" s="1"/>
  <c r="O26" i="23"/>
  <c r="W26" i="23" s="1"/>
  <c r="N26" i="23"/>
  <c r="V26" i="23" s="1"/>
  <c r="N52" i="23" l="1"/>
  <c r="V52" i="23" s="1"/>
  <c r="N35" i="23"/>
  <c r="V35" i="23" s="1"/>
  <c r="O52" i="23"/>
  <c r="W52" i="23" s="1"/>
  <c r="W51" i="23"/>
  <c r="V37" i="23"/>
  <c r="O35" i="23"/>
  <c r="W35" i="23" s="1"/>
  <c r="W34" i="23"/>
  <c r="O18" i="23"/>
  <c r="W18" i="23" s="1"/>
  <c r="W17" i="23"/>
  <c r="N18" i="23"/>
  <c r="V18" i="23" s="1"/>
  <c r="V17" i="23"/>
  <c r="L26" i="23"/>
  <c r="T26" i="23" s="1"/>
  <c r="L14" i="23"/>
  <c r="T14" i="23" s="1"/>
  <c r="L13" i="23"/>
  <c r="T13" i="23" s="1"/>
  <c r="L11" i="23"/>
  <c r="T11" i="23" s="1"/>
  <c r="E469" i="17"/>
  <c r="E460" i="17"/>
  <c r="E346" i="17"/>
  <c r="E337" i="17"/>
  <c r="E223" i="17"/>
  <c r="F223" i="17"/>
  <c r="G223" i="17"/>
  <c r="H223" i="17"/>
  <c r="I223" i="17"/>
  <c r="E224" i="17"/>
  <c r="F224" i="17"/>
  <c r="G224" i="17"/>
  <c r="H224" i="17"/>
  <c r="I224" i="17"/>
  <c r="E225" i="17"/>
  <c r="F225" i="17"/>
  <c r="G225" i="17"/>
  <c r="H225" i="17"/>
  <c r="I225" i="17"/>
  <c r="E226" i="17"/>
  <c r="F226" i="17"/>
  <c r="G226" i="17"/>
  <c r="H226" i="17"/>
  <c r="I226" i="17"/>
  <c r="E227" i="17"/>
  <c r="F227" i="17"/>
  <c r="G227" i="17"/>
  <c r="H227" i="17"/>
  <c r="I227" i="17"/>
  <c r="E228" i="17"/>
  <c r="F228" i="17"/>
  <c r="G228" i="17"/>
  <c r="H228" i="17"/>
  <c r="I228" i="17"/>
  <c r="K223" i="17"/>
  <c r="L223" i="17"/>
  <c r="M223" i="17"/>
  <c r="N223" i="17"/>
  <c r="O223" i="17"/>
  <c r="P223" i="17"/>
  <c r="Q223" i="17"/>
  <c r="R223" i="17"/>
  <c r="M10" i="23" s="1"/>
  <c r="S223" i="17"/>
  <c r="K224" i="17"/>
  <c r="L224" i="17"/>
  <c r="M224" i="17"/>
  <c r="N224" i="17"/>
  <c r="O224" i="17"/>
  <c r="P224" i="17"/>
  <c r="Q224" i="17"/>
  <c r="R224" i="17"/>
  <c r="S224" i="17"/>
  <c r="K225" i="17"/>
  <c r="L225" i="17"/>
  <c r="M225" i="17"/>
  <c r="N225" i="17"/>
  <c r="O225" i="17"/>
  <c r="P225" i="17"/>
  <c r="Q225" i="17"/>
  <c r="R225" i="17"/>
  <c r="S225" i="17"/>
  <c r="K226" i="17"/>
  <c r="L226" i="17"/>
  <c r="M226" i="17"/>
  <c r="N226" i="17"/>
  <c r="O226" i="17"/>
  <c r="P226" i="17"/>
  <c r="Q226" i="17"/>
  <c r="R226" i="17"/>
  <c r="S226" i="17"/>
  <c r="K227" i="17"/>
  <c r="L227" i="17"/>
  <c r="M227" i="17"/>
  <c r="N227" i="17"/>
  <c r="O227" i="17"/>
  <c r="P227" i="17"/>
  <c r="Q227" i="17"/>
  <c r="R227" i="17"/>
  <c r="S227" i="17"/>
  <c r="K228" i="17"/>
  <c r="L228" i="17"/>
  <c r="M228" i="17"/>
  <c r="N228" i="17"/>
  <c r="O228" i="17"/>
  <c r="P228" i="17"/>
  <c r="Q228" i="17"/>
  <c r="R228" i="17"/>
  <c r="S228" i="17"/>
  <c r="J224" i="17"/>
  <c r="J225" i="17"/>
  <c r="J226" i="17"/>
  <c r="J227" i="17"/>
  <c r="J228" i="17"/>
  <c r="J223" i="17"/>
  <c r="O10" i="23"/>
  <c r="N10" i="23"/>
  <c r="L10" i="23"/>
  <c r="O9" i="23"/>
  <c r="N9" i="23"/>
  <c r="M9" i="23"/>
  <c r="L9" i="23"/>
  <c r="F513" i="17"/>
  <c r="G513" i="17"/>
  <c r="H513" i="17"/>
  <c r="I513" i="17"/>
  <c r="J513" i="17"/>
  <c r="K513" i="17"/>
  <c r="L513" i="17"/>
  <c r="M513" i="17"/>
  <c r="N513" i="17"/>
  <c r="O513" i="17"/>
  <c r="P513" i="17"/>
  <c r="Q513" i="17"/>
  <c r="R513" i="17"/>
  <c r="S513" i="17"/>
  <c r="T513" i="17"/>
  <c r="U513" i="17"/>
  <c r="V513" i="17"/>
  <c r="W513" i="17"/>
  <c r="X513" i="17"/>
  <c r="F514" i="17"/>
  <c r="G514" i="17"/>
  <c r="H514" i="17"/>
  <c r="I514" i="17"/>
  <c r="J514" i="17"/>
  <c r="K514" i="17"/>
  <c r="L514" i="17"/>
  <c r="M514" i="17"/>
  <c r="N514" i="17"/>
  <c r="O514" i="17"/>
  <c r="P514" i="17"/>
  <c r="Q514" i="17"/>
  <c r="R514" i="17"/>
  <c r="S514" i="17"/>
  <c r="T514" i="17"/>
  <c r="U514" i="17"/>
  <c r="V514" i="17"/>
  <c r="W514" i="17"/>
  <c r="X514" i="17"/>
  <c r="F515" i="17"/>
  <c r="G515" i="17"/>
  <c r="H515" i="17"/>
  <c r="I515" i="17"/>
  <c r="J515" i="17"/>
  <c r="K515" i="17"/>
  <c r="L515" i="17"/>
  <c r="M515" i="17"/>
  <c r="N515" i="17"/>
  <c r="O515" i="17"/>
  <c r="P515" i="17"/>
  <c r="Q515" i="17"/>
  <c r="R515" i="17"/>
  <c r="S515" i="17"/>
  <c r="T515" i="17"/>
  <c r="U515" i="17"/>
  <c r="V515" i="17"/>
  <c r="W515" i="17"/>
  <c r="X515" i="17"/>
  <c r="F516" i="17"/>
  <c r="G516" i="17"/>
  <c r="H516" i="17"/>
  <c r="I516" i="17"/>
  <c r="J516" i="17"/>
  <c r="K516" i="17"/>
  <c r="L516" i="17"/>
  <c r="M516" i="17"/>
  <c r="N516" i="17"/>
  <c r="O516" i="17"/>
  <c r="P516" i="17"/>
  <c r="Q516" i="17"/>
  <c r="R516" i="17"/>
  <c r="S516" i="17"/>
  <c r="T516" i="17"/>
  <c r="U516" i="17"/>
  <c r="V516" i="17"/>
  <c r="W516" i="17"/>
  <c r="X516" i="17"/>
  <c r="F517" i="17"/>
  <c r="G517" i="17"/>
  <c r="H517" i="17"/>
  <c r="I517" i="17"/>
  <c r="J517" i="17"/>
  <c r="K517" i="17"/>
  <c r="L517" i="17"/>
  <c r="M517" i="17"/>
  <c r="N517" i="17"/>
  <c r="O517" i="17"/>
  <c r="P517" i="17"/>
  <c r="Q517" i="17"/>
  <c r="R517" i="17"/>
  <c r="S517" i="17"/>
  <c r="T517" i="17"/>
  <c r="U517" i="17"/>
  <c r="V517" i="17"/>
  <c r="W517" i="17"/>
  <c r="X517" i="17"/>
  <c r="F518" i="17"/>
  <c r="G518" i="17"/>
  <c r="H518" i="17"/>
  <c r="I518" i="17"/>
  <c r="J518" i="17"/>
  <c r="K518" i="17"/>
  <c r="L518" i="17"/>
  <c r="M518" i="17"/>
  <c r="N518" i="17"/>
  <c r="O518" i="17"/>
  <c r="P518" i="17"/>
  <c r="Q518" i="17"/>
  <c r="R518" i="17"/>
  <c r="S518" i="17"/>
  <c r="T518" i="17"/>
  <c r="U518" i="17"/>
  <c r="V518" i="17"/>
  <c r="W518" i="17"/>
  <c r="X518" i="17"/>
  <c r="E515" i="17"/>
  <c r="E516" i="17"/>
  <c r="E517" i="17"/>
  <c r="E518" i="17"/>
  <c r="E519" i="17"/>
  <c r="E514" i="17"/>
  <c r="F501" i="17"/>
  <c r="G501" i="17"/>
  <c r="H501" i="17"/>
  <c r="I501" i="17"/>
  <c r="J501" i="17"/>
  <c r="K501" i="17"/>
  <c r="L501" i="17"/>
  <c r="M501" i="17"/>
  <c r="N501" i="17"/>
  <c r="O501" i="17"/>
  <c r="P501" i="17"/>
  <c r="Q501" i="17"/>
  <c r="R501" i="17"/>
  <c r="S501" i="17"/>
  <c r="T501" i="17"/>
  <c r="U501" i="17"/>
  <c r="V501" i="17"/>
  <c r="W501" i="17"/>
  <c r="X501" i="17"/>
  <c r="F502" i="17"/>
  <c r="G502" i="17"/>
  <c r="H502" i="17"/>
  <c r="I502" i="17"/>
  <c r="J502" i="17"/>
  <c r="K502" i="17"/>
  <c r="L502" i="17"/>
  <c r="M502" i="17"/>
  <c r="N502" i="17"/>
  <c r="O502" i="17"/>
  <c r="P502" i="17"/>
  <c r="Q502" i="17"/>
  <c r="R502" i="17"/>
  <c r="S502" i="17"/>
  <c r="T502" i="17"/>
  <c r="U502" i="17"/>
  <c r="V502" i="17"/>
  <c r="W502" i="17"/>
  <c r="X502" i="17"/>
  <c r="F503" i="17"/>
  <c r="G503" i="17"/>
  <c r="H503" i="17"/>
  <c r="I503" i="17"/>
  <c r="J503" i="17"/>
  <c r="K503" i="17"/>
  <c r="L503" i="17"/>
  <c r="M503" i="17"/>
  <c r="N503" i="17"/>
  <c r="O503" i="17"/>
  <c r="P503" i="17"/>
  <c r="Q503" i="17"/>
  <c r="R503" i="17"/>
  <c r="S503" i="17"/>
  <c r="T503" i="17"/>
  <c r="U503" i="17"/>
  <c r="V503" i="17"/>
  <c r="W503" i="17"/>
  <c r="X503" i="17"/>
  <c r="F504" i="17"/>
  <c r="G504" i="17"/>
  <c r="H504" i="17"/>
  <c r="I504" i="17"/>
  <c r="J504" i="17"/>
  <c r="K504" i="17"/>
  <c r="L504" i="17"/>
  <c r="M504" i="17"/>
  <c r="N504" i="17"/>
  <c r="O504" i="17"/>
  <c r="P504" i="17"/>
  <c r="Q504" i="17"/>
  <c r="R504" i="17"/>
  <c r="S504" i="17"/>
  <c r="T504" i="17"/>
  <c r="U504" i="17"/>
  <c r="V504" i="17"/>
  <c r="W504" i="17"/>
  <c r="X504" i="17"/>
  <c r="F505" i="17"/>
  <c r="G505" i="17"/>
  <c r="H505" i="17"/>
  <c r="I505" i="17"/>
  <c r="J505" i="17"/>
  <c r="K505" i="17"/>
  <c r="L505" i="17"/>
  <c r="M505" i="17"/>
  <c r="N505" i="17"/>
  <c r="O505" i="17"/>
  <c r="P505" i="17"/>
  <c r="Q505" i="17"/>
  <c r="R505" i="17"/>
  <c r="S505" i="17"/>
  <c r="T505" i="17"/>
  <c r="U505" i="17"/>
  <c r="V505" i="17"/>
  <c r="W505" i="17"/>
  <c r="X505" i="17"/>
  <c r="F506" i="17"/>
  <c r="G506" i="17"/>
  <c r="H506" i="17"/>
  <c r="I506" i="17"/>
  <c r="J506" i="17"/>
  <c r="K506" i="17"/>
  <c r="L506" i="17"/>
  <c r="M506" i="17"/>
  <c r="N506" i="17"/>
  <c r="O506" i="17"/>
  <c r="P506" i="17"/>
  <c r="Q506" i="17"/>
  <c r="R506" i="17"/>
  <c r="S506" i="17"/>
  <c r="T506" i="17"/>
  <c r="U506" i="17"/>
  <c r="V506" i="17"/>
  <c r="W506" i="17"/>
  <c r="X506" i="17"/>
  <c r="X507" i="17"/>
  <c r="E503" i="17"/>
  <c r="E504" i="17"/>
  <c r="E505" i="17"/>
  <c r="E506" i="17"/>
  <c r="E502" i="17"/>
  <c r="X490" i="17"/>
  <c r="E513" i="17"/>
  <c r="E489" i="17"/>
  <c r="AC379" i="17"/>
  <c r="F390" i="17"/>
  <c r="G390" i="17"/>
  <c r="H390" i="17"/>
  <c r="I390" i="17"/>
  <c r="J390" i="17"/>
  <c r="K390" i="17"/>
  <c r="L390" i="17"/>
  <c r="M390" i="17"/>
  <c r="N390" i="17"/>
  <c r="O390" i="17"/>
  <c r="P390" i="17"/>
  <c r="Q390" i="17"/>
  <c r="R390" i="17"/>
  <c r="S390" i="17"/>
  <c r="T390" i="17"/>
  <c r="U390" i="17"/>
  <c r="V390" i="17"/>
  <c r="W390" i="17"/>
  <c r="X390" i="17"/>
  <c r="Y390" i="17"/>
  <c r="Z390" i="17"/>
  <c r="AA390" i="17"/>
  <c r="AB390" i="17"/>
  <c r="AC390" i="17"/>
  <c r="F391" i="17"/>
  <c r="G391" i="17"/>
  <c r="H391" i="17"/>
  <c r="I391" i="17"/>
  <c r="J391" i="17"/>
  <c r="K391" i="17"/>
  <c r="L391" i="17"/>
  <c r="M391" i="17"/>
  <c r="N391" i="17"/>
  <c r="O391" i="17"/>
  <c r="P391" i="17"/>
  <c r="Q391" i="17"/>
  <c r="R391" i="17"/>
  <c r="S391" i="17"/>
  <c r="T391" i="17"/>
  <c r="U391" i="17"/>
  <c r="V391" i="17"/>
  <c r="W391" i="17"/>
  <c r="X391" i="17"/>
  <c r="Y391" i="17"/>
  <c r="Z391" i="17"/>
  <c r="AA391" i="17"/>
  <c r="AB391" i="17"/>
  <c r="AC391" i="17"/>
  <c r="F392" i="17"/>
  <c r="G392" i="17"/>
  <c r="H392" i="17"/>
  <c r="I392" i="17"/>
  <c r="J392" i="17"/>
  <c r="K392" i="17"/>
  <c r="L392" i="17"/>
  <c r="M392" i="17"/>
  <c r="N392" i="17"/>
  <c r="O392" i="17"/>
  <c r="P392" i="17"/>
  <c r="Q392" i="17"/>
  <c r="R392" i="17"/>
  <c r="S392" i="17"/>
  <c r="T392" i="17"/>
  <c r="U392" i="17"/>
  <c r="V392" i="17"/>
  <c r="W392" i="17"/>
  <c r="X392" i="17"/>
  <c r="Y392" i="17"/>
  <c r="Z392" i="17"/>
  <c r="AA392" i="17"/>
  <c r="AB392" i="17"/>
  <c r="AC392" i="17"/>
  <c r="F393" i="17"/>
  <c r="G393" i="17"/>
  <c r="H393" i="17"/>
  <c r="I393" i="17"/>
  <c r="J393" i="17"/>
  <c r="K393" i="17"/>
  <c r="L393" i="17"/>
  <c r="M393" i="17"/>
  <c r="N393" i="17"/>
  <c r="O393" i="17"/>
  <c r="P393" i="17"/>
  <c r="Q393" i="17"/>
  <c r="R393" i="17"/>
  <c r="S393" i="17"/>
  <c r="T393" i="17"/>
  <c r="U393" i="17"/>
  <c r="V393" i="17"/>
  <c r="W393" i="17"/>
  <c r="X393" i="17"/>
  <c r="Y393" i="17"/>
  <c r="Z393" i="17"/>
  <c r="AA393" i="17"/>
  <c r="AB393" i="17"/>
  <c r="AC393" i="17"/>
  <c r="F394" i="17"/>
  <c r="G394" i="17"/>
  <c r="H394" i="17"/>
  <c r="I394" i="17"/>
  <c r="J394" i="17"/>
  <c r="K394" i="17"/>
  <c r="L394" i="17"/>
  <c r="M394" i="17"/>
  <c r="N394" i="17"/>
  <c r="O394" i="17"/>
  <c r="P394" i="17"/>
  <c r="Q394" i="17"/>
  <c r="R394" i="17"/>
  <c r="S394" i="17"/>
  <c r="T394" i="17"/>
  <c r="U394" i="17"/>
  <c r="V394" i="17"/>
  <c r="W394" i="17"/>
  <c r="X394" i="17"/>
  <c r="Y394" i="17"/>
  <c r="Z394" i="17"/>
  <c r="AA394" i="17"/>
  <c r="AB394" i="17"/>
  <c r="AC394" i="17"/>
  <c r="F395" i="17"/>
  <c r="G395" i="17"/>
  <c r="H395" i="17"/>
  <c r="I395" i="17"/>
  <c r="J395" i="17"/>
  <c r="K395" i="17"/>
  <c r="L395" i="17"/>
  <c r="M395" i="17"/>
  <c r="N395" i="17"/>
  <c r="O395" i="17"/>
  <c r="P395" i="17"/>
  <c r="Q395" i="17"/>
  <c r="R395" i="17"/>
  <c r="S395" i="17"/>
  <c r="T395" i="17"/>
  <c r="U395" i="17"/>
  <c r="V395" i="17"/>
  <c r="W395" i="17"/>
  <c r="X395" i="17"/>
  <c r="Y395" i="17"/>
  <c r="Z395" i="17"/>
  <c r="AA395" i="17"/>
  <c r="AB395" i="17"/>
  <c r="AC395" i="17"/>
  <c r="AC396" i="17"/>
  <c r="E392" i="17"/>
  <c r="E393" i="17"/>
  <c r="E394" i="17"/>
  <c r="E395" i="17"/>
  <c r="E391" i="17"/>
  <c r="E390" i="17"/>
  <c r="E355" i="17"/>
  <c r="K215" i="17"/>
  <c r="F268" i="17"/>
  <c r="G268" i="17"/>
  <c r="H268" i="17"/>
  <c r="I268" i="17"/>
  <c r="J268" i="17"/>
  <c r="K268" i="17"/>
  <c r="L268" i="17"/>
  <c r="M268" i="17"/>
  <c r="N268" i="17"/>
  <c r="O268" i="17"/>
  <c r="P268" i="17"/>
  <c r="Q268" i="17"/>
  <c r="R268" i="17"/>
  <c r="S268" i="17"/>
  <c r="F269" i="17"/>
  <c r="G269" i="17"/>
  <c r="H269" i="17"/>
  <c r="I269" i="17"/>
  <c r="J269" i="17"/>
  <c r="K269" i="17"/>
  <c r="L269" i="17"/>
  <c r="M269" i="17"/>
  <c r="N269" i="17"/>
  <c r="O269" i="17"/>
  <c r="P269" i="17"/>
  <c r="Q269" i="17"/>
  <c r="R269" i="17"/>
  <c r="S269" i="17"/>
  <c r="F270" i="17"/>
  <c r="G270" i="17"/>
  <c r="H270" i="17"/>
  <c r="I270" i="17"/>
  <c r="J270" i="17"/>
  <c r="K270" i="17"/>
  <c r="L270" i="17"/>
  <c r="M270" i="17"/>
  <c r="N270" i="17"/>
  <c r="O270" i="17"/>
  <c r="P270" i="17"/>
  <c r="Q270" i="17"/>
  <c r="R270" i="17"/>
  <c r="S270" i="17"/>
  <c r="F271" i="17"/>
  <c r="G271" i="17"/>
  <c r="H271" i="17"/>
  <c r="I271" i="17"/>
  <c r="J271" i="17"/>
  <c r="K271" i="17"/>
  <c r="L271" i="17"/>
  <c r="M271" i="17"/>
  <c r="N271" i="17"/>
  <c r="O271" i="17"/>
  <c r="P271" i="17"/>
  <c r="Q271" i="17"/>
  <c r="R271" i="17"/>
  <c r="S271" i="17"/>
  <c r="F272" i="17"/>
  <c r="G272" i="17"/>
  <c r="H272" i="17"/>
  <c r="I272" i="17"/>
  <c r="J272" i="17"/>
  <c r="K272" i="17"/>
  <c r="L272" i="17"/>
  <c r="M272" i="17"/>
  <c r="N272" i="17"/>
  <c r="O272" i="17"/>
  <c r="P272" i="17"/>
  <c r="Q272" i="17"/>
  <c r="R272" i="17"/>
  <c r="S272" i="17"/>
  <c r="E269" i="17"/>
  <c r="E270" i="17"/>
  <c r="E271" i="17"/>
  <c r="E272" i="17"/>
  <c r="E273" i="17"/>
  <c r="E268" i="17"/>
  <c r="E244" i="17"/>
  <c r="E267" i="17"/>
  <c r="X489" i="17"/>
  <c r="F490" i="17"/>
  <c r="G490" i="17"/>
  <c r="H490" i="17"/>
  <c r="I490" i="17"/>
  <c r="J490" i="17"/>
  <c r="K490" i="17"/>
  <c r="L490" i="17"/>
  <c r="M490" i="17"/>
  <c r="N490" i="17"/>
  <c r="O490" i="17"/>
  <c r="P490" i="17"/>
  <c r="Q490" i="17"/>
  <c r="R490" i="17"/>
  <c r="S490" i="17"/>
  <c r="T490" i="17"/>
  <c r="U490" i="17"/>
  <c r="V490" i="17"/>
  <c r="W490" i="17"/>
  <c r="F491" i="17"/>
  <c r="G491" i="17"/>
  <c r="H491" i="17"/>
  <c r="I491" i="17"/>
  <c r="J491" i="17"/>
  <c r="K491" i="17"/>
  <c r="L491" i="17"/>
  <c r="M491" i="17"/>
  <c r="N491" i="17"/>
  <c r="O491" i="17"/>
  <c r="P491" i="17"/>
  <c r="Q491" i="17"/>
  <c r="R491" i="17"/>
  <c r="S491" i="17"/>
  <c r="T491" i="17"/>
  <c r="U491" i="17"/>
  <c r="V491" i="17"/>
  <c r="W491" i="17"/>
  <c r="X491" i="17"/>
  <c r="F492" i="17"/>
  <c r="G492" i="17"/>
  <c r="H492" i="17"/>
  <c r="I492" i="17"/>
  <c r="J492" i="17"/>
  <c r="K492" i="17"/>
  <c r="L492" i="17"/>
  <c r="M492" i="17"/>
  <c r="N492" i="17"/>
  <c r="O492" i="17"/>
  <c r="P492" i="17"/>
  <c r="Q492" i="17"/>
  <c r="R492" i="17"/>
  <c r="S492" i="17"/>
  <c r="T492" i="17"/>
  <c r="U492" i="17"/>
  <c r="V492" i="17"/>
  <c r="W492" i="17"/>
  <c r="X492" i="17"/>
  <c r="F493" i="17"/>
  <c r="G493" i="17"/>
  <c r="H493" i="17"/>
  <c r="I493" i="17"/>
  <c r="J493" i="17"/>
  <c r="K493" i="17"/>
  <c r="L493" i="17"/>
  <c r="M493" i="17"/>
  <c r="N493" i="17"/>
  <c r="O493" i="17"/>
  <c r="P493" i="17"/>
  <c r="Q493" i="17"/>
  <c r="R493" i="17"/>
  <c r="S493" i="17"/>
  <c r="T493" i="17"/>
  <c r="U493" i="17"/>
  <c r="V493" i="17"/>
  <c r="W493" i="17"/>
  <c r="X493" i="17"/>
  <c r="F494" i="17"/>
  <c r="G494" i="17"/>
  <c r="H494" i="17"/>
  <c r="I494" i="17"/>
  <c r="J494" i="17"/>
  <c r="K494" i="17"/>
  <c r="L494" i="17"/>
  <c r="M494" i="17"/>
  <c r="N494" i="17"/>
  <c r="O494" i="17"/>
  <c r="P494" i="17"/>
  <c r="Q494" i="17"/>
  <c r="R494" i="17"/>
  <c r="S494" i="17"/>
  <c r="T494" i="17"/>
  <c r="U494" i="17"/>
  <c r="V494" i="17"/>
  <c r="W494" i="17"/>
  <c r="X494" i="17"/>
  <c r="X495" i="17"/>
  <c r="E491" i="17"/>
  <c r="E492" i="17"/>
  <c r="E493" i="17"/>
  <c r="E494" i="17"/>
  <c r="E490" i="17"/>
  <c r="F478" i="17"/>
  <c r="G478" i="17"/>
  <c r="H478" i="17"/>
  <c r="I478" i="17"/>
  <c r="J478" i="17"/>
  <c r="K478" i="17"/>
  <c r="L478" i="17"/>
  <c r="M478" i="17"/>
  <c r="N478" i="17"/>
  <c r="O478" i="17"/>
  <c r="P478" i="17"/>
  <c r="Q478" i="17"/>
  <c r="R478" i="17"/>
  <c r="S478" i="17"/>
  <c r="T478" i="17"/>
  <c r="U478" i="17"/>
  <c r="V478" i="17"/>
  <c r="W478" i="17"/>
  <c r="X478" i="17"/>
  <c r="F479" i="17"/>
  <c r="G479" i="17"/>
  <c r="H479" i="17"/>
  <c r="I479" i="17"/>
  <c r="J479" i="17"/>
  <c r="K479" i="17"/>
  <c r="L479" i="17"/>
  <c r="M479" i="17"/>
  <c r="N479" i="17"/>
  <c r="O479" i="17"/>
  <c r="P479" i="17"/>
  <c r="Q479" i="17"/>
  <c r="R479" i="17"/>
  <c r="S479" i="17"/>
  <c r="T479" i="17"/>
  <c r="U479" i="17"/>
  <c r="V479" i="17"/>
  <c r="W479" i="17"/>
  <c r="X479" i="17"/>
  <c r="F480" i="17"/>
  <c r="G480" i="17"/>
  <c r="H480" i="17"/>
  <c r="I480" i="17"/>
  <c r="J480" i="17"/>
  <c r="K480" i="17"/>
  <c r="L480" i="17"/>
  <c r="M480" i="17"/>
  <c r="N480" i="17"/>
  <c r="O480" i="17"/>
  <c r="P480" i="17"/>
  <c r="Q480" i="17"/>
  <c r="R480" i="17"/>
  <c r="S480" i="17"/>
  <c r="T480" i="17"/>
  <c r="U480" i="17"/>
  <c r="V480" i="17"/>
  <c r="W480" i="17"/>
  <c r="X480" i="17"/>
  <c r="F481" i="17"/>
  <c r="G481" i="17"/>
  <c r="H481" i="17"/>
  <c r="I481" i="17"/>
  <c r="J481" i="17"/>
  <c r="K481" i="17"/>
  <c r="L481" i="17"/>
  <c r="M481" i="17"/>
  <c r="N481" i="17"/>
  <c r="O481" i="17"/>
  <c r="P481" i="17"/>
  <c r="Q481" i="17"/>
  <c r="R481" i="17"/>
  <c r="S481" i="17"/>
  <c r="T481" i="17"/>
  <c r="U481" i="17"/>
  <c r="V481" i="17"/>
  <c r="W481" i="17"/>
  <c r="X481" i="17"/>
  <c r="F482" i="17"/>
  <c r="G482" i="17"/>
  <c r="H482" i="17"/>
  <c r="I482" i="17"/>
  <c r="J482" i="17"/>
  <c r="K482" i="17"/>
  <c r="L482" i="17"/>
  <c r="M482" i="17"/>
  <c r="N482" i="17"/>
  <c r="O482" i="17"/>
  <c r="P482" i="17"/>
  <c r="Q482" i="17"/>
  <c r="R482" i="17"/>
  <c r="S482" i="17"/>
  <c r="T482" i="17"/>
  <c r="U482" i="17"/>
  <c r="V482" i="17"/>
  <c r="W482" i="17"/>
  <c r="X482" i="17"/>
  <c r="E479" i="17"/>
  <c r="E480" i="17"/>
  <c r="E481" i="17"/>
  <c r="E482" i="17"/>
  <c r="E483" i="17"/>
  <c r="E478" i="17"/>
  <c r="E464" i="17"/>
  <c r="E501" i="17"/>
  <c r="W489" i="17"/>
  <c r="V489" i="17"/>
  <c r="U489" i="17"/>
  <c r="T489" i="17"/>
  <c r="S489" i="17"/>
  <c r="R489" i="17"/>
  <c r="Q489" i="17"/>
  <c r="P489" i="17"/>
  <c r="O489" i="17"/>
  <c r="N489" i="17"/>
  <c r="M489" i="17"/>
  <c r="L489" i="17"/>
  <c r="K489" i="17"/>
  <c r="J489" i="17"/>
  <c r="I489" i="17"/>
  <c r="H489" i="17"/>
  <c r="G489" i="17"/>
  <c r="F489" i="17"/>
  <c r="X477" i="17"/>
  <c r="W477" i="17"/>
  <c r="V477" i="17"/>
  <c r="U477" i="17"/>
  <c r="T477" i="17"/>
  <c r="S477" i="17"/>
  <c r="R477" i="17"/>
  <c r="Q477" i="17"/>
  <c r="P477" i="17"/>
  <c r="O477" i="17"/>
  <c r="N477" i="17"/>
  <c r="M477" i="17"/>
  <c r="L477" i="17"/>
  <c r="K477" i="17"/>
  <c r="J477" i="17"/>
  <c r="I477" i="17"/>
  <c r="H477" i="17"/>
  <c r="G477" i="17"/>
  <c r="F477" i="17"/>
  <c r="E477" i="17"/>
  <c r="F381" i="17"/>
  <c r="T366" i="17"/>
  <c r="U366" i="17"/>
  <c r="V366" i="17"/>
  <c r="W366" i="17"/>
  <c r="X366" i="17"/>
  <c r="Y366" i="17"/>
  <c r="Z366" i="17"/>
  <c r="AA366" i="17"/>
  <c r="AB366" i="17"/>
  <c r="AC366" i="17"/>
  <c r="T367" i="17"/>
  <c r="U367" i="17"/>
  <c r="V367" i="17"/>
  <c r="W367" i="17"/>
  <c r="X367" i="17"/>
  <c r="Y367" i="17"/>
  <c r="Z367" i="17"/>
  <c r="AA367" i="17"/>
  <c r="AB367" i="17"/>
  <c r="AC367" i="17"/>
  <c r="T368" i="17"/>
  <c r="U368" i="17"/>
  <c r="V368" i="17"/>
  <c r="W368" i="17"/>
  <c r="X368" i="17"/>
  <c r="Y368" i="17"/>
  <c r="Z368" i="17"/>
  <c r="AA368" i="17"/>
  <c r="AB368" i="17"/>
  <c r="AC368" i="17"/>
  <c r="T369" i="17"/>
  <c r="U369" i="17"/>
  <c r="V369" i="17"/>
  <c r="W369" i="17"/>
  <c r="X369" i="17"/>
  <c r="Y369" i="17"/>
  <c r="Z369" i="17"/>
  <c r="AA369" i="17"/>
  <c r="AB369" i="17"/>
  <c r="AC369" i="17"/>
  <c r="T370" i="17"/>
  <c r="U370" i="17"/>
  <c r="V370" i="17"/>
  <c r="W370" i="17"/>
  <c r="X370" i="17"/>
  <c r="Y370" i="17"/>
  <c r="Z370" i="17"/>
  <c r="AA370" i="17"/>
  <c r="AB370" i="17"/>
  <c r="AC370" i="17"/>
  <c r="T371" i="17"/>
  <c r="U371" i="17"/>
  <c r="V371" i="17"/>
  <c r="W371" i="17"/>
  <c r="X371" i="17"/>
  <c r="Y371" i="17"/>
  <c r="Z371" i="17"/>
  <c r="AA371" i="17"/>
  <c r="AB371" i="17"/>
  <c r="AC371" i="17"/>
  <c r="AC372" i="17"/>
  <c r="T379" i="17"/>
  <c r="U379" i="17"/>
  <c r="V379" i="17"/>
  <c r="W379" i="17"/>
  <c r="X379" i="17"/>
  <c r="Y379" i="17"/>
  <c r="Z379" i="17"/>
  <c r="AA379" i="17"/>
  <c r="AB379" i="17"/>
  <c r="T380" i="17"/>
  <c r="U380" i="17"/>
  <c r="V380" i="17"/>
  <c r="W380" i="17"/>
  <c r="X380" i="17"/>
  <c r="Y380" i="17"/>
  <c r="Z380" i="17"/>
  <c r="AA380" i="17"/>
  <c r="AB380" i="17"/>
  <c r="AC380" i="17"/>
  <c r="T381" i="17"/>
  <c r="U381" i="17"/>
  <c r="V381" i="17"/>
  <c r="W381" i="17"/>
  <c r="X381" i="17"/>
  <c r="Y381" i="17"/>
  <c r="Z381" i="17"/>
  <c r="AA381" i="17"/>
  <c r="AB381" i="17"/>
  <c r="AC381" i="17"/>
  <c r="T382" i="17"/>
  <c r="U382" i="17"/>
  <c r="V382" i="17"/>
  <c r="W382" i="17"/>
  <c r="X382" i="17"/>
  <c r="Y382" i="17"/>
  <c r="Z382" i="17"/>
  <c r="AA382" i="17"/>
  <c r="AB382" i="17"/>
  <c r="AC382" i="17"/>
  <c r="T383" i="17"/>
  <c r="U383" i="17"/>
  <c r="V383" i="17"/>
  <c r="W383" i="17"/>
  <c r="X383" i="17"/>
  <c r="Y383" i="17"/>
  <c r="Z383" i="17"/>
  <c r="AA383" i="17"/>
  <c r="AB383" i="17"/>
  <c r="AC383" i="17"/>
  <c r="F379" i="17"/>
  <c r="G379" i="17"/>
  <c r="H379" i="17"/>
  <c r="I379" i="17"/>
  <c r="J379" i="17"/>
  <c r="K379" i="17"/>
  <c r="L379" i="17"/>
  <c r="M379" i="17"/>
  <c r="N379" i="17"/>
  <c r="O379" i="17"/>
  <c r="P379" i="17"/>
  <c r="Q379" i="17"/>
  <c r="R379" i="17"/>
  <c r="S379" i="17"/>
  <c r="F380" i="17"/>
  <c r="G380" i="17"/>
  <c r="H380" i="17"/>
  <c r="I380" i="17"/>
  <c r="J380" i="17"/>
  <c r="K380" i="17"/>
  <c r="L380" i="17"/>
  <c r="M380" i="17"/>
  <c r="N380" i="17"/>
  <c r="O380" i="17"/>
  <c r="P380" i="17"/>
  <c r="Q380" i="17"/>
  <c r="R380" i="17"/>
  <c r="S380" i="17"/>
  <c r="G381" i="17"/>
  <c r="H381" i="17"/>
  <c r="I381" i="17"/>
  <c r="J381" i="17"/>
  <c r="K381" i="17"/>
  <c r="L381" i="17"/>
  <c r="M381" i="17"/>
  <c r="N381" i="17"/>
  <c r="O381" i="17"/>
  <c r="P381" i="17"/>
  <c r="Q381" i="17"/>
  <c r="R381" i="17"/>
  <c r="S381" i="17"/>
  <c r="F382" i="17"/>
  <c r="G382" i="17"/>
  <c r="H382" i="17"/>
  <c r="I382" i="17"/>
  <c r="J382" i="17"/>
  <c r="K382" i="17"/>
  <c r="L382" i="17"/>
  <c r="M382" i="17"/>
  <c r="N382" i="17"/>
  <c r="O382" i="17"/>
  <c r="P382" i="17"/>
  <c r="Q382" i="17"/>
  <c r="R382" i="17"/>
  <c r="S382" i="17"/>
  <c r="F383" i="17"/>
  <c r="G383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E380" i="17"/>
  <c r="E381" i="17"/>
  <c r="E382" i="17"/>
  <c r="E383" i="17"/>
  <c r="E384" i="17"/>
  <c r="F367" i="17"/>
  <c r="G367" i="17"/>
  <c r="H367" i="17"/>
  <c r="I367" i="17"/>
  <c r="J367" i="17"/>
  <c r="K367" i="17"/>
  <c r="L367" i="17"/>
  <c r="M367" i="17"/>
  <c r="N367" i="17"/>
  <c r="O367" i="17"/>
  <c r="P367" i="17"/>
  <c r="Q367" i="17"/>
  <c r="R367" i="17"/>
  <c r="S367" i="17"/>
  <c r="F368" i="17"/>
  <c r="G368" i="17"/>
  <c r="H368" i="17"/>
  <c r="I368" i="17"/>
  <c r="J368" i="17"/>
  <c r="K368" i="17"/>
  <c r="L368" i="17"/>
  <c r="M368" i="17"/>
  <c r="N368" i="17"/>
  <c r="O368" i="17"/>
  <c r="P368" i="17"/>
  <c r="Q368" i="17"/>
  <c r="R368" i="17"/>
  <c r="S368" i="17"/>
  <c r="F369" i="17"/>
  <c r="G369" i="17"/>
  <c r="H369" i="17"/>
  <c r="I369" i="17"/>
  <c r="J369" i="17"/>
  <c r="K369" i="17"/>
  <c r="L369" i="17"/>
  <c r="M369" i="17"/>
  <c r="N369" i="17"/>
  <c r="O369" i="17"/>
  <c r="P369" i="17"/>
  <c r="Q369" i="17"/>
  <c r="R369" i="17"/>
  <c r="S369" i="17"/>
  <c r="F370" i="17"/>
  <c r="G370" i="17"/>
  <c r="H370" i="17"/>
  <c r="I370" i="17"/>
  <c r="J370" i="17"/>
  <c r="K370" i="17"/>
  <c r="L370" i="17"/>
  <c r="M370" i="17"/>
  <c r="N370" i="17"/>
  <c r="O370" i="17"/>
  <c r="P370" i="17"/>
  <c r="Q370" i="17"/>
  <c r="R370" i="17"/>
  <c r="S370" i="17"/>
  <c r="F371" i="17"/>
  <c r="G371" i="17"/>
  <c r="H371" i="17"/>
  <c r="I371" i="17"/>
  <c r="J371" i="17"/>
  <c r="K371" i="17"/>
  <c r="L371" i="17"/>
  <c r="M371" i="17"/>
  <c r="N371" i="17"/>
  <c r="O371" i="17"/>
  <c r="P371" i="17"/>
  <c r="Q371" i="17"/>
  <c r="R371" i="17"/>
  <c r="S371" i="17"/>
  <c r="E368" i="17"/>
  <c r="E369" i="17"/>
  <c r="E370" i="17"/>
  <c r="E371" i="17"/>
  <c r="E379" i="17"/>
  <c r="E367" i="17"/>
  <c r="T354" i="17"/>
  <c r="U354" i="17"/>
  <c r="V354" i="17"/>
  <c r="W354" i="17"/>
  <c r="X354" i="17"/>
  <c r="Y354" i="17"/>
  <c r="Z354" i="17"/>
  <c r="AA354" i="17"/>
  <c r="AB354" i="17"/>
  <c r="AC354" i="17"/>
  <c r="T355" i="17"/>
  <c r="U355" i="17"/>
  <c r="V355" i="17"/>
  <c r="W355" i="17"/>
  <c r="X355" i="17"/>
  <c r="Y355" i="17"/>
  <c r="Z355" i="17"/>
  <c r="AA355" i="17"/>
  <c r="AB355" i="17"/>
  <c r="AC355" i="17"/>
  <c r="T356" i="17"/>
  <c r="U356" i="17"/>
  <c r="V356" i="17"/>
  <c r="W356" i="17"/>
  <c r="X356" i="17"/>
  <c r="Y356" i="17"/>
  <c r="Z356" i="17"/>
  <c r="AA356" i="17"/>
  <c r="AB356" i="17"/>
  <c r="AC356" i="17"/>
  <c r="T357" i="17"/>
  <c r="U357" i="17"/>
  <c r="V357" i="17"/>
  <c r="W357" i="17"/>
  <c r="X357" i="17"/>
  <c r="Y357" i="17"/>
  <c r="Z357" i="17"/>
  <c r="AA357" i="17"/>
  <c r="AB357" i="17"/>
  <c r="AC357" i="17"/>
  <c r="T358" i="17"/>
  <c r="U358" i="17"/>
  <c r="V358" i="17"/>
  <c r="W358" i="17"/>
  <c r="X358" i="17"/>
  <c r="Y358" i="17"/>
  <c r="Z358" i="17"/>
  <c r="AA358" i="17"/>
  <c r="AB358" i="17"/>
  <c r="AC358" i="17"/>
  <c r="T359" i="17"/>
  <c r="U359" i="17"/>
  <c r="V359" i="17"/>
  <c r="W359" i="17"/>
  <c r="X359" i="17"/>
  <c r="Y359" i="17"/>
  <c r="Z359" i="17"/>
  <c r="AA359" i="17"/>
  <c r="AB359" i="17"/>
  <c r="AC359" i="17"/>
  <c r="F355" i="17"/>
  <c r="G355" i="17"/>
  <c r="H355" i="17"/>
  <c r="I355" i="17"/>
  <c r="J355" i="17"/>
  <c r="K355" i="17"/>
  <c r="L355" i="17"/>
  <c r="M355" i="17"/>
  <c r="N355" i="17"/>
  <c r="O355" i="17"/>
  <c r="P355" i="17"/>
  <c r="Q355" i="17"/>
  <c r="R355" i="17"/>
  <c r="S355" i="17"/>
  <c r="F356" i="17"/>
  <c r="G356" i="17"/>
  <c r="H356" i="17"/>
  <c r="I356" i="17"/>
  <c r="J356" i="17"/>
  <c r="K356" i="17"/>
  <c r="L356" i="17"/>
  <c r="M356" i="17"/>
  <c r="N356" i="17"/>
  <c r="O356" i="17"/>
  <c r="P356" i="17"/>
  <c r="Q356" i="17"/>
  <c r="R356" i="17"/>
  <c r="S356" i="17"/>
  <c r="F357" i="17"/>
  <c r="G357" i="17"/>
  <c r="H357" i="17"/>
  <c r="I357" i="17"/>
  <c r="J357" i="17"/>
  <c r="K357" i="17"/>
  <c r="L357" i="17"/>
  <c r="M357" i="17"/>
  <c r="N357" i="17"/>
  <c r="O357" i="17"/>
  <c r="P357" i="17"/>
  <c r="Q357" i="17"/>
  <c r="R357" i="17"/>
  <c r="S357" i="17"/>
  <c r="F358" i="17"/>
  <c r="G358" i="17"/>
  <c r="H358" i="17"/>
  <c r="I358" i="17"/>
  <c r="J358" i="17"/>
  <c r="K358" i="17"/>
  <c r="L358" i="17"/>
  <c r="M358" i="17"/>
  <c r="N358" i="17"/>
  <c r="O358" i="17"/>
  <c r="P358" i="17"/>
  <c r="Q358" i="17"/>
  <c r="R358" i="17"/>
  <c r="S358" i="17"/>
  <c r="F359" i="17"/>
  <c r="G359" i="17"/>
  <c r="H359" i="17"/>
  <c r="I359" i="17"/>
  <c r="J359" i="17"/>
  <c r="K359" i="17"/>
  <c r="L359" i="17"/>
  <c r="M359" i="17"/>
  <c r="N359" i="17"/>
  <c r="O359" i="17"/>
  <c r="P359" i="17"/>
  <c r="Q359" i="17"/>
  <c r="R359" i="17"/>
  <c r="S359" i="17"/>
  <c r="E356" i="17"/>
  <c r="E357" i="17"/>
  <c r="E358" i="17"/>
  <c r="E359" i="17"/>
  <c r="E360" i="17"/>
  <c r="E378" i="17"/>
  <c r="S366" i="17"/>
  <c r="R366" i="17"/>
  <c r="Q366" i="17"/>
  <c r="P366" i="17"/>
  <c r="O366" i="17"/>
  <c r="N366" i="17"/>
  <c r="M366" i="17"/>
  <c r="L366" i="17"/>
  <c r="K366" i="17"/>
  <c r="J366" i="17"/>
  <c r="I366" i="17"/>
  <c r="H366" i="17"/>
  <c r="G366" i="17"/>
  <c r="F366" i="17"/>
  <c r="E366" i="17"/>
  <c r="S354" i="17"/>
  <c r="R354" i="17"/>
  <c r="Q354" i="17"/>
  <c r="P354" i="17"/>
  <c r="O354" i="17"/>
  <c r="N354" i="17"/>
  <c r="M354" i="17"/>
  <c r="L354" i="17"/>
  <c r="K354" i="17"/>
  <c r="J354" i="17"/>
  <c r="I354" i="17"/>
  <c r="H354" i="17"/>
  <c r="G354" i="17"/>
  <c r="F354" i="17"/>
  <c r="E354" i="17"/>
  <c r="F470" i="17"/>
  <c r="F463" i="17"/>
  <c r="F451" i="17"/>
  <c r="F443" i="17"/>
  <c r="F256" i="17"/>
  <c r="G256" i="17"/>
  <c r="H256" i="17"/>
  <c r="I256" i="17"/>
  <c r="J256" i="17"/>
  <c r="K256" i="17"/>
  <c r="L256" i="17"/>
  <c r="M256" i="17"/>
  <c r="N256" i="17"/>
  <c r="O256" i="17"/>
  <c r="P256" i="17"/>
  <c r="Q256" i="17"/>
  <c r="R256" i="17"/>
  <c r="S256" i="17"/>
  <c r="F257" i="17"/>
  <c r="G257" i="17"/>
  <c r="H257" i="17"/>
  <c r="I257" i="17"/>
  <c r="J257" i="17"/>
  <c r="K257" i="17"/>
  <c r="L257" i="17"/>
  <c r="M257" i="17"/>
  <c r="N257" i="17"/>
  <c r="O257" i="17"/>
  <c r="P257" i="17"/>
  <c r="Q257" i="17"/>
  <c r="R257" i="17"/>
  <c r="S257" i="17"/>
  <c r="F258" i="17"/>
  <c r="G258" i="17"/>
  <c r="H258" i="17"/>
  <c r="I258" i="17"/>
  <c r="J258" i="17"/>
  <c r="K258" i="17"/>
  <c r="L258" i="17"/>
  <c r="M258" i="17"/>
  <c r="N258" i="17"/>
  <c r="O258" i="17"/>
  <c r="P258" i="17"/>
  <c r="Q258" i="17"/>
  <c r="R258" i="17"/>
  <c r="S258" i="17"/>
  <c r="F259" i="17"/>
  <c r="G259" i="17"/>
  <c r="H259" i="17"/>
  <c r="I259" i="17"/>
  <c r="J259" i="17"/>
  <c r="K259" i="17"/>
  <c r="L259" i="17"/>
  <c r="M259" i="17"/>
  <c r="N259" i="17"/>
  <c r="O259" i="17"/>
  <c r="P259" i="17"/>
  <c r="Q259" i="17"/>
  <c r="R259" i="17"/>
  <c r="S259" i="17"/>
  <c r="F260" i="17"/>
  <c r="G260" i="17"/>
  <c r="H260" i="17"/>
  <c r="I260" i="17"/>
  <c r="J260" i="17"/>
  <c r="K260" i="17"/>
  <c r="L260" i="17"/>
  <c r="M260" i="17"/>
  <c r="N260" i="17"/>
  <c r="O260" i="17"/>
  <c r="P260" i="17"/>
  <c r="Q260" i="17"/>
  <c r="R260" i="17"/>
  <c r="S260" i="17"/>
  <c r="E257" i="17"/>
  <c r="E258" i="17"/>
  <c r="E259" i="17"/>
  <c r="E260" i="17"/>
  <c r="E261" i="17"/>
  <c r="E256" i="17"/>
  <c r="E255" i="17"/>
  <c r="F243" i="17"/>
  <c r="G243" i="17"/>
  <c r="H243" i="17"/>
  <c r="I243" i="17"/>
  <c r="J243" i="17"/>
  <c r="K243" i="17"/>
  <c r="L243" i="17"/>
  <c r="M243" i="17"/>
  <c r="N243" i="17"/>
  <c r="O243" i="17"/>
  <c r="P243" i="17"/>
  <c r="Q243" i="17"/>
  <c r="R243" i="17"/>
  <c r="S243" i="17"/>
  <c r="F244" i="17"/>
  <c r="G244" i="17"/>
  <c r="H244" i="17"/>
  <c r="I244" i="17"/>
  <c r="J244" i="17"/>
  <c r="K244" i="17"/>
  <c r="L244" i="17"/>
  <c r="M244" i="17"/>
  <c r="N244" i="17"/>
  <c r="O244" i="17"/>
  <c r="P244" i="17"/>
  <c r="Q244" i="17"/>
  <c r="R244" i="17"/>
  <c r="S244" i="17"/>
  <c r="F245" i="17"/>
  <c r="G245" i="17"/>
  <c r="H245" i="17"/>
  <c r="I245" i="17"/>
  <c r="J245" i="17"/>
  <c r="K245" i="17"/>
  <c r="L245" i="17"/>
  <c r="M245" i="17"/>
  <c r="N245" i="17"/>
  <c r="O245" i="17"/>
  <c r="P245" i="17"/>
  <c r="Q245" i="17"/>
  <c r="R245" i="17"/>
  <c r="S245" i="17"/>
  <c r="F246" i="17"/>
  <c r="G246" i="17"/>
  <c r="H246" i="17"/>
  <c r="I246" i="17"/>
  <c r="J246" i="17"/>
  <c r="K246" i="17"/>
  <c r="L246" i="17"/>
  <c r="M246" i="17"/>
  <c r="N246" i="17"/>
  <c r="O246" i="17"/>
  <c r="P246" i="17"/>
  <c r="Q246" i="17"/>
  <c r="R246" i="17"/>
  <c r="S246" i="17"/>
  <c r="F247" i="17"/>
  <c r="G247" i="17"/>
  <c r="H247" i="17"/>
  <c r="I247" i="17"/>
  <c r="J247" i="17"/>
  <c r="K247" i="17"/>
  <c r="L247" i="17"/>
  <c r="M247" i="17"/>
  <c r="N247" i="17"/>
  <c r="O247" i="17"/>
  <c r="P247" i="17"/>
  <c r="Q247" i="17"/>
  <c r="R247" i="17"/>
  <c r="S247" i="17"/>
  <c r="F248" i="17"/>
  <c r="G248" i="17"/>
  <c r="H248" i="17"/>
  <c r="I248" i="17"/>
  <c r="J248" i="17"/>
  <c r="K248" i="17"/>
  <c r="L248" i="17"/>
  <c r="M248" i="17"/>
  <c r="N248" i="17"/>
  <c r="O248" i="17"/>
  <c r="P248" i="17"/>
  <c r="Q248" i="17"/>
  <c r="R248" i="17"/>
  <c r="S248" i="17"/>
  <c r="E245" i="17"/>
  <c r="E246" i="17"/>
  <c r="E247" i="17"/>
  <c r="E248" i="17"/>
  <c r="E249" i="17"/>
  <c r="E243" i="17"/>
  <c r="F231" i="17"/>
  <c r="G231" i="17"/>
  <c r="H231" i="17"/>
  <c r="I231" i="17"/>
  <c r="J231" i="17"/>
  <c r="K231" i="17"/>
  <c r="L231" i="17"/>
  <c r="M231" i="17"/>
  <c r="N231" i="17"/>
  <c r="O231" i="17"/>
  <c r="P231" i="17"/>
  <c r="Q231" i="17"/>
  <c r="R231" i="17"/>
  <c r="S231" i="17"/>
  <c r="F232" i="17"/>
  <c r="G232" i="17"/>
  <c r="H232" i="17"/>
  <c r="I232" i="17"/>
  <c r="J232" i="17"/>
  <c r="K232" i="17"/>
  <c r="L232" i="17"/>
  <c r="M232" i="17"/>
  <c r="N232" i="17"/>
  <c r="O232" i="17"/>
  <c r="P232" i="17"/>
  <c r="Q232" i="17"/>
  <c r="R232" i="17"/>
  <c r="S232" i="17"/>
  <c r="F233" i="17"/>
  <c r="G233" i="17"/>
  <c r="H233" i="17"/>
  <c r="I233" i="17"/>
  <c r="J233" i="17"/>
  <c r="K233" i="17"/>
  <c r="L233" i="17"/>
  <c r="M233" i="17"/>
  <c r="N233" i="17"/>
  <c r="O233" i="17"/>
  <c r="P233" i="17"/>
  <c r="Q233" i="17"/>
  <c r="R233" i="17"/>
  <c r="S233" i="17"/>
  <c r="F234" i="17"/>
  <c r="G234" i="17"/>
  <c r="H234" i="17"/>
  <c r="I234" i="17"/>
  <c r="J234" i="17"/>
  <c r="K234" i="17"/>
  <c r="L234" i="17"/>
  <c r="M234" i="17"/>
  <c r="N234" i="17"/>
  <c r="O234" i="17"/>
  <c r="P234" i="17"/>
  <c r="Q234" i="17"/>
  <c r="R234" i="17"/>
  <c r="S234" i="17"/>
  <c r="F235" i="17"/>
  <c r="G235" i="17"/>
  <c r="H235" i="17"/>
  <c r="I235" i="17"/>
  <c r="J235" i="17"/>
  <c r="K235" i="17"/>
  <c r="N13" i="23" s="1"/>
  <c r="V13" i="23" s="1"/>
  <c r="L235" i="17"/>
  <c r="M235" i="17"/>
  <c r="N235" i="17"/>
  <c r="O235" i="17"/>
  <c r="P235" i="17"/>
  <c r="Q235" i="17"/>
  <c r="R235" i="17"/>
  <c r="S235" i="17"/>
  <c r="F236" i="17"/>
  <c r="G236" i="17"/>
  <c r="H236" i="17"/>
  <c r="I236" i="17"/>
  <c r="J236" i="17"/>
  <c r="K236" i="17"/>
  <c r="L236" i="17"/>
  <c r="M236" i="17"/>
  <c r="N236" i="17"/>
  <c r="O236" i="17"/>
  <c r="P236" i="17"/>
  <c r="Q236" i="17"/>
  <c r="R236" i="17"/>
  <c r="S236" i="17"/>
  <c r="F237" i="17"/>
  <c r="G237" i="17"/>
  <c r="H237" i="17"/>
  <c r="I237" i="17"/>
  <c r="J237" i="17"/>
  <c r="K237" i="17"/>
  <c r="L237" i="17"/>
  <c r="M237" i="17"/>
  <c r="N237" i="17"/>
  <c r="O237" i="17"/>
  <c r="P237" i="17"/>
  <c r="Q237" i="17"/>
  <c r="R237" i="17"/>
  <c r="S237" i="17"/>
  <c r="E233" i="17"/>
  <c r="E234" i="17"/>
  <c r="E235" i="17"/>
  <c r="E236" i="17"/>
  <c r="E232" i="17"/>
  <c r="E231" i="17"/>
  <c r="J216" i="17"/>
  <c r="E222" i="17"/>
  <c r="E213" i="17"/>
  <c r="G451" i="17"/>
  <c r="H451" i="17"/>
  <c r="I451" i="17"/>
  <c r="J451" i="17"/>
  <c r="K451" i="17"/>
  <c r="L451" i="17"/>
  <c r="M451" i="17"/>
  <c r="N451" i="17"/>
  <c r="O451" i="17"/>
  <c r="P451" i="17"/>
  <c r="Q451" i="17"/>
  <c r="R451" i="17"/>
  <c r="S451" i="17"/>
  <c r="T451" i="17"/>
  <c r="U451" i="17"/>
  <c r="V451" i="17"/>
  <c r="W451" i="17"/>
  <c r="X451" i="17"/>
  <c r="F452" i="17"/>
  <c r="G452" i="17"/>
  <c r="H452" i="17"/>
  <c r="I452" i="17"/>
  <c r="J452" i="17"/>
  <c r="K452" i="17"/>
  <c r="L452" i="17"/>
  <c r="M452" i="17"/>
  <c r="N452" i="17"/>
  <c r="O452" i="17"/>
  <c r="P452" i="17"/>
  <c r="Q452" i="17"/>
  <c r="R452" i="17"/>
  <c r="S452" i="17"/>
  <c r="T452" i="17"/>
  <c r="U452" i="17"/>
  <c r="V452" i="17"/>
  <c r="W452" i="17"/>
  <c r="X452" i="17"/>
  <c r="F453" i="17"/>
  <c r="G453" i="17"/>
  <c r="H453" i="17"/>
  <c r="I453" i="17"/>
  <c r="J453" i="17"/>
  <c r="K453" i="17"/>
  <c r="L453" i="17"/>
  <c r="M453" i="17"/>
  <c r="N453" i="17"/>
  <c r="O453" i="17"/>
  <c r="P453" i="17"/>
  <c r="Q453" i="17"/>
  <c r="R453" i="17"/>
  <c r="S453" i="17"/>
  <c r="T453" i="17"/>
  <c r="U453" i="17"/>
  <c r="V453" i="17"/>
  <c r="W453" i="17"/>
  <c r="X453" i="17"/>
  <c r="F454" i="17"/>
  <c r="G454" i="17"/>
  <c r="H454" i="17"/>
  <c r="I454" i="17"/>
  <c r="J454" i="17"/>
  <c r="K454" i="17"/>
  <c r="L454" i="17"/>
  <c r="M454" i="17"/>
  <c r="N454" i="17"/>
  <c r="O454" i="17"/>
  <c r="P454" i="17"/>
  <c r="Q454" i="17"/>
  <c r="R454" i="17"/>
  <c r="S454" i="17"/>
  <c r="T454" i="17"/>
  <c r="U454" i="17"/>
  <c r="V454" i="17"/>
  <c r="W454" i="17"/>
  <c r="X454" i="17"/>
  <c r="F455" i="17"/>
  <c r="G455" i="17"/>
  <c r="H455" i="17"/>
  <c r="I455" i="17"/>
  <c r="J455" i="17"/>
  <c r="K455" i="17"/>
  <c r="L455" i="17"/>
  <c r="M455" i="17"/>
  <c r="N455" i="17"/>
  <c r="O455" i="17"/>
  <c r="P455" i="17"/>
  <c r="Q455" i="17"/>
  <c r="R455" i="17"/>
  <c r="S455" i="17"/>
  <c r="T455" i="17"/>
  <c r="U455" i="17"/>
  <c r="V455" i="17"/>
  <c r="W455" i="17"/>
  <c r="X455" i="17"/>
  <c r="F456" i="17"/>
  <c r="G456" i="17"/>
  <c r="H456" i="17"/>
  <c r="I456" i="17"/>
  <c r="J456" i="17"/>
  <c r="K456" i="17"/>
  <c r="L456" i="17"/>
  <c r="M456" i="17"/>
  <c r="N456" i="17"/>
  <c r="O456" i="17"/>
  <c r="P456" i="17"/>
  <c r="Q456" i="17"/>
  <c r="R456" i="17"/>
  <c r="S456" i="17"/>
  <c r="T456" i="17"/>
  <c r="U456" i="17"/>
  <c r="V456" i="17"/>
  <c r="W456" i="17"/>
  <c r="X456" i="17"/>
  <c r="E452" i="17"/>
  <c r="E453" i="17"/>
  <c r="E454" i="17"/>
  <c r="E455" i="17"/>
  <c r="E456" i="17"/>
  <c r="E451" i="17"/>
  <c r="F346" i="17"/>
  <c r="G346" i="17"/>
  <c r="H346" i="17"/>
  <c r="I346" i="17"/>
  <c r="J346" i="17"/>
  <c r="K346" i="17"/>
  <c r="L346" i="17"/>
  <c r="M346" i="17"/>
  <c r="N346" i="17"/>
  <c r="O346" i="17"/>
  <c r="P346" i="17"/>
  <c r="Q346" i="17"/>
  <c r="R346" i="17"/>
  <c r="S346" i="17"/>
  <c r="T346" i="17"/>
  <c r="U346" i="17"/>
  <c r="V346" i="17"/>
  <c r="W346" i="17"/>
  <c r="X346" i="17"/>
  <c r="Y346" i="17"/>
  <c r="Z346" i="17"/>
  <c r="AA346" i="17"/>
  <c r="AB346" i="17"/>
  <c r="AC346" i="17"/>
  <c r="F347" i="17"/>
  <c r="G347" i="17"/>
  <c r="H347" i="17"/>
  <c r="I347" i="17"/>
  <c r="J347" i="17"/>
  <c r="K347" i="17"/>
  <c r="L347" i="17"/>
  <c r="M347" i="17"/>
  <c r="N347" i="17"/>
  <c r="O347" i="17"/>
  <c r="P347" i="17"/>
  <c r="Q347" i="17"/>
  <c r="R347" i="17"/>
  <c r="S347" i="17"/>
  <c r="T347" i="17"/>
  <c r="U347" i="17"/>
  <c r="V347" i="17"/>
  <c r="W347" i="17"/>
  <c r="X347" i="17"/>
  <c r="Y347" i="17"/>
  <c r="Z347" i="17"/>
  <c r="AA347" i="17"/>
  <c r="AB347" i="17"/>
  <c r="AC347" i="17"/>
  <c r="F348" i="17"/>
  <c r="G348" i="17"/>
  <c r="H348" i="17"/>
  <c r="I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F349" i="17"/>
  <c r="G349" i="17"/>
  <c r="H349" i="17"/>
  <c r="I349" i="17"/>
  <c r="J349" i="17"/>
  <c r="K349" i="17"/>
  <c r="L349" i="17"/>
  <c r="M349" i="17"/>
  <c r="N349" i="17"/>
  <c r="O349" i="17"/>
  <c r="P349" i="17"/>
  <c r="Q349" i="17"/>
  <c r="R349" i="17"/>
  <c r="S349" i="17"/>
  <c r="T349" i="17"/>
  <c r="U349" i="17"/>
  <c r="V349" i="17"/>
  <c r="W349" i="17"/>
  <c r="X349" i="17"/>
  <c r="Y349" i="17"/>
  <c r="Z349" i="17"/>
  <c r="AA349" i="17"/>
  <c r="AB349" i="17"/>
  <c r="AC349" i="17"/>
  <c r="F350" i="17"/>
  <c r="G350" i="17"/>
  <c r="H350" i="17"/>
  <c r="I350" i="17"/>
  <c r="J350" i="17"/>
  <c r="K350" i="17"/>
  <c r="L350" i="17"/>
  <c r="M350" i="17"/>
  <c r="N350" i="17"/>
  <c r="O350" i="17"/>
  <c r="P350" i="17"/>
  <c r="Q350" i="17"/>
  <c r="R350" i="17"/>
  <c r="S350" i="17"/>
  <c r="T350" i="17"/>
  <c r="U350" i="17"/>
  <c r="V350" i="17"/>
  <c r="W350" i="17"/>
  <c r="X350" i="17"/>
  <c r="Y350" i="17"/>
  <c r="Z350" i="17"/>
  <c r="AA350" i="17"/>
  <c r="AB350" i="17"/>
  <c r="AC350" i="17"/>
  <c r="F351" i="17"/>
  <c r="G351" i="17"/>
  <c r="H351" i="17"/>
  <c r="I351" i="17"/>
  <c r="J351" i="17"/>
  <c r="K351" i="17"/>
  <c r="L351" i="17"/>
  <c r="M351" i="17"/>
  <c r="N351" i="17"/>
  <c r="O351" i="17"/>
  <c r="P351" i="17"/>
  <c r="Q351" i="17"/>
  <c r="R351" i="17"/>
  <c r="S351" i="17"/>
  <c r="T351" i="17"/>
  <c r="U351" i="17"/>
  <c r="V351" i="17"/>
  <c r="W351" i="17"/>
  <c r="X351" i="17"/>
  <c r="Y351" i="17"/>
  <c r="Z351" i="17"/>
  <c r="AA351" i="17"/>
  <c r="AB351" i="17"/>
  <c r="AC351" i="17"/>
  <c r="E347" i="17"/>
  <c r="E348" i="17"/>
  <c r="E349" i="17"/>
  <c r="E350" i="17"/>
  <c r="E351" i="17"/>
  <c r="E205" i="17"/>
  <c r="N45" i="23" l="1"/>
  <c r="V45" i="23" s="1"/>
  <c r="O46" i="23"/>
  <c r="W46" i="23" s="1"/>
  <c r="O44" i="23"/>
  <c r="W44" i="23" s="1"/>
  <c r="N47" i="23"/>
  <c r="V47" i="23" s="1"/>
  <c r="N44" i="23"/>
  <c r="V44" i="23" s="1"/>
  <c r="O48" i="23"/>
  <c r="W48" i="23" s="1"/>
  <c r="N43" i="23"/>
  <c r="V43" i="23" s="1"/>
  <c r="O45" i="23"/>
  <c r="W45" i="23" s="1"/>
  <c r="N46" i="23"/>
  <c r="V46" i="23" s="1"/>
  <c r="O47" i="23"/>
  <c r="W47" i="23" s="1"/>
  <c r="O43" i="23"/>
  <c r="W43" i="23" s="1"/>
  <c r="N48" i="23"/>
  <c r="V48" i="23" s="1"/>
  <c r="O31" i="23"/>
  <c r="W31" i="23" s="1"/>
  <c r="O30" i="23"/>
  <c r="W30" i="23" s="1"/>
  <c r="O29" i="23"/>
  <c r="W29" i="23" s="1"/>
  <c r="O28" i="23"/>
  <c r="W28" i="23" s="1"/>
  <c r="O27" i="23"/>
  <c r="W27" i="23" s="1"/>
  <c r="M27" i="23"/>
  <c r="U27" i="23" s="1"/>
  <c r="O13" i="23"/>
  <c r="W13" i="23" s="1"/>
  <c r="N14" i="23"/>
  <c r="V14" i="23" s="1"/>
  <c r="O14" i="23"/>
  <c r="W14" i="23" s="1"/>
  <c r="N11" i="23"/>
  <c r="V11" i="23" s="1"/>
  <c r="O11" i="23"/>
  <c r="W11" i="23" s="1"/>
  <c r="N12" i="23"/>
  <c r="V12" i="23" s="1"/>
  <c r="O12" i="23"/>
  <c r="W12" i="23" s="1"/>
  <c r="I32" i="23"/>
  <c r="D32" i="23"/>
  <c r="I31" i="23"/>
  <c r="D31" i="23"/>
  <c r="I30" i="23"/>
  <c r="D30" i="23"/>
  <c r="I29" i="23"/>
  <c r="D29" i="23"/>
  <c r="I28" i="23"/>
  <c r="D28" i="23"/>
  <c r="Q27" i="23"/>
  <c r="I27" i="23"/>
  <c r="D27" i="23"/>
  <c r="I15" i="23"/>
  <c r="D15" i="23"/>
  <c r="I14" i="23"/>
  <c r="D14" i="23"/>
  <c r="I13" i="23"/>
  <c r="D13" i="23"/>
  <c r="I12" i="23"/>
  <c r="D12" i="23"/>
  <c r="I11" i="23"/>
  <c r="D11" i="23"/>
  <c r="Q10" i="23"/>
  <c r="T10" i="23" s="1"/>
  <c r="I10" i="23"/>
  <c r="D10" i="23"/>
  <c r="T9" i="23"/>
  <c r="V54" i="23" l="1"/>
  <c r="W54" i="23"/>
  <c r="W37" i="23"/>
  <c r="U10" i="23"/>
  <c r="W9" i="23"/>
  <c r="V9" i="23"/>
  <c r="U9" i="23"/>
  <c r="W10" i="23"/>
  <c r="V10" i="23"/>
  <c r="H37" i="23"/>
  <c r="C20" i="23"/>
  <c r="C37" i="23"/>
  <c r="C54" i="23"/>
  <c r="H20" i="23"/>
  <c r="H54" i="23"/>
  <c r="F468" i="17"/>
  <c r="G468" i="17"/>
  <c r="H468" i="17"/>
  <c r="I468" i="17"/>
  <c r="J468" i="17"/>
  <c r="K468" i="17"/>
  <c r="L468" i="17"/>
  <c r="M468" i="17"/>
  <c r="N468" i="17"/>
  <c r="O468" i="17"/>
  <c r="P468" i="17"/>
  <c r="Q468" i="17"/>
  <c r="R468" i="17"/>
  <c r="S468" i="17"/>
  <c r="T468" i="17"/>
  <c r="U468" i="17"/>
  <c r="V468" i="17"/>
  <c r="W468" i="17"/>
  <c r="X468" i="17"/>
  <c r="F469" i="17"/>
  <c r="G469" i="17"/>
  <c r="H469" i="17"/>
  <c r="I469" i="17"/>
  <c r="J469" i="17"/>
  <c r="K469" i="17"/>
  <c r="L469" i="17"/>
  <c r="M469" i="17"/>
  <c r="N469" i="17"/>
  <c r="O469" i="17"/>
  <c r="P469" i="17"/>
  <c r="Q469" i="17"/>
  <c r="R469" i="17"/>
  <c r="S469" i="17"/>
  <c r="T469" i="17"/>
  <c r="U469" i="17"/>
  <c r="V469" i="17"/>
  <c r="W469" i="17"/>
  <c r="X469" i="17"/>
  <c r="G470" i="17"/>
  <c r="H470" i="17"/>
  <c r="I470" i="17"/>
  <c r="J470" i="17"/>
  <c r="K470" i="17"/>
  <c r="L470" i="17"/>
  <c r="M470" i="17"/>
  <c r="N470" i="17"/>
  <c r="O470" i="17"/>
  <c r="P470" i="17"/>
  <c r="Q470" i="17"/>
  <c r="R470" i="17"/>
  <c r="S470" i="17"/>
  <c r="T470" i="17"/>
  <c r="U470" i="17"/>
  <c r="V470" i="17"/>
  <c r="W470" i="17"/>
  <c r="X470" i="17"/>
  <c r="F471" i="17"/>
  <c r="G471" i="17"/>
  <c r="H471" i="17"/>
  <c r="I471" i="17"/>
  <c r="J471" i="17"/>
  <c r="K471" i="17"/>
  <c r="L471" i="17"/>
  <c r="M471" i="17"/>
  <c r="N471" i="17"/>
  <c r="O471" i="17"/>
  <c r="P471" i="17"/>
  <c r="Q471" i="17"/>
  <c r="R471" i="17"/>
  <c r="S471" i="17"/>
  <c r="T471" i="17"/>
  <c r="U471" i="17"/>
  <c r="V471" i="17"/>
  <c r="W471" i="17"/>
  <c r="X471" i="17"/>
  <c r="F472" i="17"/>
  <c r="G472" i="17"/>
  <c r="H472" i="17"/>
  <c r="I472" i="17"/>
  <c r="J472" i="17"/>
  <c r="K472" i="17"/>
  <c r="L472" i="17"/>
  <c r="M472" i="17"/>
  <c r="N472" i="17"/>
  <c r="O472" i="17"/>
  <c r="P472" i="17"/>
  <c r="Q472" i="17"/>
  <c r="R472" i="17"/>
  <c r="S472" i="17"/>
  <c r="T472" i="17"/>
  <c r="U472" i="17"/>
  <c r="V472" i="17"/>
  <c r="W472" i="17"/>
  <c r="X472" i="17"/>
  <c r="F473" i="17"/>
  <c r="G473" i="17"/>
  <c r="H473" i="17"/>
  <c r="I473" i="17"/>
  <c r="J473" i="17"/>
  <c r="K473" i="17"/>
  <c r="L473" i="17"/>
  <c r="M473" i="17"/>
  <c r="N473" i="17"/>
  <c r="O473" i="17"/>
  <c r="P473" i="17"/>
  <c r="Q473" i="17"/>
  <c r="R473" i="17"/>
  <c r="S473" i="17"/>
  <c r="T473" i="17"/>
  <c r="U473" i="17"/>
  <c r="V473" i="17"/>
  <c r="W473" i="17"/>
  <c r="X473" i="17"/>
  <c r="F474" i="17"/>
  <c r="G474" i="17"/>
  <c r="H474" i="17"/>
  <c r="I474" i="17"/>
  <c r="J474" i="17"/>
  <c r="K474" i="17"/>
  <c r="L474" i="17"/>
  <c r="M474" i="17"/>
  <c r="N474" i="17"/>
  <c r="O474" i="17"/>
  <c r="P474" i="17"/>
  <c r="Q474" i="17"/>
  <c r="R474" i="17"/>
  <c r="S474" i="17"/>
  <c r="T474" i="17"/>
  <c r="U474" i="17"/>
  <c r="V474" i="17"/>
  <c r="W474" i="17"/>
  <c r="X474" i="17"/>
  <c r="E470" i="17"/>
  <c r="E471" i="17"/>
  <c r="E472" i="17"/>
  <c r="E473" i="17"/>
  <c r="E474" i="17"/>
  <c r="E468" i="17"/>
  <c r="F459" i="17"/>
  <c r="G459" i="17"/>
  <c r="H459" i="17"/>
  <c r="I459" i="17"/>
  <c r="J459" i="17"/>
  <c r="K459" i="17"/>
  <c r="L459" i="17"/>
  <c r="M459" i="17"/>
  <c r="N459" i="17"/>
  <c r="O459" i="17"/>
  <c r="P459" i="17"/>
  <c r="Q459" i="17"/>
  <c r="R459" i="17"/>
  <c r="S459" i="17"/>
  <c r="T459" i="17"/>
  <c r="U459" i="17"/>
  <c r="V459" i="17"/>
  <c r="W459" i="17"/>
  <c r="X459" i="17"/>
  <c r="F460" i="17"/>
  <c r="G460" i="17"/>
  <c r="H460" i="17"/>
  <c r="I460" i="17"/>
  <c r="J460" i="17"/>
  <c r="K460" i="17"/>
  <c r="L460" i="17"/>
  <c r="M460" i="17"/>
  <c r="N460" i="17"/>
  <c r="O460" i="17"/>
  <c r="P460" i="17"/>
  <c r="Q460" i="17"/>
  <c r="R460" i="17"/>
  <c r="S460" i="17"/>
  <c r="T460" i="17"/>
  <c r="U460" i="17"/>
  <c r="V460" i="17"/>
  <c r="W460" i="17"/>
  <c r="X460" i="17"/>
  <c r="F461" i="17"/>
  <c r="G461" i="17"/>
  <c r="H461" i="17"/>
  <c r="I461" i="17"/>
  <c r="J461" i="17"/>
  <c r="K461" i="17"/>
  <c r="L461" i="17"/>
  <c r="M461" i="17"/>
  <c r="N461" i="17"/>
  <c r="O461" i="17"/>
  <c r="P461" i="17"/>
  <c r="Q461" i="17"/>
  <c r="R461" i="17"/>
  <c r="S461" i="17"/>
  <c r="T461" i="17"/>
  <c r="U461" i="17"/>
  <c r="V461" i="17"/>
  <c r="W461" i="17"/>
  <c r="X461" i="17"/>
  <c r="F462" i="17"/>
  <c r="G462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G463" i="17"/>
  <c r="H463" i="17"/>
  <c r="I463" i="17"/>
  <c r="J463" i="17"/>
  <c r="K463" i="17"/>
  <c r="L463" i="17"/>
  <c r="M463" i="17"/>
  <c r="N463" i="17"/>
  <c r="O463" i="17"/>
  <c r="P463" i="17"/>
  <c r="Q463" i="17"/>
  <c r="R463" i="17"/>
  <c r="S463" i="17"/>
  <c r="T463" i="17"/>
  <c r="U463" i="17"/>
  <c r="V463" i="17"/>
  <c r="W463" i="17"/>
  <c r="X463" i="17"/>
  <c r="F464" i="17"/>
  <c r="G464" i="17"/>
  <c r="H464" i="17"/>
  <c r="I464" i="17"/>
  <c r="J464" i="17"/>
  <c r="K464" i="17"/>
  <c r="L464" i="17"/>
  <c r="M464" i="17"/>
  <c r="N464" i="17"/>
  <c r="O464" i="17"/>
  <c r="P464" i="17"/>
  <c r="Q464" i="17"/>
  <c r="R464" i="17"/>
  <c r="S464" i="17"/>
  <c r="T464" i="17"/>
  <c r="U464" i="17"/>
  <c r="V464" i="17"/>
  <c r="W464" i="17"/>
  <c r="X464" i="17"/>
  <c r="F465" i="17"/>
  <c r="G465" i="17"/>
  <c r="H465" i="17"/>
  <c r="I465" i="17"/>
  <c r="J465" i="17"/>
  <c r="K465" i="17"/>
  <c r="L465" i="17"/>
  <c r="M465" i="17"/>
  <c r="N465" i="17"/>
  <c r="O465" i="17"/>
  <c r="P465" i="17"/>
  <c r="Q465" i="17"/>
  <c r="M49" i="23" s="1"/>
  <c r="U49" i="23" s="1"/>
  <c r="R465" i="17"/>
  <c r="S465" i="17"/>
  <c r="T465" i="17"/>
  <c r="U465" i="17"/>
  <c r="V465" i="17"/>
  <c r="W465" i="17"/>
  <c r="X465" i="17"/>
  <c r="E461" i="17"/>
  <c r="E462" i="17"/>
  <c r="E463" i="17"/>
  <c r="E465" i="17"/>
  <c r="E459" i="17"/>
  <c r="F450" i="17"/>
  <c r="G450" i="17"/>
  <c r="H450" i="17"/>
  <c r="I450" i="17"/>
  <c r="J450" i="17"/>
  <c r="K450" i="17"/>
  <c r="L450" i="17"/>
  <c r="M450" i="17"/>
  <c r="N450" i="17"/>
  <c r="O450" i="17"/>
  <c r="P450" i="17"/>
  <c r="Q450" i="17"/>
  <c r="R450" i="17"/>
  <c r="S450" i="17"/>
  <c r="T450" i="17"/>
  <c r="U450" i="17"/>
  <c r="V450" i="17"/>
  <c r="W450" i="17"/>
  <c r="X450" i="17"/>
  <c r="E450" i="17"/>
  <c r="F441" i="17"/>
  <c r="G441" i="17"/>
  <c r="H441" i="17"/>
  <c r="I441" i="17"/>
  <c r="J441" i="17"/>
  <c r="K441" i="17"/>
  <c r="L441" i="17"/>
  <c r="M441" i="17"/>
  <c r="N441" i="17"/>
  <c r="O441" i="17"/>
  <c r="P441" i="17"/>
  <c r="Q441" i="17"/>
  <c r="R441" i="17"/>
  <c r="S441" i="17"/>
  <c r="T441" i="17"/>
  <c r="U441" i="17"/>
  <c r="V441" i="17"/>
  <c r="W441" i="17"/>
  <c r="X441" i="17"/>
  <c r="F442" i="17"/>
  <c r="G442" i="17"/>
  <c r="H442" i="17"/>
  <c r="I442" i="17"/>
  <c r="J442" i="17"/>
  <c r="K442" i="17"/>
  <c r="L442" i="17"/>
  <c r="M442" i="17"/>
  <c r="N442" i="17"/>
  <c r="O442" i="17"/>
  <c r="P442" i="17"/>
  <c r="Q442" i="17"/>
  <c r="R442" i="17"/>
  <c r="S442" i="17"/>
  <c r="T442" i="17"/>
  <c r="U442" i="17"/>
  <c r="V442" i="17"/>
  <c r="W442" i="17"/>
  <c r="X442" i="17"/>
  <c r="G443" i="17"/>
  <c r="H443" i="17"/>
  <c r="I443" i="17"/>
  <c r="J443" i="17"/>
  <c r="K443" i="17"/>
  <c r="L443" i="17"/>
  <c r="M443" i="17"/>
  <c r="N443" i="17"/>
  <c r="O443" i="17"/>
  <c r="P443" i="17"/>
  <c r="Q443" i="17"/>
  <c r="R443" i="17"/>
  <c r="S443" i="17"/>
  <c r="T443" i="17"/>
  <c r="U443" i="17"/>
  <c r="V443" i="17"/>
  <c r="W443" i="17"/>
  <c r="X443" i="17"/>
  <c r="F444" i="17"/>
  <c r="G444" i="17"/>
  <c r="H444" i="17"/>
  <c r="I444" i="17"/>
  <c r="J444" i="17"/>
  <c r="K444" i="17"/>
  <c r="L444" i="17"/>
  <c r="M444" i="17"/>
  <c r="N444" i="17"/>
  <c r="O444" i="17"/>
  <c r="P444" i="17"/>
  <c r="Q444" i="17"/>
  <c r="R444" i="17"/>
  <c r="S444" i="17"/>
  <c r="T444" i="17"/>
  <c r="U444" i="17"/>
  <c r="V444" i="17"/>
  <c r="W444" i="17"/>
  <c r="X444" i="17"/>
  <c r="F445" i="17"/>
  <c r="G445" i="17"/>
  <c r="H445" i="17"/>
  <c r="I445" i="17"/>
  <c r="J445" i="17"/>
  <c r="K445" i="17"/>
  <c r="L445" i="17"/>
  <c r="M445" i="17"/>
  <c r="N445" i="17"/>
  <c r="O445" i="17"/>
  <c r="P445" i="17"/>
  <c r="Q445" i="17"/>
  <c r="L47" i="23" s="1"/>
  <c r="T47" i="23" s="1"/>
  <c r="R445" i="17"/>
  <c r="S445" i="17"/>
  <c r="T445" i="17"/>
  <c r="U445" i="17"/>
  <c r="V445" i="17"/>
  <c r="W445" i="17"/>
  <c r="X445" i="17"/>
  <c r="F446" i="17"/>
  <c r="G446" i="17"/>
  <c r="H446" i="17"/>
  <c r="I446" i="17"/>
  <c r="J446" i="17"/>
  <c r="K446" i="17"/>
  <c r="L446" i="17"/>
  <c r="M446" i="17"/>
  <c r="N446" i="17"/>
  <c r="O446" i="17"/>
  <c r="P446" i="17"/>
  <c r="Q446" i="17"/>
  <c r="L48" i="23" s="1"/>
  <c r="T48" i="23" s="1"/>
  <c r="R446" i="17"/>
  <c r="S446" i="17"/>
  <c r="T446" i="17"/>
  <c r="U446" i="17"/>
  <c r="V446" i="17"/>
  <c r="W446" i="17"/>
  <c r="X446" i="17"/>
  <c r="F447" i="17"/>
  <c r="G447" i="17"/>
  <c r="H447" i="17"/>
  <c r="I447" i="17"/>
  <c r="J447" i="17"/>
  <c r="K447" i="17"/>
  <c r="L447" i="17"/>
  <c r="M447" i="17"/>
  <c r="N447" i="17"/>
  <c r="O447" i="17"/>
  <c r="P447" i="17"/>
  <c r="Q447" i="17"/>
  <c r="L49" i="23" s="1"/>
  <c r="T49" i="23" s="1"/>
  <c r="R447" i="17"/>
  <c r="S447" i="17"/>
  <c r="T447" i="17"/>
  <c r="U447" i="17"/>
  <c r="V447" i="17"/>
  <c r="W447" i="17"/>
  <c r="X447" i="17"/>
  <c r="E443" i="17"/>
  <c r="E444" i="17"/>
  <c r="E445" i="17"/>
  <c r="E446" i="17"/>
  <c r="E447" i="17"/>
  <c r="E442" i="17"/>
  <c r="E441" i="17"/>
  <c r="W20" i="23" l="1"/>
  <c r="V20" i="23"/>
  <c r="M47" i="23"/>
  <c r="U47" i="23" s="1"/>
  <c r="M44" i="23"/>
  <c r="U44" i="23" s="1"/>
  <c r="L43" i="23"/>
  <c r="T43" i="23" s="1"/>
  <c r="L45" i="23"/>
  <c r="T45" i="23" s="1"/>
  <c r="M48" i="23"/>
  <c r="U48" i="23" s="1"/>
  <c r="M45" i="23"/>
  <c r="U45" i="23" s="1"/>
  <c r="L46" i="23"/>
  <c r="T46" i="23" s="1"/>
  <c r="M46" i="23"/>
  <c r="U46" i="23" s="1"/>
  <c r="L38" i="20"/>
  <c r="K38" i="20"/>
  <c r="J38" i="20"/>
  <c r="I38" i="20"/>
  <c r="H38" i="20"/>
  <c r="G38" i="20"/>
  <c r="F38" i="20"/>
  <c r="G20" i="20"/>
  <c r="H20" i="20"/>
  <c r="I20" i="20"/>
  <c r="J20" i="20"/>
  <c r="K20" i="20"/>
  <c r="L20" i="20"/>
  <c r="F20" i="20"/>
  <c r="G66" i="20"/>
  <c r="H66" i="20"/>
  <c r="I66" i="20"/>
  <c r="J66" i="20"/>
  <c r="K66" i="20"/>
  <c r="L66" i="20"/>
  <c r="F66" i="20"/>
  <c r="G95" i="20"/>
  <c r="H95" i="20"/>
  <c r="I95" i="20"/>
  <c r="J95" i="20"/>
  <c r="K95" i="20"/>
  <c r="L95" i="20"/>
  <c r="F95" i="20"/>
  <c r="U54" i="23" l="1"/>
  <c r="F345" i="17"/>
  <c r="G345" i="17"/>
  <c r="H345" i="17"/>
  <c r="I345" i="17"/>
  <c r="J345" i="17"/>
  <c r="K345" i="17"/>
  <c r="L345" i="17"/>
  <c r="M345" i="17"/>
  <c r="N345" i="17"/>
  <c r="O345" i="17"/>
  <c r="P345" i="17"/>
  <c r="Q345" i="17"/>
  <c r="R345" i="17"/>
  <c r="S345" i="17"/>
  <c r="T345" i="17"/>
  <c r="U345" i="17"/>
  <c r="V345" i="17"/>
  <c r="W345" i="17"/>
  <c r="X345" i="17"/>
  <c r="Y345" i="17"/>
  <c r="Z345" i="17"/>
  <c r="AA345" i="17"/>
  <c r="AB345" i="17"/>
  <c r="AC345" i="17"/>
  <c r="E345" i="17"/>
  <c r="V337" i="17"/>
  <c r="F336" i="17"/>
  <c r="G336" i="17"/>
  <c r="H336" i="17"/>
  <c r="I336" i="17"/>
  <c r="J336" i="17"/>
  <c r="K336" i="17"/>
  <c r="L336" i="17"/>
  <c r="M336" i="17"/>
  <c r="N336" i="17"/>
  <c r="O336" i="17"/>
  <c r="P336" i="17"/>
  <c r="Q336" i="17"/>
  <c r="R336" i="17"/>
  <c r="S336" i="17"/>
  <c r="T336" i="17"/>
  <c r="U336" i="17"/>
  <c r="V336" i="17"/>
  <c r="W336" i="17"/>
  <c r="X336" i="17"/>
  <c r="Y336" i="17"/>
  <c r="Z336" i="17"/>
  <c r="AA336" i="17"/>
  <c r="AB336" i="17"/>
  <c r="AC336" i="17"/>
  <c r="F337" i="17"/>
  <c r="G337" i="17"/>
  <c r="H337" i="17"/>
  <c r="I337" i="17"/>
  <c r="J337" i="17"/>
  <c r="K337" i="17"/>
  <c r="L337" i="17"/>
  <c r="M337" i="17"/>
  <c r="N337" i="17"/>
  <c r="O337" i="17"/>
  <c r="P337" i="17"/>
  <c r="Q337" i="17"/>
  <c r="R337" i="17"/>
  <c r="S337" i="17"/>
  <c r="T337" i="17"/>
  <c r="U337" i="17"/>
  <c r="W337" i="17"/>
  <c r="X337" i="17"/>
  <c r="Y337" i="17"/>
  <c r="Z337" i="17"/>
  <c r="AA337" i="17"/>
  <c r="AB337" i="17"/>
  <c r="AC337" i="17"/>
  <c r="F338" i="17"/>
  <c r="G338" i="17"/>
  <c r="H338" i="17"/>
  <c r="I338" i="17"/>
  <c r="J338" i="17"/>
  <c r="K338" i="17"/>
  <c r="L338" i="17"/>
  <c r="M338" i="17"/>
  <c r="N338" i="17"/>
  <c r="O338" i="17"/>
  <c r="P338" i="17"/>
  <c r="Q338" i="17"/>
  <c r="R338" i="17"/>
  <c r="S338" i="17"/>
  <c r="T338" i="17"/>
  <c r="U338" i="17"/>
  <c r="V338" i="17"/>
  <c r="W338" i="17"/>
  <c r="X338" i="17"/>
  <c r="Y338" i="17"/>
  <c r="M28" i="23" s="1"/>
  <c r="U28" i="23" s="1"/>
  <c r="Z338" i="17"/>
  <c r="AA338" i="17"/>
  <c r="AB338" i="17"/>
  <c r="AC338" i="17"/>
  <c r="F339" i="17"/>
  <c r="G339" i="17"/>
  <c r="H339" i="17"/>
  <c r="I339" i="17"/>
  <c r="J339" i="17"/>
  <c r="K339" i="17"/>
  <c r="L339" i="17"/>
  <c r="M339" i="17"/>
  <c r="N339" i="17"/>
  <c r="O339" i="17"/>
  <c r="P339" i="17"/>
  <c r="Q339" i="17"/>
  <c r="R339" i="17"/>
  <c r="S339" i="17"/>
  <c r="T339" i="17"/>
  <c r="U339" i="17"/>
  <c r="V339" i="17"/>
  <c r="W339" i="17"/>
  <c r="X339" i="17"/>
  <c r="Y339" i="17"/>
  <c r="M29" i="23" s="1"/>
  <c r="U29" i="23" s="1"/>
  <c r="Z339" i="17"/>
  <c r="AA339" i="17"/>
  <c r="AB339" i="17"/>
  <c r="AC339" i="17"/>
  <c r="F340" i="17"/>
  <c r="G340" i="17"/>
  <c r="H340" i="17"/>
  <c r="I340" i="17"/>
  <c r="J340" i="17"/>
  <c r="K340" i="17"/>
  <c r="L340" i="17"/>
  <c r="M340" i="17"/>
  <c r="N340" i="17"/>
  <c r="O340" i="17"/>
  <c r="P340" i="17"/>
  <c r="Q340" i="17"/>
  <c r="R340" i="17"/>
  <c r="S340" i="17"/>
  <c r="T340" i="17"/>
  <c r="U340" i="17"/>
  <c r="V340" i="17"/>
  <c r="W340" i="17"/>
  <c r="X340" i="17"/>
  <c r="Y340" i="17"/>
  <c r="Z340" i="17"/>
  <c r="AA340" i="17"/>
  <c r="AB340" i="17"/>
  <c r="AC340" i="17"/>
  <c r="F341" i="17"/>
  <c r="G341" i="17"/>
  <c r="H341" i="17"/>
  <c r="I341" i="17"/>
  <c r="J341" i="17"/>
  <c r="K341" i="17"/>
  <c r="L341" i="17"/>
  <c r="M341" i="17"/>
  <c r="N341" i="17"/>
  <c r="O341" i="17"/>
  <c r="P341" i="17"/>
  <c r="Q341" i="17"/>
  <c r="R341" i="17"/>
  <c r="S341" i="17"/>
  <c r="T341" i="17"/>
  <c r="U341" i="17"/>
  <c r="V341" i="17"/>
  <c r="W341" i="17"/>
  <c r="X341" i="17"/>
  <c r="Y341" i="17"/>
  <c r="Z341" i="17"/>
  <c r="AA341" i="17"/>
  <c r="AB341" i="17"/>
  <c r="AC341" i="17"/>
  <c r="F342" i="17"/>
  <c r="G342" i="17"/>
  <c r="H342" i="17"/>
  <c r="I342" i="17"/>
  <c r="J342" i="17"/>
  <c r="K342" i="17"/>
  <c r="L342" i="17"/>
  <c r="M342" i="17"/>
  <c r="N342" i="17"/>
  <c r="O342" i="17"/>
  <c r="P342" i="17"/>
  <c r="Q342" i="17"/>
  <c r="R342" i="17"/>
  <c r="S342" i="17"/>
  <c r="T342" i="17"/>
  <c r="U342" i="17"/>
  <c r="V342" i="17"/>
  <c r="W342" i="17"/>
  <c r="X342" i="17"/>
  <c r="Y342" i="17"/>
  <c r="M32" i="23" s="1"/>
  <c r="U32" i="23" s="1"/>
  <c r="Z342" i="17"/>
  <c r="AA342" i="17"/>
  <c r="AB342" i="17"/>
  <c r="AC342" i="17"/>
  <c r="E338" i="17"/>
  <c r="E339" i="17"/>
  <c r="E340" i="17"/>
  <c r="E341" i="17"/>
  <c r="E342" i="17"/>
  <c r="E336" i="17"/>
  <c r="T54" i="23" l="1"/>
  <c r="M31" i="23"/>
  <c r="U31" i="23" s="1"/>
  <c r="M26" i="23"/>
  <c r="U26" i="23" s="1"/>
  <c r="M30" i="23"/>
  <c r="U30" i="23" s="1"/>
  <c r="F213" i="17"/>
  <c r="G213" i="17"/>
  <c r="H213" i="17"/>
  <c r="I213" i="17"/>
  <c r="J213" i="17"/>
  <c r="K213" i="17"/>
  <c r="L213" i="17"/>
  <c r="M213" i="17"/>
  <c r="N213" i="17"/>
  <c r="O213" i="17"/>
  <c r="P213" i="17"/>
  <c r="Q213" i="17"/>
  <c r="R213" i="17"/>
  <c r="S213" i="17"/>
  <c r="O214" i="17"/>
  <c r="P214" i="17"/>
  <c r="Q214" i="17"/>
  <c r="R214" i="17"/>
  <c r="S214" i="17"/>
  <c r="O215" i="17"/>
  <c r="P215" i="17"/>
  <c r="Q215" i="17"/>
  <c r="R215" i="17"/>
  <c r="S215" i="17"/>
  <c r="O216" i="17"/>
  <c r="P216" i="17"/>
  <c r="Q216" i="17"/>
  <c r="R216" i="17"/>
  <c r="S216" i="17"/>
  <c r="O217" i="17"/>
  <c r="P217" i="17"/>
  <c r="Q217" i="17"/>
  <c r="R217" i="17"/>
  <c r="S217" i="17"/>
  <c r="O218" i="17"/>
  <c r="P218" i="17"/>
  <c r="Q218" i="17"/>
  <c r="R218" i="17"/>
  <c r="S218" i="17"/>
  <c r="O219" i="17"/>
  <c r="P219" i="17"/>
  <c r="Q219" i="17"/>
  <c r="R219" i="17"/>
  <c r="S219" i="17"/>
  <c r="F214" i="17"/>
  <c r="G214" i="17"/>
  <c r="H214" i="17"/>
  <c r="I214" i="17"/>
  <c r="J214" i="17"/>
  <c r="K214" i="17"/>
  <c r="L214" i="17"/>
  <c r="M214" i="17"/>
  <c r="N214" i="17"/>
  <c r="F215" i="17"/>
  <c r="G215" i="17"/>
  <c r="H215" i="17"/>
  <c r="I215" i="17"/>
  <c r="J215" i="17"/>
  <c r="L215" i="17"/>
  <c r="M11" i="23" s="1"/>
  <c r="U11" i="23" s="1"/>
  <c r="M215" i="17"/>
  <c r="N215" i="17"/>
  <c r="F216" i="17"/>
  <c r="G216" i="17"/>
  <c r="H216" i="17"/>
  <c r="I216" i="17"/>
  <c r="K216" i="17"/>
  <c r="L216" i="17"/>
  <c r="M216" i="17"/>
  <c r="N216" i="17"/>
  <c r="F217" i="17"/>
  <c r="G217" i="17"/>
  <c r="H217" i="17"/>
  <c r="I217" i="17"/>
  <c r="J217" i="17"/>
  <c r="K217" i="17"/>
  <c r="L217" i="17"/>
  <c r="M217" i="17"/>
  <c r="N217" i="17"/>
  <c r="F218" i="17"/>
  <c r="G218" i="17"/>
  <c r="H218" i="17"/>
  <c r="I218" i="17"/>
  <c r="J218" i="17"/>
  <c r="K218" i="17"/>
  <c r="M14" i="23" s="1"/>
  <c r="U14" i="23" s="1"/>
  <c r="L218" i="17"/>
  <c r="M218" i="17"/>
  <c r="N218" i="17"/>
  <c r="F219" i="17"/>
  <c r="G219" i="17"/>
  <c r="H219" i="17"/>
  <c r="I219" i="17"/>
  <c r="J219" i="17"/>
  <c r="K219" i="17"/>
  <c r="M15" i="23" s="1"/>
  <c r="U15" i="23" s="1"/>
  <c r="L219" i="17"/>
  <c r="M219" i="17"/>
  <c r="N219" i="17"/>
  <c r="E215" i="17"/>
  <c r="E216" i="17"/>
  <c r="E217" i="17"/>
  <c r="E218" i="17"/>
  <c r="E219" i="17"/>
  <c r="E214" i="17"/>
  <c r="U37" i="23" l="1"/>
  <c r="M13" i="23"/>
  <c r="U13" i="23" s="1"/>
  <c r="M12" i="23"/>
  <c r="U12" i="23" s="1"/>
  <c r="D318" i="17"/>
  <c r="D336" i="17" s="1"/>
  <c r="E318" i="17"/>
  <c r="F318" i="17"/>
  <c r="F378" i="17" s="1"/>
  <c r="G318" i="17"/>
  <c r="G378" i="17" s="1"/>
  <c r="D319" i="17"/>
  <c r="D337" i="17" s="1"/>
  <c r="E319" i="17"/>
  <c r="F319" i="17"/>
  <c r="G319" i="17"/>
  <c r="D320" i="17"/>
  <c r="D338" i="17" s="1"/>
  <c r="E320" i="17"/>
  <c r="F320" i="17"/>
  <c r="G320" i="17"/>
  <c r="D321" i="17"/>
  <c r="D339" i="17" s="1"/>
  <c r="E321" i="17"/>
  <c r="F321" i="17"/>
  <c r="G321" i="17"/>
  <c r="D322" i="17"/>
  <c r="D340" i="17" s="1"/>
  <c r="E322" i="17"/>
  <c r="F322" i="17"/>
  <c r="G322" i="17"/>
  <c r="D323" i="17"/>
  <c r="D341" i="17" s="1"/>
  <c r="E323" i="17"/>
  <c r="F323" i="17"/>
  <c r="G323" i="17"/>
  <c r="D324" i="17"/>
  <c r="D342" i="17" s="1"/>
  <c r="E324" i="17"/>
  <c r="F324" i="17"/>
  <c r="G324" i="17"/>
  <c r="D327" i="17"/>
  <c r="D345" i="17" s="1"/>
  <c r="E327" i="17"/>
  <c r="F327" i="17"/>
  <c r="G327" i="17"/>
  <c r="D328" i="17"/>
  <c r="D346" i="17" s="1"/>
  <c r="E328" i="17"/>
  <c r="F328" i="17"/>
  <c r="G328" i="17"/>
  <c r="D329" i="17"/>
  <c r="D347" i="17" s="1"/>
  <c r="E329" i="17"/>
  <c r="F329" i="17"/>
  <c r="G329" i="17"/>
  <c r="D330" i="17"/>
  <c r="D348" i="17" s="1"/>
  <c r="E330" i="17"/>
  <c r="F330" i="17"/>
  <c r="G330" i="17"/>
  <c r="D331" i="17"/>
  <c r="D349" i="17" s="1"/>
  <c r="E331" i="17"/>
  <c r="F331" i="17"/>
  <c r="G331" i="17"/>
  <c r="D332" i="17"/>
  <c r="D350" i="17" s="1"/>
  <c r="E332" i="17"/>
  <c r="F332" i="17"/>
  <c r="G332" i="17"/>
  <c r="D333" i="17"/>
  <c r="D351" i="17" s="1"/>
  <c r="E333" i="17"/>
  <c r="F333" i="17"/>
  <c r="G333" i="17"/>
  <c r="H319" i="17"/>
  <c r="L84" i="17"/>
  <c r="K84" i="17"/>
  <c r="J84" i="17"/>
  <c r="I84" i="17"/>
  <c r="H84" i="17"/>
  <c r="G84" i="17"/>
  <c r="F84" i="17"/>
  <c r="L83" i="17"/>
  <c r="K83" i="17"/>
  <c r="J83" i="17"/>
  <c r="I83" i="17"/>
  <c r="H83" i="17"/>
  <c r="G83" i="17"/>
  <c r="F83" i="17"/>
  <c r="L82" i="17"/>
  <c r="K82" i="17"/>
  <c r="J82" i="17"/>
  <c r="I82" i="17"/>
  <c r="H82" i="17"/>
  <c r="G82" i="17"/>
  <c r="F82" i="17"/>
  <c r="L81" i="17"/>
  <c r="K81" i="17"/>
  <c r="J81" i="17"/>
  <c r="I81" i="17"/>
  <c r="H81" i="17"/>
  <c r="G81" i="17"/>
  <c r="F81" i="17"/>
  <c r="L80" i="17"/>
  <c r="K80" i="17"/>
  <c r="J80" i="17"/>
  <c r="I80" i="17"/>
  <c r="H80" i="17"/>
  <c r="G80" i="17"/>
  <c r="F80" i="17"/>
  <c r="L79" i="17"/>
  <c r="K79" i="17"/>
  <c r="J79" i="17"/>
  <c r="I79" i="17"/>
  <c r="H79" i="17"/>
  <c r="G79" i="17"/>
  <c r="F79" i="17"/>
  <c r="L78" i="17"/>
  <c r="K78" i="17"/>
  <c r="J78" i="17"/>
  <c r="I78" i="17"/>
  <c r="H78" i="17"/>
  <c r="G78" i="17"/>
  <c r="F78" i="17"/>
  <c r="L77" i="17"/>
  <c r="K77" i="17"/>
  <c r="J77" i="17"/>
  <c r="I77" i="17"/>
  <c r="H77" i="17"/>
  <c r="G77" i="17"/>
  <c r="F77" i="17"/>
  <c r="L76" i="17"/>
  <c r="K76" i="17"/>
  <c r="J76" i="17"/>
  <c r="I76" i="17"/>
  <c r="H76" i="17"/>
  <c r="G76" i="17"/>
  <c r="F76" i="17"/>
  <c r="L75" i="17"/>
  <c r="K75" i="17"/>
  <c r="J75" i="17"/>
  <c r="I75" i="17"/>
  <c r="H75" i="17"/>
  <c r="G75" i="17"/>
  <c r="F75" i="17"/>
  <c r="L74" i="17"/>
  <c r="K74" i="17"/>
  <c r="J74" i="17"/>
  <c r="I74" i="17"/>
  <c r="H74" i="17"/>
  <c r="G74" i="17"/>
  <c r="F74" i="17"/>
  <c r="L73" i="17"/>
  <c r="K73" i="17"/>
  <c r="J73" i="17"/>
  <c r="I73" i="17"/>
  <c r="H73" i="17"/>
  <c r="G73" i="17"/>
  <c r="F73" i="17"/>
  <c r="L72" i="17"/>
  <c r="K72" i="17"/>
  <c r="J72" i="17"/>
  <c r="I72" i="17"/>
  <c r="H72" i="17"/>
  <c r="G72" i="17"/>
  <c r="F72" i="17"/>
  <c r="L71" i="17"/>
  <c r="K71" i="17"/>
  <c r="J71" i="17"/>
  <c r="I71" i="17"/>
  <c r="H71" i="17"/>
  <c r="G71" i="17"/>
  <c r="F71" i="17"/>
  <c r="L70" i="17"/>
  <c r="K70" i="17"/>
  <c r="J70" i="17"/>
  <c r="I70" i="17"/>
  <c r="H70" i="17"/>
  <c r="G70" i="17"/>
  <c r="F70" i="17"/>
  <c r="F45" i="17"/>
  <c r="G45" i="17"/>
  <c r="H45" i="17"/>
  <c r="I45" i="17"/>
  <c r="J45" i="17"/>
  <c r="K45" i="17"/>
  <c r="L45" i="17"/>
  <c r="F46" i="17"/>
  <c r="G46" i="17"/>
  <c r="H46" i="17"/>
  <c r="I46" i="17"/>
  <c r="J46" i="17"/>
  <c r="K46" i="17"/>
  <c r="L46" i="17"/>
  <c r="F47" i="17"/>
  <c r="G47" i="17"/>
  <c r="H47" i="17"/>
  <c r="I47" i="17"/>
  <c r="J47" i="17"/>
  <c r="K47" i="17"/>
  <c r="L47" i="17"/>
  <c r="F48" i="17"/>
  <c r="G48" i="17"/>
  <c r="H48" i="17"/>
  <c r="I48" i="17"/>
  <c r="J48" i="17"/>
  <c r="K48" i="17"/>
  <c r="L48" i="17"/>
  <c r="F49" i="17"/>
  <c r="G49" i="17"/>
  <c r="H49" i="17"/>
  <c r="I49" i="17"/>
  <c r="J49" i="17"/>
  <c r="K49" i="17"/>
  <c r="L49" i="17"/>
  <c r="F50" i="17"/>
  <c r="G50" i="17"/>
  <c r="H50" i="17"/>
  <c r="I50" i="17"/>
  <c r="J50" i="17"/>
  <c r="K50" i="17"/>
  <c r="L50" i="17"/>
  <c r="F51" i="17"/>
  <c r="G51" i="17"/>
  <c r="H51" i="17"/>
  <c r="I51" i="17"/>
  <c r="J51" i="17"/>
  <c r="K51" i="17"/>
  <c r="L51" i="17"/>
  <c r="F52" i="17"/>
  <c r="G52" i="17"/>
  <c r="H52" i="17"/>
  <c r="I52" i="17"/>
  <c r="J52" i="17"/>
  <c r="K52" i="17"/>
  <c r="L52" i="17"/>
  <c r="F53" i="17"/>
  <c r="G53" i="17"/>
  <c r="H53" i="17"/>
  <c r="I53" i="17"/>
  <c r="J53" i="17"/>
  <c r="K53" i="17"/>
  <c r="L53" i="17"/>
  <c r="F54" i="17"/>
  <c r="G54" i="17"/>
  <c r="H54" i="17"/>
  <c r="I54" i="17"/>
  <c r="J54" i="17"/>
  <c r="K54" i="17"/>
  <c r="L54" i="17"/>
  <c r="F55" i="17"/>
  <c r="G55" i="17"/>
  <c r="H55" i="17"/>
  <c r="I55" i="17"/>
  <c r="J55" i="17"/>
  <c r="K55" i="17"/>
  <c r="L55" i="17"/>
  <c r="F41" i="17"/>
  <c r="G41" i="17"/>
  <c r="H41" i="17"/>
  <c r="I41" i="17"/>
  <c r="J41" i="17"/>
  <c r="K41" i="17"/>
  <c r="L41" i="17"/>
  <c r="F42" i="17"/>
  <c r="G42" i="17"/>
  <c r="H42" i="17"/>
  <c r="I42" i="17"/>
  <c r="J42" i="17"/>
  <c r="K42" i="17"/>
  <c r="L42" i="17"/>
  <c r="F43" i="17"/>
  <c r="G43" i="17"/>
  <c r="H43" i="17"/>
  <c r="I43" i="17"/>
  <c r="J43" i="17"/>
  <c r="K43" i="17"/>
  <c r="L43" i="17"/>
  <c r="G44" i="17"/>
  <c r="H44" i="17"/>
  <c r="I44" i="17"/>
  <c r="J44" i="17"/>
  <c r="K44" i="17"/>
  <c r="L44" i="17"/>
  <c r="F44" i="17"/>
  <c r="U20" i="23" l="1"/>
  <c r="T327" i="17"/>
  <c r="U327" i="17"/>
  <c r="V327" i="17"/>
  <c r="W327" i="17"/>
  <c r="X327" i="17"/>
  <c r="Y327" i="17"/>
  <c r="Z327" i="17"/>
  <c r="AA327" i="17"/>
  <c r="AB327" i="17"/>
  <c r="AC327" i="17"/>
  <c r="T328" i="17"/>
  <c r="U328" i="17"/>
  <c r="V328" i="17"/>
  <c r="W328" i="17"/>
  <c r="X328" i="17"/>
  <c r="Y328" i="17"/>
  <c r="Z328" i="17"/>
  <c r="AA328" i="17"/>
  <c r="AB328" i="17"/>
  <c r="AC328" i="17"/>
  <c r="T329" i="17"/>
  <c r="U329" i="17"/>
  <c r="V329" i="17"/>
  <c r="W329" i="17"/>
  <c r="X329" i="17"/>
  <c r="Y329" i="17"/>
  <c r="Z329" i="17"/>
  <c r="AA329" i="17"/>
  <c r="AB329" i="17"/>
  <c r="AC329" i="17"/>
  <c r="T330" i="17"/>
  <c r="U330" i="17"/>
  <c r="V330" i="17"/>
  <c r="W330" i="17"/>
  <c r="X330" i="17"/>
  <c r="Y330" i="17"/>
  <c r="Z330" i="17"/>
  <c r="AA330" i="17"/>
  <c r="AB330" i="17"/>
  <c r="AC330" i="17"/>
  <c r="T331" i="17"/>
  <c r="U331" i="17"/>
  <c r="V331" i="17"/>
  <c r="W331" i="17"/>
  <c r="X331" i="17"/>
  <c r="Y331" i="17"/>
  <c r="Z331" i="17"/>
  <c r="AA331" i="17"/>
  <c r="AB331" i="17"/>
  <c r="AC331" i="17"/>
  <c r="T332" i="17"/>
  <c r="U332" i="17"/>
  <c r="V332" i="17"/>
  <c r="W332" i="17"/>
  <c r="X332" i="17"/>
  <c r="Y332" i="17"/>
  <c r="Z332" i="17"/>
  <c r="AA332" i="17"/>
  <c r="AB332" i="17"/>
  <c r="AC332" i="17"/>
  <c r="T333" i="17"/>
  <c r="U333" i="17"/>
  <c r="V333" i="17"/>
  <c r="W333" i="17"/>
  <c r="X333" i="17"/>
  <c r="Y333" i="17"/>
  <c r="Z333" i="17"/>
  <c r="AA333" i="17"/>
  <c r="AB333" i="17"/>
  <c r="AC333" i="17"/>
  <c r="T318" i="17"/>
  <c r="T378" i="17" s="1"/>
  <c r="U318" i="17"/>
  <c r="U378" i="17" s="1"/>
  <c r="V318" i="17"/>
  <c r="V378" i="17" s="1"/>
  <c r="W318" i="17"/>
  <c r="W378" i="17" s="1"/>
  <c r="X318" i="17"/>
  <c r="X378" i="17" s="1"/>
  <c r="Y318" i="17"/>
  <c r="Y378" i="17" s="1"/>
  <c r="Z318" i="17"/>
  <c r="Z378" i="17" s="1"/>
  <c r="AA318" i="17"/>
  <c r="AA378" i="17" s="1"/>
  <c r="AB318" i="17"/>
  <c r="AB378" i="17" s="1"/>
  <c r="AC318" i="17"/>
  <c r="AC378" i="17" s="1"/>
  <c r="T319" i="17"/>
  <c r="U319" i="17"/>
  <c r="V319" i="17"/>
  <c r="W319" i="17"/>
  <c r="X319" i="17"/>
  <c r="Y319" i="17"/>
  <c r="Z319" i="17"/>
  <c r="AA319" i="17"/>
  <c r="AB319" i="17"/>
  <c r="AC319" i="17"/>
  <c r="T320" i="17"/>
  <c r="U320" i="17"/>
  <c r="V320" i="17"/>
  <c r="W320" i="17"/>
  <c r="X320" i="17"/>
  <c r="Y320" i="17"/>
  <c r="Z320" i="17"/>
  <c r="AA320" i="17"/>
  <c r="AB320" i="17"/>
  <c r="AC320" i="17"/>
  <c r="T321" i="17"/>
  <c r="U321" i="17"/>
  <c r="V321" i="17"/>
  <c r="W321" i="17"/>
  <c r="X321" i="17"/>
  <c r="Y321" i="17"/>
  <c r="Z321" i="17"/>
  <c r="AA321" i="17"/>
  <c r="AB321" i="17"/>
  <c r="AC321" i="17"/>
  <c r="T322" i="17"/>
  <c r="U322" i="17"/>
  <c r="V322" i="17"/>
  <c r="W322" i="17"/>
  <c r="X322" i="17"/>
  <c r="Y322" i="17"/>
  <c r="Z322" i="17"/>
  <c r="AA322" i="17"/>
  <c r="AB322" i="17"/>
  <c r="AC322" i="17"/>
  <c r="T323" i="17"/>
  <c r="U323" i="17"/>
  <c r="V323" i="17"/>
  <c r="W323" i="17"/>
  <c r="X323" i="17"/>
  <c r="Y323" i="17"/>
  <c r="Z323" i="17"/>
  <c r="AA323" i="17"/>
  <c r="AB323" i="17"/>
  <c r="AC323" i="17"/>
  <c r="T324" i="17"/>
  <c r="U324" i="17"/>
  <c r="V324" i="17"/>
  <c r="W324" i="17"/>
  <c r="X324" i="17"/>
  <c r="Y324" i="17"/>
  <c r="Z324" i="17"/>
  <c r="AA324" i="17"/>
  <c r="AB324" i="17"/>
  <c r="AC324" i="17"/>
  <c r="S333" i="17"/>
  <c r="R333" i="17"/>
  <c r="Q333" i="17"/>
  <c r="P333" i="17"/>
  <c r="O333" i="17"/>
  <c r="N333" i="17"/>
  <c r="M333" i="17"/>
  <c r="L333" i="17"/>
  <c r="K333" i="17"/>
  <c r="J333" i="17"/>
  <c r="I333" i="17"/>
  <c r="H333" i="17"/>
  <c r="S332" i="17"/>
  <c r="R332" i="17"/>
  <c r="Q332" i="17"/>
  <c r="P332" i="17"/>
  <c r="O332" i="17"/>
  <c r="N332" i="17"/>
  <c r="M332" i="17"/>
  <c r="L332" i="17"/>
  <c r="K332" i="17"/>
  <c r="J332" i="17"/>
  <c r="I332" i="17"/>
  <c r="H332" i="17"/>
  <c r="S331" i="17"/>
  <c r="R331" i="17"/>
  <c r="Q331" i="17"/>
  <c r="P331" i="17"/>
  <c r="O331" i="17"/>
  <c r="N331" i="17"/>
  <c r="M331" i="17"/>
  <c r="L331" i="17"/>
  <c r="K331" i="17"/>
  <c r="J331" i="17"/>
  <c r="I331" i="17"/>
  <c r="H331" i="17"/>
  <c r="S330" i="17"/>
  <c r="R330" i="17"/>
  <c r="Q330" i="17"/>
  <c r="P330" i="17"/>
  <c r="O330" i="17"/>
  <c r="N330" i="17"/>
  <c r="M330" i="17"/>
  <c r="L330" i="17"/>
  <c r="K330" i="17"/>
  <c r="J330" i="17"/>
  <c r="I330" i="17"/>
  <c r="H330" i="17"/>
  <c r="S329" i="17"/>
  <c r="R329" i="17"/>
  <c r="Q329" i="17"/>
  <c r="P329" i="17"/>
  <c r="O329" i="17"/>
  <c r="N329" i="17"/>
  <c r="M329" i="17"/>
  <c r="L329" i="17"/>
  <c r="K329" i="17"/>
  <c r="J329" i="17"/>
  <c r="I329" i="17"/>
  <c r="H329" i="17"/>
  <c r="S328" i="17"/>
  <c r="R328" i="17"/>
  <c r="Q328" i="17"/>
  <c r="P328" i="17"/>
  <c r="O328" i="17"/>
  <c r="N328" i="17"/>
  <c r="M328" i="17"/>
  <c r="L328" i="17"/>
  <c r="K328" i="17"/>
  <c r="J328" i="17"/>
  <c r="I328" i="17"/>
  <c r="H328" i="17"/>
  <c r="S327" i="17"/>
  <c r="R327" i="17"/>
  <c r="Q327" i="17"/>
  <c r="P327" i="17"/>
  <c r="O327" i="17"/>
  <c r="N327" i="17"/>
  <c r="M327" i="17"/>
  <c r="L327" i="17"/>
  <c r="K327" i="17"/>
  <c r="J327" i="17"/>
  <c r="I327" i="17"/>
  <c r="H327" i="17"/>
  <c r="I318" i="17"/>
  <c r="I378" i="17" s="1"/>
  <c r="J318" i="17"/>
  <c r="J378" i="17" s="1"/>
  <c r="K318" i="17"/>
  <c r="K378" i="17" s="1"/>
  <c r="L318" i="17"/>
  <c r="L378" i="17" s="1"/>
  <c r="M318" i="17"/>
  <c r="M378" i="17" s="1"/>
  <c r="N318" i="17"/>
  <c r="N378" i="17" s="1"/>
  <c r="O318" i="17"/>
  <c r="O378" i="17" s="1"/>
  <c r="P318" i="17"/>
  <c r="P378" i="17" s="1"/>
  <c r="Q318" i="17"/>
  <c r="Q378" i="17" s="1"/>
  <c r="R318" i="17"/>
  <c r="R378" i="17" s="1"/>
  <c r="S318" i="17"/>
  <c r="S378" i="17" s="1"/>
  <c r="I319" i="17"/>
  <c r="J319" i="17"/>
  <c r="K319" i="17"/>
  <c r="L319" i="17"/>
  <c r="M319" i="17"/>
  <c r="N319" i="17"/>
  <c r="O319" i="17"/>
  <c r="P319" i="17"/>
  <c r="Q319" i="17"/>
  <c r="R319" i="17"/>
  <c r="S319" i="17"/>
  <c r="I320" i="17"/>
  <c r="J320" i="17"/>
  <c r="K320" i="17"/>
  <c r="L320" i="17"/>
  <c r="M320" i="17"/>
  <c r="N320" i="17"/>
  <c r="O320" i="17"/>
  <c r="P320" i="17"/>
  <c r="Q320" i="17"/>
  <c r="R320" i="17"/>
  <c r="S320" i="17"/>
  <c r="I321" i="17"/>
  <c r="J321" i="17"/>
  <c r="K321" i="17"/>
  <c r="L321" i="17"/>
  <c r="M321" i="17"/>
  <c r="N321" i="17"/>
  <c r="O321" i="17"/>
  <c r="P321" i="17"/>
  <c r="Q321" i="17"/>
  <c r="R321" i="17"/>
  <c r="S321" i="17"/>
  <c r="I322" i="17"/>
  <c r="J322" i="17"/>
  <c r="K322" i="17"/>
  <c r="L322" i="17"/>
  <c r="M322" i="17"/>
  <c r="N322" i="17"/>
  <c r="O322" i="17"/>
  <c r="P322" i="17"/>
  <c r="Q322" i="17"/>
  <c r="R322" i="17"/>
  <c r="S322" i="17"/>
  <c r="I323" i="17"/>
  <c r="J323" i="17"/>
  <c r="K323" i="17"/>
  <c r="L323" i="17"/>
  <c r="M323" i="17"/>
  <c r="N323" i="17"/>
  <c r="O323" i="17"/>
  <c r="P323" i="17"/>
  <c r="Q323" i="17"/>
  <c r="R323" i="17"/>
  <c r="S323" i="17"/>
  <c r="I324" i="17"/>
  <c r="J324" i="17"/>
  <c r="K324" i="17"/>
  <c r="L324" i="17"/>
  <c r="M324" i="17"/>
  <c r="N324" i="17"/>
  <c r="O324" i="17"/>
  <c r="P324" i="17"/>
  <c r="Q324" i="17"/>
  <c r="R324" i="17"/>
  <c r="S324" i="17"/>
  <c r="H320" i="17"/>
  <c r="H321" i="17"/>
  <c r="H322" i="17"/>
  <c r="H323" i="17"/>
  <c r="H324" i="17"/>
  <c r="H318" i="17"/>
  <c r="H378" i="17" s="1"/>
  <c r="S204" i="17"/>
  <c r="R204" i="17"/>
  <c r="Q204" i="17"/>
  <c r="P204" i="17"/>
  <c r="O204" i="17"/>
  <c r="N204" i="17"/>
  <c r="M204" i="17"/>
  <c r="L204" i="17"/>
  <c r="K204" i="17"/>
  <c r="J204" i="17"/>
  <c r="I204" i="17"/>
  <c r="H204" i="17"/>
  <c r="G204" i="17"/>
  <c r="F204" i="17"/>
  <c r="E204" i="17"/>
  <c r="F195" i="17"/>
  <c r="F255" i="17" s="1"/>
  <c r="G195" i="17"/>
  <c r="G255" i="17" s="1"/>
  <c r="H195" i="17"/>
  <c r="H255" i="17" s="1"/>
  <c r="I195" i="17"/>
  <c r="I255" i="17" s="1"/>
  <c r="J195" i="17"/>
  <c r="J255" i="17" s="1"/>
  <c r="K195" i="17"/>
  <c r="K255" i="17" s="1"/>
  <c r="L195" i="17"/>
  <c r="L255" i="17" s="1"/>
  <c r="M195" i="17"/>
  <c r="M255" i="17" s="1"/>
  <c r="N195" i="17"/>
  <c r="N255" i="17" s="1"/>
  <c r="O195" i="17"/>
  <c r="O255" i="17" s="1"/>
  <c r="P195" i="17"/>
  <c r="P255" i="17" s="1"/>
  <c r="Q195" i="17"/>
  <c r="Q255" i="17" s="1"/>
  <c r="R195" i="17"/>
  <c r="R255" i="17" s="1"/>
  <c r="S195" i="17"/>
  <c r="S255" i="17" s="1"/>
  <c r="E195" i="17"/>
  <c r="S210" i="17"/>
  <c r="R210" i="17"/>
  <c r="Q210" i="17"/>
  <c r="P210" i="17"/>
  <c r="O210" i="17"/>
  <c r="N210" i="17"/>
  <c r="M210" i="17"/>
  <c r="L210" i="17"/>
  <c r="K210" i="17"/>
  <c r="J210" i="17"/>
  <c r="I210" i="17"/>
  <c r="H210" i="17"/>
  <c r="G210" i="17"/>
  <c r="F210" i="17"/>
  <c r="E210" i="17"/>
  <c r="S209" i="17"/>
  <c r="R209" i="17"/>
  <c r="Q209" i="17"/>
  <c r="P209" i="17"/>
  <c r="O209" i="17"/>
  <c r="N209" i="17"/>
  <c r="M209" i="17"/>
  <c r="L209" i="17"/>
  <c r="K209" i="17"/>
  <c r="J209" i="17"/>
  <c r="I209" i="17"/>
  <c r="H209" i="17"/>
  <c r="G209" i="17"/>
  <c r="F209" i="17"/>
  <c r="E209" i="17"/>
  <c r="S208" i="17"/>
  <c r="R208" i="17"/>
  <c r="Q208" i="17"/>
  <c r="P208" i="17"/>
  <c r="O208" i="17"/>
  <c r="N208" i="17"/>
  <c r="M208" i="17"/>
  <c r="L208" i="17"/>
  <c r="K208" i="17"/>
  <c r="J208" i="17"/>
  <c r="I208" i="17"/>
  <c r="H208" i="17"/>
  <c r="G208" i="17"/>
  <c r="F208" i="17"/>
  <c r="E208" i="17"/>
  <c r="S207" i="17"/>
  <c r="R207" i="17"/>
  <c r="Q207" i="17"/>
  <c r="P207" i="17"/>
  <c r="O207" i="17"/>
  <c r="N207" i="17"/>
  <c r="M207" i="17"/>
  <c r="L207" i="17"/>
  <c r="K207" i="17"/>
  <c r="J207" i="17"/>
  <c r="I207" i="17"/>
  <c r="H207" i="17"/>
  <c r="G207" i="17"/>
  <c r="F207" i="17"/>
  <c r="E207" i="17"/>
  <c r="S206" i="17"/>
  <c r="R206" i="17"/>
  <c r="Q206" i="17"/>
  <c r="P206" i="17"/>
  <c r="O206" i="17"/>
  <c r="N206" i="17"/>
  <c r="M206" i="17"/>
  <c r="L206" i="17"/>
  <c r="K206" i="17"/>
  <c r="J206" i="17"/>
  <c r="I206" i="17"/>
  <c r="H206" i="17"/>
  <c r="G206" i="17"/>
  <c r="F206" i="17"/>
  <c r="E206" i="17"/>
  <c r="S205" i="17"/>
  <c r="R205" i="17"/>
  <c r="Q205" i="17"/>
  <c r="P205" i="17"/>
  <c r="O205" i="17"/>
  <c r="N205" i="17"/>
  <c r="M205" i="17"/>
  <c r="L205" i="17"/>
  <c r="K205" i="17"/>
  <c r="J205" i="17"/>
  <c r="I205" i="17"/>
  <c r="H205" i="17"/>
  <c r="G205" i="17"/>
  <c r="F205" i="17"/>
  <c r="F196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F197" i="17"/>
  <c r="G197" i="17"/>
  <c r="H197" i="17"/>
  <c r="I197" i="17"/>
  <c r="J197" i="17"/>
  <c r="K197" i="17"/>
  <c r="L197" i="17"/>
  <c r="M197" i="17"/>
  <c r="N197" i="17"/>
  <c r="O197" i="17"/>
  <c r="P197" i="17"/>
  <c r="Q197" i="17"/>
  <c r="R197" i="17"/>
  <c r="S197" i="17"/>
  <c r="F198" i="17"/>
  <c r="G198" i="17"/>
  <c r="H198" i="17"/>
  <c r="I198" i="17"/>
  <c r="J198" i="17"/>
  <c r="K198" i="17"/>
  <c r="L198" i="17"/>
  <c r="M198" i="17"/>
  <c r="N198" i="17"/>
  <c r="O198" i="17"/>
  <c r="P198" i="17"/>
  <c r="Q198" i="17"/>
  <c r="R198" i="17"/>
  <c r="S198" i="17"/>
  <c r="F199" i="17"/>
  <c r="G199" i="17"/>
  <c r="H199" i="17"/>
  <c r="I199" i="17"/>
  <c r="J199" i="17"/>
  <c r="K199" i="17"/>
  <c r="L199" i="17"/>
  <c r="M199" i="17"/>
  <c r="N199" i="17"/>
  <c r="O199" i="17"/>
  <c r="P199" i="17"/>
  <c r="Q199" i="17"/>
  <c r="R199" i="17"/>
  <c r="S199" i="17"/>
  <c r="F200" i="17"/>
  <c r="G200" i="17"/>
  <c r="H200" i="17"/>
  <c r="I200" i="17"/>
  <c r="J200" i="17"/>
  <c r="K200" i="17"/>
  <c r="L200" i="17"/>
  <c r="M200" i="17"/>
  <c r="N200" i="17"/>
  <c r="O200" i="17"/>
  <c r="P200" i="17"/>
  <c r="Q200" i="17"/>
  <c r="R200" i="17"/>
  <c r="S200" i="17"/>
  <c r="F201" i="17"/>
  <c r="G201" i="17"/>
  <c r="H201" i="17"/>
  <c r="I201" i="17"/>
  <c r="J201" i="17"/>
  <c r="K201" i="17"/>
  <c r="L201" i="17"/>
  <c r="M201" i="17"/>
  <c r="N201" i="17"/>
  <c r="O201" i="17"/>
  <c r="P201" i="17"/>
  <c r="Q201" i="17"/>
  <c r="R201" i="17"/>
  <c r="S201" i="17"/>
  <c r="E196" i="17"/>
  <c r="E197" i="17"/>
  <c r="E198" i="17"/>
  <c r="E199" i="17"/>
  <c r="E200" i="17"/>
  <c r="E201" i="17"/>
  <c r="K25" i="17"/>
  <c r="J25" i="17"/>
  <c r="I25" i="17"/>
  <c r="H25" i="17"/>
  <c r="G25" i="17"/>
  <c r="F25" i="17"/>
  <c r="K24" i="17"/>
  <c r="J24" i="17"/>
  <c r="I24" i="17"/>
  <c r="H24" i="17"/>
  <c r="G24" i="17"/>
  <c r="F24" i="17"/>
  <c r="K23" i="17"/>
  <c r="J23" i="17"/>
  <c r="I23" i="17"/>
  <c r="H23" i="17"/>
  <c r="G23" i="17"/>
  <c r="F23" i="17"/>
  <c r="K7" i="17"/>
  <c r="J7" i="17"/>
  <c r="I7" i="17"/>
  <c r="H7" i="17"/>
  <c r="G7" i="17"/>
  <c r="F7" i="17"/>
  <c r="K6" i="17"/>
  <c r="J6" i="17"/>
  <c r="I6" i="17"/>
  <c r="H6" i="17"/>
  <c r="G6" i="17"/>
  <c r="F6" i="17"/>
  <c r="K5" i="17"/>
  <c r="J5" i="17"/>
  <c r="I5" i="17"/>
  <c r="H5" i="17"/>
  <c r="G5" i="17"/>
  <c r="F5" i="17"/>
  <c r="L94" i="17"/>
  <c r="K94" i="17"/>
  <c r="J94" i="17"/>
  <c r="I94" i="17"/>
  <c r="H94" i="17"/>
  <c r="G94" i="17"/>
  <c r="F94" i="17"/>
  <c r="L93" i="17"/>
  <c r="K93" i="17"/>
  <c r="J93" i="17"/>
  <c r="I93" i="17"/>
  <c r="H93" i="17"/>
  <c r="G93" i="17"/>
  <c r="F93" i="17"/>
  <c r="L92" i="17"/>
  <c r="K92" i="17"/>
  <c r="J92" i="17"/>
  <c r="I92" i="17"/>
  <c r="H92" i="17"/>
  <c r="G92" i="17"/>
  <c r="F92" i="17"/>
  <c r="L91" i="17"/>
  <c r="K91" i="17"/>
  <c r="J91" i="17"/>
  <c r="I91" i="17"/>
  <c r="H91" i="17"/>
  <c r="G91" i="17"/>
  <c r="F91" i="17"/>
  <c r="L90" i="17"/>
  <c r="K90" i="17"/>
  <c r="J90" i="17"/>
  <c r="I90" i="17"/>
  <c r="H90" i="17"/>
  <c r="G90" i="17"/>
  <c r="F90" i="17"/>
  <c r="L89" i="17"/>
  <c r="K89" i="17"/>
  <c r="J89" i="17"/>
  <c r="I89" i="17"/>
  <c r="H89" i="17"/>
  <c r="G89" i="17"/>
  <c r="F89" i="17"/>
  <c r="L88" i="17"/>
  <c r="K88" i="17"/>
  <c r="J88" i="17"/>
  <c r="I88" i="17"/>
  <c r="H88" i="17"/>
  <c r="G88" i="17"/>
  <c r="F88" i="17"/>
  <c r="L87" i="17"/>
  <c r="K87" i="17"/>
  <c r="J87" i="17"/>
  <c r="I87" i="17"/>
  <c r="H87" i="17"/>
  <c r="G87" i="17"/>
  <c r="F87" i="17"/>
  <c r="L86" i="17"/>
  <c r="K86" i="17"/>
  <c r="J86" i="17"/>
  <c r="I86" i="17"/>
  <c r="H86" i="17"/>
  <c r="G86" i="17"/>
  <c r="F86" i="17"/>
  <c r="L85" i="17"/>
  <c r="K85" i="17"/>
  <c r="J85" i="17"/>
  <c r="I85" i="17"/>
  <c r="H85" i="17"/>
  <c r="G85" i="17"/>
  <c r="F85" i="17"/>
  <c r="F57" i="17"/>
  <c r="G57" i="17"/>
  <c r="H57" i="17"/>
  <c r="I57" i="17"/>
  <c r="J57" i="17"/>
  <c r="K57" i="17"/>
  <c r="L57" i="17"/>
  <c r="F58" i="17"/>
  <c r="G58" i="17"/>
  <c r="H58" i="17"/>
  <c r="I58" i="17"/>
  <c r="J58" i="17"/>
  <c r="K58" i="17"/>
  <c r="L58" i="17"/>
  <c r="F59" i="17"/>
  <c r="G59" i="17"/>
  <c r="H59" i="17"/>
  <c r="I59" i="17"/>
  <c r="J59" i="17"/>
  <c r="K59" i="17"/>
  <c r="L59" i="17"/>
  <c r="F60" i="17"/>
  <c r="G60" i="17"/>
  <c r="H60" i="17"/>
  <c r="I60" i="17"/>
  <c r="J60" i="17"/>
  <c r="K60" i="17"/>
  <c r="L60" i="17"/>
  <c r="F61" i="17"/>
  <c r="G61" i="17"/>
  <c r="H61" i="17"/>
  <c r="I61" i="17"/>
  <c r="J61" i="17"/>
  <c r="K61" i="17"/>
  <c r="L61" i="17"/>
  <c r="F62" i="17"/>
  <c r="G62" i="17"/>
  <c r="H62" i="17"/>
  <c r="I62" i="17"/>
  <c r="J62" i="17"/>
  <c r="K62" i="17"/>
  <c r="L62" i="17"/>
  <c r="F63" i="17"/>
  <c r="G63" i="17"/>
  <c r="H63" i="17"/>
  <c r="I63" i="17"/>
  <c r="J63" i="17"/>
  <c r="K63" i="17"/>
  <c r="L63" i="17"/>
  <c r="F64" i="17"/>
  <c r="G64" i="17"/>
  <c r="H64" i="17"/>
  <c r="I64" i="17"/>
  <c r="J64" i="17"/>
  <c r="K64" i="17"/>
  <c r="L64" i="17"/>
  <c r="F65" i="17"/>
  <c r="G65" i="17"/>
  <c r="H65" i="17"/>
  <c r="I65" i="17"/>
  <c r="J65" i="17"/>
  <c r="K65" i="17"/>
  <c r="L65" i="17"/>
  <c r="G56" i="17"/>
  <c r="H56" i="17"/>
  <c r="I56" i="17"/>
  <c r="J56" i="17"/>
  <c r="K56" i="17"/>
  <c r="L56" i="17"/>
  <c r="F56" i="17"/>
  <c r="L37" i="17"/>
  <c r="K37" i="17"/>
  <c r="J37" i="17"/>
  <c r="I37" i="17"/>
  <c r="H37" i="17"/>
  <c r="G37" i="17"/>
  <c r="F37" i="17"/>
  <c r="L36" i="17"/>
  <c r="K36" i="17"/>
  <c r="J36" i="17"/>
  <c r="I36" i="17"/>
  <c r="H36" i="17"/>
  <c r="G36" i="17"/>
  <c r="F36" i="17"/>
  <c r="L35" i="17"/>
  <c r="K35" i="17"/>
  <c r="J35" i="17"/>
  <c r="I35" i="17"/>
  <c r="H35" i="17"/>
  <c r="G35" i="17"/>
  <c r="F35" i="17"/>
  <c r="L34" i="17"/>
  <c r="K34" i="17"/>
  <c r="J34" i="17"/>
  <c r="I34" i="17"/>
  <c r="H34" i="17"/>
  <c r="G34" i="17"/>
  <c r="F34" i="17"/>
  <c r="L33" i="17"/>
  <c r="K33" i="17"/>
  <c r="J33" i="17"/>
  <c r="I33" i="17"/>
  <c r="H33" i="17"/>
  <c r="G33" i="17"/>
  <c r="F33" i="17"/>
  <c r="L32" i="17"/>
  <c r="K32" i="17"/>
  <c r="J32" i="17"/>
  <c r="I32" i="17"/>
  <c r="H32" i="17"/>
  <c r="G32" i="17"/>
  <c r="F32" i="17"/>
  <c r="L31" i="17"/>
  <c r="K31" i="17"/>
  <c r="J31" i="17"/>
  <c r="I31" i="17"/>
  <c r="H31" i="17"/>
  <c r="G31" i="17"/>
  <c r="F31" i="17"/>
  <c r="L30" i="17"/>
  <c r="K30" i="17"/>
  <c r="J30" i="17"/>
  <c r="I30" i="17"/>
  <c r="H30" i="17"/>
  <c r="G30" i="17"/>
  <c r="F30" i="17"/>
  <c r="L29" i="17"/>
  <c r="K29" i="17"/>
  <c r="J29" i="17"/>
  <c r="I29" i="17"/>
  <c r="H29" i="17"/>
  <c r="G29" i="17"/>
  <c r="F29" i="17"/>
  <c r="K28" i="17"/>
  <c r="J28" i="17"/>
  <c r="I28" i="17"/>
  <c r="H28" i="17"/>
  <c r="G28" i="17"/>
  <c r="F28" i="17"/>
  <c r="K27" i="17"/>
  <c r="J27" i="17"/>
  <c r="I27" i="17"/>
  <c r="H27" i="17"/>
  <c r="G27" i="17"/>
  <c r="F27" i="17"/>
  <c r="K26" i="17"/>
  <c r="J26" i="17"/>
  <c r="I26" i="17"/>
  <c r="H26" i="17"/>
  <c r="G26" i="17"/>
  <c r="F26" i="17"/>
  <c r="F15" i="17"/>
  <c r="G15" i="17"/>
  <c r="H15" i="17"/>
  <c r="I15" i="17"/>
  <c r="J15" i="17"/>
  <c r="K15" i="17"/>
  <c r="L15" i="17"/>
  <c r="F16" i="17"/>
  <c r="G16" i="17"/>
  <c r="H16" i="17"/>
  <c r="I16" i="17"/>
  <c r="J16" i="17"/>
  <c r="K16" i="17"/>
  <c r="L16" i="17"/>
  <c r="F17" i="17"/>
  <c r="G17" i="17"/>
  <c r="H17" i="17"/>
  <c r="I17" i="17"/>
  <c r="J17" i="17"/>
  <c r="K17" i="17"/>
  <c r="L17" i="17"/>
  <c r="F18" i="17"/>
  <c r="G18" i="17"/>
  <c r="H18" i="17"/>
  <c r="I18" i="17"/>
  <c r="J18" i="17"/>
  <c r="K18" i="17"/>
  <c r="L18" i="17"/>
  <c r="F19" i="17"/>
  <c r="G19" i="17"/>
  <c r="H19" i="17"/>
  <c r="I19" i="17"/>
  <c r="J19" i="17"/>
  <c r="K19" i="17"/>
  <c r="L19" i="17"/>
  <c r="L11" i="17"/>
  <c r="L12" i="17"/>
  <c r="L13" i="17"/>
  <c r="L14" i="17"/>
  <c r="F11" i="17"/>
  <c r="G11" i="17"/>
  <c r="H11" i="17"/>
  <c r="I11" i="17"/>
  <c r="J11" i="17"/>
  <c r="K11" i="17"/>
  <c r="F12" i="17"/>
  <c r="G12" i="17"/>
  <c r="H12" i="17"/>
  <c r="I12" i="17"/>
  <c r="J12" i="17"/>
  <c r="K12" i="17"/>
  <c r="F13" i="17"/>
  <c r="G13" i="17"/>
  <c r="H13" i="17"/>
  <c r="I13" i="17"/>
  <c r="J13" i="17"/>
  <c r="K13" i="17"/>
  <c r="F14" i="17"/>
  <c r="G14" i="17"/>
  <c r="H14" i="17"/>
  <c r="I14" i="17"/>
  <c r="J14" i="17"/>
  <c r="K14" i="17"/>
  <c r="F9" i="17"/>
  <c r="G9" i="17"/>
  <c r="H9" i="17"/>
  <c r="I9" i="17"/>
  <c r="J9" i="17"/>
  <c r="K9" i="17"/>
  <c r="F10" i="17"/>
  <c r="G10" i="17"/>
  <c r="H10" i="17"/>
  <c r="I10" i="17"/>
  <c r="J10" i="17"/>
  <c r="K10" i="17"/>
  <c r="G8" i="17"/>
  <c r="H8" i="17"/>
  <c r="I8" i="17"/>
  <c r="J8" i="17"/>
  <c r="K8" i="17"/>
  <c r="F8" i="17"/>
  <c r="J222" i="17" l="1"/>
  <c r="J267" i="17"/>
  <c r="R222" i="17"/>
  <c r="R267" i="17"/>
  <c r="K222" i="17"/>
  <c r="K267" i="17"/>
  <c r="S222" i="17"/>
  <c r="S267" i="17"/>
  <c r="L222" i="17"/>
  <c r="L267" i="17"/>
  <c r="M222" i="17"/>
  <c r="M267" i="17"/>
  <c r="F222" i="17"/>
  <c r="F267" i="17"/>
  <c r="N222" i="17"/>
  <c r="N267" i="17"/>
  <c r="Q222" i="17"/>
  <c r="Q267" i="17"/>
  <c r="G222" i="17"/>
  <c r="G267" i="17"/>
  <c r="O222" i="17"/>
  <c r="O267" i="17"/>
  <c r="I222" i="17"/>
  <c r="I267" i="17"/>
  <c r="H222" i="17"/>
  <c r="H267" i="17"/>
  <c r="P222" i="17"/>
  <c r="P267" i="17"/>
  <c r="K193" i="17"/>
  <c r="G38" i="17"/>
  <c r="J38" i="17"/>
  <c r="I38" i="17"/>
  <c r="K38" i="17"/>
  <c r="H38" i="17"/>
  <c r="L38" i="17"/>
  <c r="F20" i="17"/>
  <c r="K20" i="17"/>
  <c r="L20" i="17"/>
  <c r="G20" i="17"/>
  <c r="J20" i="17"/>
  <c r="H20" i="17"/>
  <c r="F38" i="17"/>
  <c r="I20" i="17"/>
  <c r="T37" i="23" l="1"/>
  <c r="T20" i="23"/>
  <c r="D13" i="19" l="1"/>
  <c r="E13" i="19"/>
  <c r="F13" i="19"/>
  <c r="G27" i="19" s="1"/>
  <c r="D24" i="19"/>
  <c r="E24" i="19"/>
  <c r="F27" i="19" s="1"/>
  <c r="F24" i="19"/>
  <c r="D27" i="19"/>
  <c r="E27" i="19"/>
  <c r="D13" i="18"/>
  <c r="E13" i="18"/>
  <c r="F13" i="18"/>
  <c r="G13" i="18"/>
  <c r="D16" i="18"/>
  <c r="D24" i="18" s="1"/>
  <c r="D27" i="18" s="1"/>
  <c r="D17" i="18"/>
  <c r="D18" i="18" s="1"/>
  <c r="D19" i="18" s="1"/>
  <c r="D20" i="18" s="1"/>
  <c r="D21" i="18" s="1"/>
  <c r="E24" i="18"/>
  <c r="F24" i="18"/>
  <c r="G27" i="18" s="1"/>
  <c r="G24" i="18"/>
  <c r="H27" i="18" s="1"/>
  <c r="E27" i="18"/>
  <c r="F27" i="18"/>
  <c r="F66" i="17"/>
  <c r="G66" i="17"/>
  <c r="H66" i="17"/>
  <c r="K95" i="17"/>
  <c r="L95" i="17"/>
  <c r="J95" i="17"/>
  <c r="J66" i="17" l="1"/>
  <c r="I66" i="17"/>
  <c r="I95" i="17"/>
  <c r="H95" i="17"/>
  <c r="F95" i="17"/>
  <c r="L66" i="17"/>
  <c r="G95" i="17"/>
  <c r="K66" i="17"/>
</calcChain>
</file>

<file path=xl/sharedStrings.xml><?xml version="1.0" encoding="utf-8"?>
<sst xmlns="http://schemas.openxmlformats.org/spreadsheetml/2006/main" count="660" uniqueCount="97">
  <si>
    <t>실링</t>
    <phoneticPr fontId="1" type="noConversion"/>
  </si>
  <si>
    <t>골드</t>
    <phoneticPr fontId="1" type="noConversion"/>
  </si>
  <si>
    <t>방어구</t>
    <phoneticPr fontId="1" type="noConversion"/>
  </si>
  <si>
    <t>무기</t>
    <phoneticPr fontId="1" type="noConversion"/>
  </si>
  <si>
    <t>파괴석조각</t>
    <phoneticPr fontId="1" type="noConversion"/>
  </si>
  <si>
    <t>경험치</t>
    <phoneticPr fontId="1" type="noConversion"/>
  </si>
  <si>
    <t>하급오레하</t>
  </si>
  <si>
    <t>견갑</t>
    <phoneticPr fontId="1" type="noConversion"/>
  </si>
  <si>
    <t>상의</t>
    <phoneticPr fontId="1" type="noConversion"/>
  </si>
  <si>
    <t>하의</t>
    <phoneticPr fontId="1" type="noConversion"/>
  </si>
  <si>
    <t>장갑</t>
    <phoneticPr fontId="1" type="noConversion"/>
  </si>
  <si>
    <t>파편</t>
    <phoneticPr fontId="1" type="noConversion"/>
  </si>
  <si>
    <t>파결</t>
    <phoneticPr fontId="1" type="noConversion"/>
  </si>
  <si>
    <t>수결</t>
    <phoneticPr fontId="1" type="noConversion"/>
  </si>
  <si>
    <t>레벨</t>
    <phoneticPr fontId="1" type="noConversion"/>
  </si>
  <si>
    <t>조화의파편</t>
    <phoneticPr fontId="1" type="noConversion"/>
  </si>
  <si>
    <t>수호석조각</t>
    <phoneticPr fontId="1" type="noConversion"/>
  </si>
  <si>
    <t>파괴석</t>
  </si>
  <si>
    <t>수호석</t>
  </si>
  <si>
    <t>생명의파편</t>
    <phoneticPr fontId="1" type="noConversion"/>
  </si>
  <si>
    <t>티어3</t>
    <phoneticPr fontId="1" type="noConversion"/>
  </si>
  <si>
    <t>차원</t>
    <phoneticPr fontId="1" type="noConversion"/>
  </si>
  <si>
    <t>파푸니카</t>
    <phoneticPr fontId="1" type="noConversion"/>
  </si>
  <si>
    <t>명예의돌파석</t>
  </si>
  <si>
    <t>명예의파편</t>
  </si>
  <si>
    <t>위명돌</t>
  </si>
  <si>
    <t>중급오레하</t>
  </si>
  <si>
    <t>합계</t>
    <phoneticPr fontId="1" type="noConversion"/>
  </si>
  <si>
    <t>경험치 50처 감소</t>
    <phoneticPr fontId="1" type="noConversion"/>
  </si>
  <si>
    <t>템레벨</t>
    <phoneticPr fontId="1" type="noConversion"/>
  </si>
  <si>
    <t>장비레벨</t>
    <phoneticPr fontId="1" type="noConversion"/>
  </si>
  <si>
    <t>골드</t>
  </si>
  <si>
    <t>실링</t>
  </si>
  <si>
    <t>경험치</t>
  </si>
  <si>
    <t>방어구</t>
  </si>
  <si>
    <t>무기</t>
  </si>
  <si>
    <t>기대값 곱</t>
    <phoneticPr fontId="1" type="noConversion"/>
  </si>
  <si>
    <t>돌파비용50퍼감소</t>
    <phoneticPr fontId="1" type="noConversion"/>
  </si>
  <si>
    <t>확률20퍼증가</t>
    <phoneticPr fontId="1" type="noConversion"/>
  </si>
  <si>
    <t>칼다르융화</t>
    <phoneticPr fontId="1" type="noConversion"/>
  </si>
  <si>
    <t>생명돌파석</t>
    <phoneticPr fontId="1" type="noConversion"/>
  </si>
  <si>
    <t>수호석</t>
    <phoneticPr fontId="1" type="noConversion"/>
  </si>
  <si>
    <t>파괴석</t>
    <phoneticPr fontId="1" type="noConversion"/>
  </si>
  <si>
    <t>총비용</t>
    <phoneticPr fontId="1" type="noConversion"/>
  </si>
  <si>
    <t xml:space="preserve">경험치 </t>
    <phoneticPr fontId="1" type="noConversion"/>
  </si>
  <si>
    <t>2티어</t>
    <phoneticPr fontId="1" type="noConversion"/>
  </si>
  <si>
    <t>재련비용 100퍼 감소</t>
    <phoneticPr fontId="1" type="noConversion"/>
  </si>
  <si>
    <t>경험치 35퍼감소</t>
    <phoneticPr fontId="1" type="noConversion"/>
  </si>
  <si>
    <t>조화돌파석</t>
    <phoneticPr fontId="1" type="noConversion"/>
  </si>
  <si>
    <t>1티어</t>
    <phoneticPr fontId="1" type="noConversion"/>
  </si>
  <si>
    <t>경험치 40퍼감소</t>
    <phoneticPr fontId="1" type="noConversion"/>
  </si>
  <si>
    <t>1302장비</t>
    <phoneticPr fontId="1" type="noConversion"/>
  </si>
  <si>
    <t>목표</t>
    <phoneticPr fontId="1" type="noConversion"/>
  </si>
  <si>
    <t>현재</t>
    <phoneticPr fontId="1" type="noConversion"/>
  </si>
  <si>
    <t>희귀 영웅장비(1302)</t>
    <phoneticPr fontId="1" type="noConversion"/>
  </si>
  <si>
    <t>전설 유물 장비(1340)</t>
    <phoneticPr fontId="1" type="noConversion"/>
  </si>
  <si>
    <t>머리</t>
    <phoneticPr fontId="1" type="noConversion"/>
  </si>
  <si>
    <t>골드변환</t>
    <phoneticPr fontId="1" type="noConversion"/>
  </si>
  <si>
    <t>장기백</t>
    <phoneticPr fontId="1" type="noConversion"/>
  </si>
  <si>
    <t>위명돌</t>
    <phoneticPr fontId="1" type="noConversion"/>
  </si>
  <si>
    <t>중오레</t>
    <phoneticPr fontId="1" type="noConversion"/>
  </si>
  <si>
    <t>하오레</t>
    <phoneticPr fontId="1" type="noConversion"/>
  </si>
  <si>
    <t>파괴강석</t>
    <phoneticPr fontId="1" type="noConversion"/>
  </si>
  <si>
    <t>경명돌</t>
    <phoneticPr fontId="1" type="noConversion"/>
  </si>
  <si>
    <t>상급오레하</t>
    <phoneticPr fontId="1" type="noConversion"/>
  </si>
  <si>
    <t>수호강석</t>
    <phoneticPr fontId="1" type="noConversion"/>
  </si>
  <si>
    <t>기댓값</t>
    <phoneticPr fontId="1" type="noConversion"/>
  </si>
  <si>
    <t>파강</t>
    <phoneticPr fontId="1" type="noConversion"/>
  </si>
  <si>
    <t>수강</t>
    <phoneticPr fontId="1" type="noConversion"/>
  </si>
  <si>
    <t>상오레</t>
    <phoneticPr fontId="1" type="noConversion"/>
  </si>
  <si>
    <t>명돌</t>
    <phoneticPr fontId="1" type="noConversion"/>
  </si>
  <si>
    <t>재련단계</t>
    <phoneticPr fontId="1" type="noConversion"/>
  </si>
  <si>
    <t>기준유물장비</t>
    <phoneticPr fontId="1" type="noConversion"/>
  </si>
  <si>
    <t>상위유물장비</t>
    <phoneticPr fontId="1" type="noConversion"/>
  </si>
  <si>
    <t>=&gt;</t>
    <phoneticPr fontId="1" type="noConversion"/>
  </si>
  <si>
    <t>풀숨 기대</t>
    <phoneticPr fontId="1" type="noConversion"/>
  </si>
  <si>
    <t>풀숨 장기</t>
    <phoneticPr fontId="1" type="noConversion"/>
  </si>
  <si>
    <t>노숨 기대</t>
    <phoneticPr fontId="1" type="noConversion"/>
  </si>
  <si>
    <t>노숨 장기</t>
    <phoneticPr fontId="1" type="noConversion"/>
  </si>
  <si>
    <t>노숨 기대값</t>
    <phoneticPr fontId="1" type="noConversion"/>
  </si>
  <si>
    <t>노숨 장기백</t>
    <phoneticPr fontId="1" type="noConversion"/>
  </si>
  <si>
    <t>풀숨 기대값</t>
    <phoneticPr fontId="1" type="noConversion"/>
  </si>
  <si>
    <t xml:space="preserve"> 노숨 기대 </t>
  </si>
  <si>
    <t xml:space="preserve"> 무기 </t>
  </si>
  <si>
    <t xml:space="preserve"> 노숨 장기 </t>
  </si>
  <si>
    <t xml:space="preserve"> 풀숨 기대 </t>
  </si>
  <si>
    <t xml:space="preserve"> 풀숨 장기 </t>
  </si>
  <si>
    <t>풀숨장기백</t>
    <phoneticPr fontId="1" type="noConversion"/>
  </si>
  <si>
    <t>풀숨장기</t>
    <phoneticPr fontId="1" type="noConversion"/>
  </si>
  <si>
    <t>노숨장기</t>
    <phoneticPr fontId="1" type="noConversion"/>
  </si>
  <si>
    <t>노숨기대</t>
    <phoneticPr fontId="1" type="noConversion"/>
  </si>
  <si>
    <t>풀숨기대</t>
    <phoneticPr fontId="1" type="noConversion"/>
  </si>
  <si>
    <t>은총</t>
    <phoneticPr fontId="1" type="noConversion"/>
  </si>
  <si>
    <t>축복</t>
    <phoneticPr fontId="1" type="noConversion"/>
  </si>
  <si>
    <t>가호</t>
    <phoneticPr fontId="1" type="noConversion"/>
  </si>
  <si>
    <t>상위 유물/고대 장비(1390)</t>
    <phoneticPr fontId="1" type="noConversion"/>
  </si>
  <si>
    <t>시세(개당)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</si>
</sst>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_(* #,##0.00_);_(* \(#,##0.00\);_(* &quot;-&quot;_);_(@_)"/>
    <numFmt numFmtId="177" formatCode="_(* #,##0_);_(* \(#,##0\);_(* &quot;-&quot;??_);_(@_)"/>
  </numFmts>
  <fonts count="9" x14ac:knownFonts="1">
    <font>
      <sz val="12"/>
      <color theme="1"/>
      <name val="NanumGothicOTF"/>
      <family val="2"/>
      <charset val="129"/>
    </font>
    <font>
      <sz val="8"/>
      <name val="NanumGothicOTF"/>
      <family val="2"/>
      <charset val="129"/>
    </font>
    <font>
      <sz val="12"/>
      <color theme="1"/>
      <name val="NanumGothicOTF"/>
      <family val="2"/>
      <charset val="129"/>
    </font>
    <font>
      <sz val="9"/>
      <color theme="1"/>
      <name val="NanumGothicOTF"/>
      <family val="2"/>
      <charset val="129"/>
    </font>
    <font>
      <sz val="10"/>
      <color theme="1"/>
      <name val="NanumGothicOTF"/>
      <family val="2"/>
      <charset val="129"/>
    </font>
    <font>
      <sz val="10"/>
      <color theme="1"/>
      <name val="NanumGothicOTF"/>
      <family val="3"/>
      <charset val="129"/>
    </font>
    <font>
      <sz val="16"/>
      <color theme="1"/>
      <name val="NanumGothicOTF"/>
      <family val="3"/>
      <charset val="129"/>
    </font>
    <font>
      <sz val="10"/>
      <color rgb="FF000000"/>
      <name val="NanumGothicOTF"/>
      <family val="3"/>
      <charset val="129"/>
    </font>
    <font>
      <sz val="12"/>
      <color theme="1"/>
      <name val="NanumGothicOTF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FA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A9D08E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1" fontId="4" fillId="0" borderId="0" xfId="1" applyFont="1">
      <alignment vertical="center"/>
    </xf>
    <xf numFmtId="41" fontId="4" fillId="0" borderId="0" xfId="1" applyFont="1" applyAlignment="1">
      <alignment horizontal="center" vertical="center"/>
    </xf>
    <xf numFmtId="41" fontId="5" fillId="0" borderId="0" xfId="1" applyFont="1" applyFill="1" applyAlignment="1">
      <alignment horizontal="center" vertical="center"/>
    </xf>
    <xf numFmtId="41" fontId="5" fillId="0" borderId="0" xfId="1" applyFont="1" applyFill="1" applyAlignment="1">
      <alignment horizontal="left" vertical="center"/>
    </xf>
    <xf numFmtId="41" fontId="5" fillId="0" borderId="1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41" fontId="5" fillId="3" borderId="3" xfId="1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2" borderId="0" xfId="1" applyFont="1" applyFill="1" applyBorder="1" applyAlignment="1">
      <alignment horizontal="center" vertical="center"/>
    </xf>
    <xf numFmtId="41" fontId="5" fillId="3" borderId="4" xfId="1" applyFont="1" applyFill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41" fontId="5" fillId="0" borderId="0" xfId="1" applyFont="1" applyBorder="1" applyAlignment="1">
      <alignment horizontal="center" vertical="center"/>
    </xf>
    <xf numFmtId="41" fontId="5" fillId="0" borderId="6" xfId="1" applyFont="1" applyBorder="1" applyAlignment="1">
      <alignment horizontal="center" vertical="center"/>
    </xf>
    <xf numFmtId="41" fontId="5" fillId="4" borderId="7" xfId="1" applyFont="1" applyFill="1" applyBorder="1" applyAlignment="1">
      <alignment horizontal="center" vertical="center"/>
    </xf>
    <xf numFmtId="41" fontId="5" fillId="4" borderId="8" xfId="1" applyFont="1" applyFill="1" applyBorder="1" applyAlignment="1">
      <alignment horizontal="center" vertical="center"/>
    </xf>
    <xf numFmtId="41" fontId="5" fillId="0" borderId="7" xfId="1" applyFont="1" applyBorder="1" applyAlignment="1">
      <alignment horizontal="center" vertical="center"/>
    </xf>
    <xf numFmtId="41" fontId="5" fillId="4" borderId="0" xfId="1" applyFont="1" applyFill="1" applyBorder="1" applyAlignment="1">
      <alignment horizontal="center" vertical="center"/>
    </xf>
    <xf numFmtId="41" fontId="5" fillId="4" borderId="5" xfId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center" vertical="center"/>
    </xf>
    <xf numFmtId="41" fontId="5" fillId="2" borderId="0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4" borderId="0" xfId="1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177" fontId="5" fillId="2" borderId="0" xfId="1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41" fontId="4" fillId="0" borderId="0" xfId="1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1" fontId="0" fillId="0" borderId="0" xfId="0" applyNumberFormat="1" applyBorder="1">
      <alignment vertical="center"/>
    </xf>
    <xf numFmtId="0" fontId="4" fillId="0" borderId="0" xfId="0" applyFont="1">
      <alignment vertical="center"/>
    </xf>
    <xf numFmtId="41" fontId="5" fillId="3" borderId="0" xfId="1" applyFont="1" applyFill="1" applyBorder="1" applyAlignment="1">
      <alignment horizontal="center" vertical="center"/>
    </xf>
    <xf numFmtId="41" fontId="5" fillId="4" borderId="0" xfId="1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41" fontId="5" fillId="4" borderId="0" xfId="1" applyFont="1" applyFill="1" applyBorder="1" applyAlignment="1">
      <alignment horizontal="center" vertical="center"/>
    </xf>
    <xf numFmtId="41" fontId="5" fillId="3" borderId="9" xfId="1" applyFont="1" applyFill="1" applyBorder="1" applyAlignment="1">
      <alignment horizontal="center" vertical="center"/>
    </xf>
    <xf numFmtId="41" fontId="5" fillId="2" borderId="10" xfId="1" applyFont="1" applyFill="1" applyBorder="1" applyAlignment="1">
      <alignment horizontal="center" vertical="center"/>
    </xf>
    <xf numFmtId="41" fontId="5" fillId="2" borderId="11" xfId="1" applyFont="1" applyFill="1" applyBorder="1" applyAlignment="1">
      <alignment horizontal="center" vertical="center"/>
    </xf>
    <xf numFmtId="41" fontId="5" fillId="3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41" fontId="5" fillId="2" borderId="1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41" fontId="5" fillId="4" borderId="0" xfId="1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41" fontId="5" fillId="4" borderId="0" xfId="1" applyFont="1" applyFill="1" applyBorder="1" applyAlignment="1">
      <alignment horizontal="center" vertical="center"/>
    </xf>
    <xf numFmtId="41" fontId="5" fillId="8" borderId="4" xfId="1" applyFont="1" applyFill="1" applyBorder="1" applyAlignment="1">
      <alignment horizontal="center" vertical="center"/>
    </xf>
    <xf numFmtId="41" fontId="5" fillId="9" borderId="4" xfId="1" applyFont="1" applyFill="1" applyBorder="1" applyAlignment="1">
      <alignment horizontal="center" vertical="center"/>
    </xf>
    <xf numFmtId="41" fontId="5" fillId="10" borderId="4" xfId="1" applyFont="1" applyFill="1" applyBorder="1" applyAlignment="1">
      <alignment horizontal="center" vertical="center"/>
    </xf>
    <xf numFmtId="41" fontId="5" fillId="11" borderId="4" xfId="1" applyFont="1" applyFill="1" applyBorder="1" applyAlignment="1">
      <alignment horizontal="center" vertical="center"/>
    </xf>
    <xf numFmtId="41" fontId="7" fillId="13" borderId="4" xfId="0" applyNumberFormat="1" applyFont="1" applyFill="1" applyBorder="1" applyAlignment="1">
      <alignment horizontal="center" vertical="center"/>
    </xf>
    <xf numFmtId="41" fontId="7" fillId="14" borderId="0" xfId="0" applyNumberFormat="1" applyFont="1" applyFill="1" applyAlignment="1">
      <alignment horizontal="center" vertical="center"/>
    </xf>
    <xf numFmtId="41" fontId="7" fillId="0" borderId="0" xfId="0" applyNumberFormat="1" applyFont="1">
      <alignment vertical="center"/>
    </xf>
    <xf numFmtId="41" fontId="7" fillId="15" borderId="4" xfId="0" applyNumberFormat="1" applyFont="1" applyFill="1" applyBorder="1" applyAlignment="1">
      <alignment horizontal="center" vertical="center"/>
    </xf>
    <xf numFmtId="41" fontId="7" fillId="16" borderId="4" xfId="0" applyNumberFormat="1" applyFont="1" applyFill="1" applyBorder="1" applyAlignment="1">
      <alignment horizontal="center" vertical="center"/>
    </xf>
    <xf numFmtId="41" fontId="7" fillId="17" borderId="4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41" fontId="5" fillId="3" borderId="0" xfId="1" applyFont="1" applyFill="1" applyBorder="1" applyAlignment="1">
      <alignment horizontal="center" vertical="center"/>
    </xf>
    <xf numFmtId="41" fontId="5" fillId="12" borderId="0" xfId="1" applyFont="1" applyFill="1" applyBorder="1" applyAlignment="1">
      <alignment horizontal="center" vertical="center" wrapText="1"/>
    </xf>
    <xf numFmtId="41" fontId="5" fillId="11" borderId="0" xfId="1" applyFont="1" applyFill="1" applyBorder="1" applyAlignment="1">
      <alignment horizontal="center" vertical="center" wrapText="1"/>
    </xf>
    <xf numFmtId="41" fontId="5" fillId="0" borderId="0" xfId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 applyBorder="1">
      <alignment vertical="center"/>
    </xf>
    <xf numFmtId="41" fontId="5" fillId="4" borderId="0" xfId="1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41" fontId="5" fillId="4" borderId="0" xfId="1" applyFont="1" applyFill="1" applyBorder="1" applyAlignment="1">
      <alignment horizontal="center" vertical="center"/>
    </xf>
    <xf numFmtId="41" fontId="5" fillId="4" borderId="0" xfId="1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41" fontId="5" fillId="12" borderId="0" xfId="1" applyFont="1" applyFill="1" applyBorder="1" applyAlignment="1">
      <alignment horizontal="center" vertical="center" wrapText="1"/>
    </xf>
    <xf numFmtId="41" fontId="5" fillId="11" borderId="0" xfId="1" applyFont="1" applyFill="1" applyBorder="1" applyAlignment="1">
      <alignment horizontal="center" vertical="center" wrapText="1"/>
    </xf>
    <xf numFmtId="41" fontId="5" fillId="7" borderId="0" xfId="1" applyFont="1" applyFill="1" applyBorder="1" applyAlignment="1">
      <alignment horizontal="center" vertical="center" wrapText="1"/>
    </xf>
    <xf numFmtId="41" fontId="5" fillId="8" borderId="0" xfId="1" applyFont="1" applyFill="1" applyBorder="1" applyAlignment="1">
      <alignment horizontal="center" vertical="center" wrapText="1"/>
    </xf>
    <xf numFmtId="41" fontId="5" fillId="4" borderId="1" xfId="1" applyFont="1" applyFill="1" applyBorder="1" applyAlignment="1">
      <alignment horizontal="center" vertical="center" textRotation="255"/>
    </xf>
    <xf numFmtId="41" fontId="5" fillId="4" borderId="4" xfId="1" applyFont="1" applyFill="1" applyBorder="1" applyAlignment="1">
      <alignment horizontal="center" vertical="center" textRotation="255"/>
    </xf>
    <xf numFmtId="41" fontId="5" fillId="4" borderId="6" xfId="1" applyFont="1" applyFill="1" applyBorder="1" applyAlignment="1">
      <alignment horizontal="center" vertical="center" textRotation="255"/>
    </xf>
    <xf numFmtId="0" fontId="0" fillId="2" borderId="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85FF"/>
      <color rgb="FFE05B63"/>
      <color rgb="FFDFA6FF"/>
      <color rgb="FFB1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27F3-9AB0-F446-BCC1-F0A3B450C05B}">
  <dimension ref="B1:AC54"/>
  <sheetViews>
    <sheetView tabSelected="1" topLeftCell="A22" workbookViewId="0">
      <selection activeCell="X39" sqref="X39"/>
    </sheetView>
  </sheetViews>
  <sheetFormatPr baseColWidth="10" defaultRowHeight="17" x14ac:dyDescent="0.25"/>
  <cols>
    <col min="1" max="1" width="3.28515625" customWidth="1"/>
    <col min="2" max="2" width="8.140625" customWidth="1"/>
    <col min="3" max="3" width="8.42578125" customWidth="1"/>
    <col min="4" max="4" width="7.7109375" hidden="1" customWidth="1"/>
    <col min="5" max="5" width="7.85546875" hidden="1" customWidth="1"/>
    <col min="6" max="7" width="7.7109375" customWidth="1"/>
    <col min="8" max="8" width="8.28515625" customWidth="1"/>
    <col min="9" max="9" width="7.7109375" hidden="1" customWidth="1"/>
    <col min="10" max="11" width="8.85546875" customWidth="1"/>
    <col min="12" max="15" width="11" customWidth="1"/>
    <col min="16" max="16" width="8.85546875" customWidth="1"/>
    <col min="17" max="18" width="10.7109375" customWidth="1"/>
    <col min="20" max="20" width="11" customWidth="1"/>
  </cols>
  <sheetData>
    <row r="1" spans="2:23" x14ac:dyDescent="0.25">
      <c r="D1">
        <v>2</v>
      </c>
      <c r="E1" s="72"/>
    </row>
    <row r="2" spans="2:23" x14ac:dyDescent="0.25">
      <c r="E2" s="72"/>
    </row>
    <row r="3" spans="2:23" x14ac:dyDescent="0.25">
      <c r="E3" s="72"/>
    </row>
    <row r="4" spans="2:23" ht="18" thickBot="1" x14ac:dyDescent="0.3">
      <c r="E4" s="72"/>
    </row>
    <row r="5" spans="2:23" x14ac:dyDescent="0.25">
      <c r="B5" s="86" t="s">
        <v>54</v>
      </c>
      <c r="C5" s="87"/>
      <c r="D5" s="87"/>
      <c r="E5" s="87"/>
      <c r="F5" s="87"/>
      <c r="G5" s="87"/>
      <c r="H5" s="88"/>
      <c r="Q5" s="41"/>
      <c r="R5" s="41"/>
      <c r="S5" s="41"/>
    </row>
    <row r="6" spans="2:23" ht="18" thickBot="1" x14ac:dyDescent="0.3">
      <c r="B6" s="89"/>
      <c r="C6" s="90"/>
      <c r="D6" s="90"/>
      <c r="E6" s="90"/>
      <c r="F6" s="90"/>
      <c r="G6" s="90"/>
      <c r="H6" s="91"/>
      <c r="Q6" s="41"/>
      <c r="R6" s="41"/>
      <c r="S6" s="41"/>
    </row>
    <row r="7" spans="2:23" x14ac:dyDescent="0.25">
      <c r="Q7" s="41"/>
      <c r="R7" s="41"/>
      <c r="S7" s="41"/>
      <c r="T7" s="59" t="s">
        <v>57</v>
      </c>
    </row>
    <row r="8" spans="2:23" x14ac:dyDescent="0.25">
      <c r="B8" s="92" t="s">
        <v>53</v>
      </c>
      <c r="C8" s="92"/>
      <c r="D8" s="41"/>
      <c r="E8" s="41"/>
      <c r="F8" s="41"/>
      <c r="G8" s="92" t="s">
        <v>52</v>
      </c>
      <c r="H8" s="92"/>
      <c r="J8" s="41"/>
      <c r="K8" s="41"/>
      <c r="L8" s="61" t="s">
        <v>90</v>
      </c>
      <c r="M8" s="61" t="s">
        <v>89</v>
      </c>
      <c r="N8" s="61" t="s">
        <v>91</v>
      </c>
      <c r="O8" s="61" t="s">
        <v>88</v>
      </c>
      <c r="P8" s="41"/>
      <c r="Q8" s="59" t="s">
        <v>96</v>
      </c>
      <c r="R8" s="76"/>
      <c r="S8" s="41"/>
      <c r="T8" s="82" t="s">
        <v>90</v>
      </c>
      <c r="U8" s="82" t="s">
        <v>89</v>
      </c>
      <c r="V8" s="82" t="s">
        <v>91</v>
      </c>
      <c r="W8" s="82" t="s">
        <v>88</v>
      </c>
    </row>
    <row r="9" spans="2:23" x14ac:dyDescent="0.25">
      <c r="B9" s="58" t="s">
        <v>30</v>
      </c>
      <c r="C9" s="21">
        <v>1302</v>
      </c>
      <c r="D9" s="41"/>
      <c r="E9" s="41"/>
      <c r="F9" s="41"/>
      <c r="G9" s="58" t="s">
        <v>30</v>
      </c>
      <c r="H9" s="21">
        <v>1302</v>
      </c>
      <c r="J9" s="41"/>
      <c r="K9" s="61" t="s">
        <v>12</v>
      </c>
      <c r="L9" s="21">
        <f ca="1">IF(C10=H10,0,SUM(OFFSET('3티 시즌2.5'!D196,,계산기!C10+1,,계산기!H10-계산기!C10)))</f>
        <v>3264.7869999999998</v>
      </c>
      <c r="M9" s="21">
        <f ca="1">IF(C10=H10,0,SUM(OFFSET('3티 시즌2.5'!D214,,계산기!C10+1,,계산기!H10-계산기!C10)))</f>
        <v>7718</v>
      </c>
      <c r="N9" s="21">
        <f ca="1">IF(C10=H10,0,SUM(OFFSET('3티 시즌2.5'!D232,,계산기!C10+1,,계산기!H10-계산기!C10)))</f>
        <v>2360.8530000000001</v>
      </c>
      <c r="O9" s="21">
        <f ca="1">IF(C10=H10,0,SUM(OFFSET('3티 시즌2.5'!D256,,계산기!C10+1,,계산기!H10-계산기!C10)))</f>
        <v>5894</v>
      </c>
      <c r="P9" s="41"/>
      <c r="Q9" s="31">
        <v>0.4</v>
      </c>
      <c r="R9" s="84"/>
      <c r="S9" s="82" t="s">
        <v>12</v>
      </c>
      <c r="T9" s="21">
        <f ca="1">L9*$Q9</f>
        <v>1305.9148</v>
      </c>
      <c r="U9" s="21">
        <f t="shared" ref="U9:W18" ca="1" si="0">M9*$Q9</f>
        <v>3087.2000000000003</v>
      </c>
      <c r="V9" s="21">
        <f t="shared" ca="1" si="0"/>
        <v>944.34120000000007</v>
      </c>
      <c r="W9" s="21">
        <f t="shared" ca="1" si="0"/>
        <v>2357.6</v>
      </c>
    </row>
    <row r="10" spans="2:23" x14ac:dyDescent="0.25">
      <c r="B10" s="58" t="s">
        <v>3</v>
      </c>
      <c r="C10" s="21">
        <v>6</v>
      </c>
      <c r="D10" s="43">
        <f>INDEX('3티 시즌2.5'!$D$4:$D$19,MATCH(계산기!C10,'3티 시즌2.5'!$E$4:$E$19,0))</f>
        <v>1325</v>
      </c>
      <c r="E10" s="43"/>
      <c r="F10" s="41"/>
      <c r="G10" s="58" t="s">
        <v>3</v>
      </c>
      <c r="H10" s="21">
        <v>15</v>
      </c>
      <c r="I10" s="43">
        <f>INDEX('3티 시즌2.5'!$D$4:$D$19,MATCH(계산기!H10,'3티 시즌2.5'!$E$4:$E$19,0))</f>
        <v>1370</v>
      </c>
      <c r="J10" s="42"/>
      <c r="K10" s="61" t="s">
        <v>13</v>
      </c>
      <c r="L10" s="21">
        <f ca="1">SUM(IF(계산기!C11=계산기!H11,0,OFFSET('3티 시즌2.5'!D205,,계산기!C11+1,,계산기!H11-계산기!C11)),IF(계산기!C12=계산기!H12,0,OFFSET('3티 시즌2.5'!D205,,계산기!C12+1,,계산기!H12-계산기!C12)),IF(계산기!C13=계산기!H13,0,OFFSET('3티 시즌2.5'!D205,,계산기!C13+1,,계산기!H13-계산기!C13)),IF(계산기!C14=계산기!H14,0,OFFSET('3티 시즌2.5'!D205,,계산기!C14+1,,계산기!H14-계산기!C14)),IF(계산기!C15=계산기!H15,0,OFFSET('3티 시즌2.5'!D205,,계산기!C15+1,,계산기!H15-계산기!C15)))</f>
        <v>9808.7099999999991</v>
      </c>
      <c r="M10" s="21">
        <f ca="1">SUM(IF(계산기!C11=계산기!H11,0,OFFSET('3티 시즌2.5'!D223,,계산기!C11+1,,계산기!H11-계산기!C11)),IF(계산기!C12=계산기!H12,0,OFFSET('3티 시즌2.5'!D223,,계산기!C12+1,,계산기!H12-계산기!C12)),IF(계산기!C13=계산기!H13,0,OFFSET('3티 시즌2.5'!D223,,계산기!C13+1,,계산기!H13-계산기!C13)),IF(계산기!C14=계산기!H14,0,OFFSET('3티 시즌2.5'!D223,,계산기!C14+1,,계산기!H14-계산기!C14)),IF(계산기!C15=계산기!H15,0,OFFSET('3티 시즌2.5'!D223,,계산기!C15+1,,계산기!H15-계산기!C15)))</f>
        <v>23190</v>
      </c>
      <c r="N10" s="21">
        <f ca="1">SUM(IF(계산기!C11=계산기!H11,0,OFFSET('3티 시즌2.5'!D244,,계산기!C11+1,,계산기!H11-계산기!C11)),IF(계산기!C12=계산기!H12,0,OFFSET('3티 시즌2.5'!D244,,계산기!C12+1,,계산기!H12-계산기!C12)),IF(계산기!C13=계산기!H13,0,OFFSET('3티 시즌2.5'!D244,,계산기!C13+1,,계산기!H13-계산기!C13)),IF(계산기!C14=계산기!H14,0,OFFSET('3티 시즌2.5'!D244,,계산기!C14+1,,계산기!H14-계산기!C14)),IF(계산기!C15=계산기!H15,0,OFFSET('3티 시즌2.5'!D244,,계산기!C15+1,,계산기!H15-계산기!C15)))</f>
        <v>7092.18</v>
      </c>
      <c r="O10" s="21">
        <f ca="1">SUM(IF(계산기!C11=계산기!H11,0,OFFSET('3티 시즌2.5'!D268,,계산기!C11+1,,계산기!H11-계산기!C11)),IF(계산기!C12=계산기!H12,0,OFFSET('3티 시즌2.5'!D268,,계산기!C12+1,,계산기!H12-계산기!C12)),IF(계산기!C13=계산기!H13,0,OFFSET('3티 시즌2.5'!D268,,계산기!C13+1,,계산기!H13-계산기!C13)),IF(계산기!C14=계산기!H14,0,OFFSET('3티 시즌2.5'!D268,,계산기!C14+1,,계산기!H14-계산기!C14)),IF(계산기!C15=계산기!H15,0,OFFSET('3티 시즌2.5'!D268,,계산기!C15+1,,계산기!H15-계산기!C15)))</f>
        <v>17700</v>
      </c>
      <c r="P10" s="42"/>
      <c r="Q10" s="31">
        <f>350/9999</f>
        <v>3.5003500350035001E-2</v>
      </c>
      <c r="R10" s="84"/>
      <c r="S10" s="82" t="s">
        <v>13</v>
      </c>
      <c r="T10" s="21">
        <f t="shared" ref="T10:T18" ca="1" si="1">L10*$Q10</f>
        <v>343.33918391839177</v>
      </c>
      <c r="U10" s="21">
        <f t="shared" ca="1" si="0"/>
        <v>811.73117311731164</v>
      </c>
      <c r="V10" s="21">
        <f t="shared" ca="1" si="0"/>
        <v>248.25112511251123</v>
      </c>
      <c r="W10" s="21">
        <f t="shared" ca="1" si="0"/>
        <v>619.56195619561947</v>
      </c>
    </row>
    <row r="11" spans="2:23" x14ac:dyDescent="0.25">
      <c r="B11" s="58" t="s">
        <v>56</v>
      </c>
      <c r="C11" s="21">
        <v>6</v>
      </c>
      <c r="D11" s="43">
        <f>INDEX('3티 시즌2.5'!$D$4:$D$19,MATCH(계산기!C11,'3티 시즌2.5'!$E$4:$E$19,0))</f>
        <v>1325</v>
      </c>
      <c r="E11" s="43"/>
      <c r="F11" s="41"/>
      <c r="G11" s="58" t="s">
        <v>56</v>
      </c>
      <c r="H11" s="21">
        <v>15</v>
      </c>
      <c r="I11" s="43">
        <f>INDEX('3티 시즌2.5'!$D$4:$D$19,MATCH(계산기!H11,'3티 시즌2.5'!$E$4:$E$19,0))</f>
        <v>1370</v>
      </c>
      <c r="J11" s="42"/>
      <c r="K11" s="61" t="s">
        <v>70</v>
      </c>
      <c r="L11" s="21">
        <f ca="1">SUM(IF(C10=H10,0,OFFSET('3티 시즌2.5'!D197,,계산기!C10+1,,계산기!H10-계산기!C10)),IF(계산기!C11=계산기!H11,0,OFFSET('3티 시즌2.5'!D206,,계산기!C11+1,,계산기!H11-계산기!C11)),IF(계산기!C12=계산기!H12,0,OFFSET('3티 시즌2.5'!D206,,계산기!C12+1,,계산기!H12-계산기!C12)),IF(계산기!C13=계산기!H13,0,OFFSET('3티 시즌2.5'!D206,,계산기!C13+1,,계산기!H13-계산기!C13)),IF(계산기!C14=계산기!H14,0,OFFSET('3티 시즌2.5'!D206,,계산기!C14+1,,계산기!H14-계산기!C14)),IF(계산기!C15=계산기!H15,0,OFFSET('3티 시즌2.5'!D206,,계산기!C15+1,,계산기!H15-계산기!C15)))</f>
        <v>400.64199999999983</v>
      </c>
      <c r="M11" s="21">
        <f ca="1">SUM(IF(C10=H10,0,OFFSET('3티 시즌2.5'!D215,,계산기!C10+1,,계산기!H10-계산기!C10)),IF(계산기!C11=계산기!H11,0,OFFSET('3티 시즌2.5'!D224,,계산기!C11+1,,계산기!H11-계산기!C11)),IF(계산기!C12=계산기!H12,0,OFFSET('3티 시즌2.5'!D224,,계산기!C12+1,,계산기!H12-계산기!C12)),IF(계산기!C13=계산기!H13,0,OFFSET('3티 시즌2.5'!D224,,계산기!C13+1,,계산기!H13-계산기!C13)),IF(계산기!C14=계산기!H14,0,OFFSET('3티 시즌2.5'!D224,,계산기!C14+1,,계산기!H14-계산기!C14)),IF(계산기!C15=계산기!H15,0,OFFSET('3티 시즌2.5'!D224,,계산기!C15+1,,계산기!H15-계산기!C15)))</f>
        <v>946</v>
      </c>
      <c r="N11" s="21">
        <f ca="1">SUM(IF(C10=H10,0,OFFSET('3티 시즌2.5'!D233,,계산기!C10+1,,계산기!H10-계산기!C10)),IF(계산기!C11=계산기!H11,0,OFFSET('3티 시즌2.5'!D245,,계산기!C11+1,,계산기!H11-계산기!C11)),IF(계산기!C12=계산기!H12,0,OFFSET('3티 시즌2.5'!D245,,계산기!C12+1,,계산기!H12-계산기!C12)),IF(계산기!C13=계산기!H13,0,OFFSET('3티 시즌2.5'!D245,,계산기!C13+1,,계산기!H13-계산기!C13)),IF(계산기!C14=계산기!H14,0,OFFSET('3티 시즌2.5'!D245,,계산기!C14+1,,계산기!H14-계산기!C14)),IF(계산기!C15=계산기!H15,0,OFFSET('3티 시즌2.5'!D245,,계산기!C15+1,,계산기!H15-계산기!C15)))</f>
        <v>290.7419999999999</v>
      </c>
      <c r="O11" s="21">
        <f ca="1">SUM(IF(C10=H10,0,OFFSET('3티 시즌2.5'!D257,,계산기!C10+1,,계산기!H10-계산기!C10)),IF(계산기!C11=계산기!H11,0,OFFSET('3티 시즌2.5'!D269,,계산기!C11+1,,계산기!H11-계산기!C11)),IF(계산기!C12=계산기!H12,0,OFFSET('3티 시즌2.5'!D269,,계산기!C12+1,,계산기!H12-계산기!C12)),IF(계산기!C13=계산기!H13,0,OFFSET('3티 시즌2.5'!D269,,계산기!C13+1,,계산기!H13-계산기!C13)),IF(계산기!C14=계산기!H14,0,OFFSET('3티 시즌2.5'!D269,,계산기!C14+1,,계산기!H14-계산기!C14)),IF(계산기!C15=계산기!H15,0,OFFSET('3티 시즌2.5'!D269,,계산기!C15+1,,계산기!H15-계산기!C15)))</f>
        <v>730</v>
      </c>
      <c r="P11" s="42"/>
      <c r="Q11" s="31">
        <v>28.6</v>
      </c>
      <c r="R11" s="84"/>
      <c r="S11" s="82" t="s">
        <v>70</v>
      </c>
      <c r="T11" s="21">
        <f t="shared" ca="1" si="1"/>
        <v>11458.361199999996</v>
      </c>
      <c r="U11" s="21">
        <f t="shared" ca="1" si="0"/>
        <v>27055.600000000002</v>
      </c>
      <c r="V11" s="21">
        <f t="shared" ca="1" si="0"/>
        <v>8315.2211999999981</v>
      </c>
      <c r="W11" s="21">
        <f t="shared" ca="1" si="0"/>
        <v>20878</v>
      </c>
    </row>
    <row r="12" spans="2:23" x14ac:dyDescent="0.25">
      <c r="B12" s="58" t="s">
        <v>7</v>
      </c>
      <c r="C12" s="21">
        <v>6</v>
      </c>
      <c r="D12" s="43">
        <f>INDEX('3티 시즌2.5'!$D$4:$D$19,MATCH(계산기!C12,'3티 시즌2.5'!$E$4:$E$19,0))</f>
        <v>1325</v>
      </c>
      <c r="E12" s="43"/>
      <c r="F12" s="41"/>
      <c r="G12" s="58" t="s">
        <v>7</v>
      </c>
      <c r="H12" s="21">
        <v>15</v>
      </c>
      <c r="I12" s="43">
        <f>INDEX('3티 시즌2.5'!$D$4:$D$19,MATCH(계산기!H12,'3티 시즌2.5'!$E$4:$E$19,0))</f>
        <v>1370</v>
      </c>
      <c r="J12" s="42"/>
      <c r="K12" s="61" t="s">
        <v>61</v>
      </c>
      <c r="L12" s="21">
        <f ca="1">SUM(IF(C10=H10,0,OFFSET('3티 시즌2.5'!D198,,계산기!C10+1,,계산기!H10-계산기!C10)),IF(계산기!C11=계산기!H11,0,OFFSET('3티 시즌2.5'!D207,,계산기!C11+1,,계산기!H11-계산기!C11)),IF(계산기!C12=계산기!H12,0,OFFSET('3티 시즌2.5'!D207,,계산기!C12+1,,계산기!H12-계산기!C12)),IF(계산기!C13=계산기!H13,0,OFFSET('3티 시즌2.5'!D207,,계산기!C13+1,,계산기!H13-계산기!C13)),IF(계산기!C14=계산기!H14,0,OFFSET('3티 시즌2.5'!D207,,계산기!C14+1,,계산기!H14-계산기!C14)),IF(계산기!C15=계산기!H15,0,OFFSET('3티 시즌2.5'!D207,,계산기!C15+1,,계산기!H15-계산기!C15)))</f>
        <v>221.68700000000007</v>
      </c>
      <c r="M12" s="21">
        <f ca="1">SUM(IF(C10=H10,0,OFFSET('3티 시즌2.5'!D216,,계산기!C10+1,,계산기!H10-계산기!C10)),IF(계산기!C11=계산기!H11,0,OFFSET('3티 시즌2.5'!D225,,계산기!C11+1,,계산기!H11-계산기!C11)),IF(계산기!C12=계산기!H12,0,OFFSET('3티 시즌2.5'!D225,,계산기!C12+1,,계산기!H12-계산기!C12)),IF(계산기!C13=계산기!H13,0,OFFSET('3티 시즌2.5'!D225,,계산기!C13+1,,계산기!H13-계산기!C13)),IF(계산기!C14=계산기!H14,0,OFFSET('3티 시즌2.5'!D225,,계산기!C14+1,,계산기!H14-계산기!C14)),IF(계산기!C15=계산기!H15,0,OFFSET('3티 시즌2.5'!D225,,계산기!C15+1,,계산기!H15-계산기!C15)))</f>
        <v>523</v>
      </c>
      <c r="N12" s="21">
        <f ca="1">SUM(IF(C10=H10,0,OFFSET('3티 시즌2.5'!D234,,계산기!C10+1,,계산기!H10-계산기!C10)),IF(계산기!C11=계산기!H11,0,OFFSET('3티 시즌2.5'!D246,,계산기!C11+1,,계산기!H11-계산기!C11)),IF(계산기!C12=계산기!H12,0,OFFSET('3티 시즌2.5'!D246,,계산기!C12+1,,계산기!H12-계산기!C12)),IF(계산기!C13=계산기!H13,0,OFFSET('3티 시즌2.5'!D246,,계산기!C13+1,,계산기!H13-계산기!C13)),IF(계산기!C14=계산기!H14,0,OFFSET('3티 시즌2.5'!D246,,계산기!C14+1,,계산기!H14-계산기!C14)),IF(계산기!C15=계산기!H15,0,OFFSET('3티 시즌2.5'!D246,,계산기!C15+1,,계산기!H15-계산기!C15)))</f>
        <v>160.35399999999996</v>
      </c>
      <c r="O12" s="21">
        <f ca="1">SUM(IF(C10=H10,0,OFFSET('3티 시즌2.5'!D258,,계산기!C10+1,,계산기!H10-계산기!C10)),IF(계산기!C11=계산기!H11,0,OFFSET('3티 시즌2.5'!D270,,계산기!C11+1,,계산기!H11-계산기!C11)),IF(계산기!C12=계산기!H12,0,OFFSET('3티 시즌2.5'!D270,,계산기!C12+1,,계산기!H12-계산기!C12)),IF(계산기!C13=계산기!H13,0,OFFSET('3티 시즌2.5'!D270,,계산기!C13+1,,계산기!H13-계산기!C13)),IF(계산기!C14=계산기!H14,0,OFFSET('3티 시즌2.5'!D270,,계산기!C14+1,,계산기!H14-계산기!C14)),IF(계산기!C15=계산기!H15,0,OFFSET('3티 시즌2.5'!D270,,계산기!C15+1,,계산기!H15-계산기!C15)))</f>
        <v>406</v>
      </c>
      <c r="P12" s="42"/>
      <c r="Q12" s="31">
        <v>11</v>
      </c>
      <c r="R12" s="84"/>
      <c r="S12" s="82" t="s">
        <v>61</v>
      </c>
      <c r="T12" s="21">
        <f t="shared" ca="1" si="1"/>
        <v>2438.5570000000007</v>
      </c>
      <c r="U12" s="21">
        <f t="shared" ca="1" si="0"/>
        <v>5753</v>
      </c>
      <c r="V12" s="21">
        <f t="shared" ca="1" si="0"/>
        <v>1763.8939999999996</v>
      </c>
      <c r="W12" s="21">
        <f t="shared" ca="1" si="0"/>
        <v>4466</v>
      </c>
    </row>
    <row r="13" spans="2:23" x14ac:dyDescent="0.25">
      <c r="B13" s="58" t="s">
        <v>8</v>
      </c>
      <c r="C13" s="21">
        <v>6</v>
      </c>
      <c r="D13" s="43">
        <f>INDEX('3티 시즌2.5'!$D$4:$D$19,MATCH(계산기!C13,'3티 시즌2.5'!$E$4:$E$19,0))</f>
        <v>1325</v>
      </c>
      <c r="E13" s="43"/>
      <c r="F13" s="41"/>
      <c r="G13" s="58" t="s">
        <v>8</v>
      </c>
      <c r="H13" s="21">
        <v>15</v>
      </c>
      <c r="I13" s="43">
        <f>INDEX('3티 시즌2.5'!$D$4:$D$19,MATCH(계산기!H13,'3티 시즌2.5'!$E$4:$E$19,0))</f>
        <v>1370</v>
      </c>
      <c r="J13" s="42"/>
      <c r="K13" s="61" t="s">
        <v>11</v>
      </c>
      <c r="L13" s="21">
        <f ca="1">SUM(IF(C10=H10,0,SUM(OFFSET('3티 시즌2.5'!D195,,계산기!C10+1,,계산기!H10-계산기!C10),OFFSET('3티 시즌2.5'!D199,,계산기!C10+1,,계산기!H10-계산기!C10))),IF(계산기!C11=계산기!H11,0,SUM(OFFSET('3티 시즌2.5'!D204,,계산기!C11+1,,계산기!H11-계산기!C11),OFFSET('3티 시즌2.5'!D208,,계산기!C11+1,,계산기!H11-계산기!C11))),IF(계산기!C12=계산기!H12,0,SUM(OFFSET('3티 시즌2.5'!D204,,계산기!C12+1,,계산기!H12-계산기!C12),OFFSET('3티 시즌2.5'!D208,,계산기!C12+1,,계산기!H12-계산기!C12))),IF(계산기!C13=계산기!H13,0,SUM(OFFSET('3티 시즌2.5'!D204,,계산기!C13+1,,계산기!H13-계산기!C13),OFFSET('3티 시즌2.5'!D208,,계산기!C13+1,,계산기!H13-계산기!C13))),IF(계산기!C14=계산기!H14,0,SUM(OFFSET('3티 시즌2.5'!D204,,계산기!C14+1,,계산기!H14-계산기!C14),OFFSET('3티 시즌2.5'!D208,,계산기!C14+1,,계산기!H14-계산기!C14))),IF(계산기!C15=계산기!H15,0,SUM(OFFSET('3티 시즌2.5'!D204,,계산기!C15+1,,계산기!H15-계산기!C15),OFFSET('3티 시즌2.5'!D208,,계산기!C15+1,,계산기!H15-계산기!C15))))</f>
        <v>35056.072999999997</v>
      </c>
      <c r="M13" s="21">
        <f ca="1">SUM(IF(C10=H10,0,SUM(OFFSET('3티 시즌2.5'!D213,,계산기!C10+1,,계산기!H10-계산기!C10),OFFSET('3티 시즌2.5'!D217,,계산기!C10+1,,계산기!H10-계산기!C10))),IF(계산기!C11=계산기!H11,0,SUM(OFFSET('3티 시즌2.5'!D222,,계산기!C11+1,,계산기!H11-계산기!C11),OFFSET('3티 시즌2.5'!D226,,계산기!C11+1,,계산기!H11-계산기!C11))),IF(계산기!C12=계산기!H12,0,SUM(OFFSET('3티 시즌2.5'!D222,,계산기!C12+1,,계산기!H12-계산기!C12),OFFSET('3티 시즌2.5'!D226,,계산기!C12+1,,계산기!H12-계산기!C12))),IF(계산기!C13=계산기!H13,0,SUM(OFFSET('3티 시즌2.5'!D222,,계산기!C13+1,,계산기!H13-계산기!C13),OFFSET('3티 시즌2.5'!D226,,계산기!C13+1,,계산기!H13-계산기!C13))),IF(계산기!C14=계산기!H14,0,SUM(OFFSET('3티 시즌2.5'!D222,,계산기!C14+1,,계산기!H14-계산기!C14),OFFSET('3티 시즌2.5'!D226,,계산기!C14+1,,계산기!H14-계산기!C14))),IF(계산기!C15=계산기!H15,0,SUM(OFFSET('3티 시즌2.5'!D222,,계산기!C15+1,,계산기!H15-계산기!C15),OFFSET('3티 시즌2.5'!D226,,계산기!C15+1,,계산기!H15-계산기!C15))))</f>
        <v>39614</v>
      </c>
      <c r="N13" s="21">
        <f ca="1">SUM(IF(C10=H10,0,SUM(OFFSET('3티 시즌2.5'!D231,,계산기!C10+1,,계산기!H10-계산기!C10),OFFSET('3티 시즌2.5'!D235,,계산기!C10+1,,계산기!H10-계산기!C10))),IF(계산기!C11=계산기!H11,0,SUM(OFFSET('3티 시즌2.5'!D243,,계산기!C11+1,,계산기!H11-계산기!C11),OFFSET('3티 시즌2.5'!D247,,계산기!C11+1,,계산기!H11-계산기!C11))),IF(계산기!C12=계산기!H12,0,SUM(OFFSET('3티 시즌2.5'!D243,,계산기!C12+1,,계산기!H12-계산기!C12),OFFSET('3티 시즌2.5'!D247,,계산기!C12+1,,계산기!H12-계산기!C12))),IF(계산기!C13=계산기!H13,0,SUM(OFFSET('3티 시즌2.5'!D243,,계산기!C13+1,,계산기!H13-계산기!C13),OFFSET('3티 시즌2.5'!D247,,계산기!C13+1,,계산기!H13-계산기!C13))),IF(계산기!C14=계산기!H14,0,SUM(OFFSET('3티 시즌2.5'!D243,,계산기!C14+1,,계산기!H14-계산기!C14),OFFSET('3티 시즌2.5'!D247,,계산기!C14+1,,계산기!H14-계산기!C14))),IF(계산기!C15=계산기!H15,0,SUM(OFFSET('3티 시즌2.5'!D243,,계산기!C15+1,,계산기!H15-계산기!C15),OFFSET('3티 시즌2.5'!D247,,계산기!C15+1,,계산기!H15-계산기!C15))))</f>
        <v>34131.004999999997</v>
      </c>
      <c r="O13" s="21">
        <f ca="1">SUM(IF(C10=H10,0,SUM(OFFSET('3티 시즌2.5'!D255,,계산기!C10+1,,계산기!H10-계산기!C10),OFFSET('3티 시즌2.5'!D259,,계산기!C10+1,,계산기!H10-계산기!C10))),IF(계산기!C11=계산기!H11,0,SUM(OFFSET('3티 시즌2.5'!D267,,계산기!C11+1,,계산기!H11-계산기!C11),OFFSET('3티 시즌2.5'!D271,,계산기!C11+1,,계산기!H11-계산기!C11))),IF(계산기!C12=계산기!H12,0,SUM(OFFSET('3티 시즌2.5'!D267,,계산기!C12+1,,계산기!H12-계산기!C12),OFFSET('3티 시즌2.5'!D271,,계산기!C12+1,,계산기!H12-계산기!C12))),IF(계산기!C13=계산기!H13,0,SUM(OFFSET('3티 시즌2.5'!D267,,계산기!C13+1,,계산기!H13-계산기!C13),OFFSET('3티 시즌2.5'!D271,,계산기!C13+1,,계산기!H13-계산기!C13))),IF(계산기!C14=계산기!H14,0,SUM(OFFSET('3티 시즌2.5'!D267,,계산기!C14+1,,계산기!H14-계산기!C14),OFFSET('3티 시즌2.5'!D271,,계산기!C14+1,,계산기!H14-계산기!C14))),IF(계산기!C15=계산기!H15,0,SUM(OFFSET('3티 시즌2.5'!D267,,계산기!C15+1,,계산기!H15-계산기!C15),OFFSET('3티 시즌2.5'!D271,,계산기!C15+1,,계산기!H15-계산기!C15))))</f>
        <v>37736</v>
      </c>
      <c r="P13" s="42"/>
      <c r="Q13" s="31">
        <v>0.2</v>
      </c>
      <c r="R13" s="84"/>
      <c r="S13" s="82" t="s">
        <v>11</v>
      </c>
      <c r="T13" s="21">
        <f t="shared" ca="1" si="1"/>
        <v>7011.2145999999993</v>
      </c>
      <c r="U13" s="21">
        <f t="shared" ca="1" si="0"/>
        <v>7922.8</v>
      </c>
      <c r="V13" s="21">
        <f t="shared" ca="1" si="0"/>
        <v>6826.201</v>
      </c>
      <c r="W13" s="21">
        <f t="shared" ca="1" si="0"/>
        <v>7547.2000000000007</v>
      </c>
    </row>
    <row r="14" spans="2:23" x14ac:dyDescent="0.25">
      <c r="B14" s="58" t="s">
        <v>9</v>
      </c>
      <c r="C14" s="21">
        <v>6</v>
      </c>
      <c r="D14" s="43">
        <f>INDEX('3티 시즌2.5'!$D$4:$D$19,MATCH(계산기!C14,'3티 시즌2.5'!$E$4:$E$19,0))</f>
        <v>1325</v>
      </c>
      <c r="E14" s="43"/>
      <c r="F14" s="41"/>
      <c r="G14" s="58" t="s">
        <v>9</v>
      </c>
      <c r="H14" s="21">
        <v>15</v>
      </c>
      <c r="I14" s="43">
        <f>INDEX('3티 시즌2.5'!$D$4:$D$19,MATCH(계산기!H14,'3티 시즌2.5'!$E$4:$E$19,0))</f>
        <v>1370</v>
      </c>
      <c r="J14" s="42"/>
      <c r="K14" s="61" t="s">
        <v>0</v>
      </c>
      <c r="L14" s="21">
        <f ca="1">SUM(IF(C10=H10,0,OFFSET('3티 시즌2.5'!D200,,계산기!C10+1,,계산기!H10-계산기!C10)),IF(계산기!C11=계산기!H11,0,OFFSET('3티 시즌2.5'!D209,,계산기!C11+1,,계산기!H11-계산기!C11)),IF(계산기!C12=계산기!H12,0,OFFSET('3티 시즌2.5'!D209,,계산기!C12+1,,계산기!H12-계산기!C12)),IF(계산기!C13=계산기!H13,0,OFFSET('3티 시즌2.5'!D209,,계산기!C13+1,,계산기!H13-계산기!C13)),IF(계산기!C14=계산기!H14,0,OFFSET('3티 시즌2.5'!D209,,계산기!C14+1,,계산기!H14-계산기!C14)),IF(계산기!C15=계산기!H15,0,OFFSET('3티 시즌2.5'!D209,,계산기!C15+1,,계산기!H15-계산기!C15)))</f>
        <v>914730.66999999981</v>
      </c>
      <c r="M14" s="21">
        <f ca="1">SUM(IF(C10=H10,0,OFFSET('3티 시즌2.5'!D218,,계산기!C10+1,,계산기!H10-계산기!C10)),IF(계산기!C11=계산기!H11,0,OFFSET('3티 시즌2.5'!D227,,계산기!C11+1,,계산기!H11-계산기!C11)),IF(계산기!C12=계산기!H12,0,OFFSET('3티 시즌2.5'!D227,,계산기!C12+1,,계산기!H12-계산기!C12)),IF(계산기!C13=계산기!H13,0,OFFSET('3티 시즌2.5'!D227,,계산기!C13+1,,계산기!H13-계산기!C13)),IF(계산기!C14=계산기!H14,0,OFFSET('3티 시즌2.5'!D227,,계산기!C14+1,,계산기!H14-계산기!C14)),IF(계산기!C15=계산기!H15,0,OFFSET('3티 시즌2.5'!D227,,계산기!C15+1,,계산기!H15-계산기!C15)))</f>
        <v>2169310</v>
      </c>
      <c r="N14" s="21">
        <f ca="1">SUM(IF(C10=H10,0,OFFSET('3티 시즌2.5'!D236,,계산기!C10+1,,계산기!H10-계산기!C10)),IF(계산기!C11=계산기!H11,0,OFFSET('3티 시즌2.5'!D248,,계산기!C11+1,,계산기!H11-계산기!C11)),IF(계산기!C12=계산기!H12,0,OFFSET('3티 시즌2.5'!D248,,계산기!C12+1,,계산기!H12-계산기!C12)),IF(계산기!C13=계산기!H13,0,OFFSET('3티 시즌2.5'!D248,,계산기!C13+1,,계산기!H13-계산기!C13)),IF(계산기!C14=계산기!H14,0,OFFSET('3티 시즌2.5'!D248,,계산기!C14+1,,계산기!H14-계산기!C14)),IF(계산기!C15=계산기!H15,0,OFFSET('3티 시즌2.5'!D248,,계산기!C15+1,,계산기!H15-계산기!C15)))</f>
        <v>657726.91</v>
      </c>
      <c r="O14" s="21">
        <f ca="1">SUM(IF(C10=H10,0,OFFSET('3티 시즌2.5'!D260,,계산기!C10+1,,계산기!H10-계산기!C10)),IF(계산기!C11=계산기!H11,0,OFFSET('3티 시즌2.5'!D272,,계산기!C11+1,,계산기!H11-계산기!C11)),IF(계산기!C12=계산기!H12,0,OFFSET('3티 시즌2.5'!D272,,계산기!C12+1,,계산기!H12-계산기!C12)),IF(계산기!C13=계산기!H13,0,OFFSET('3티 시즌2.5'!D272,,계산기!C13+1,,계산기!H13-계산기!C13)),IF(계산기!C14=계산기!H14,0,OFFSET('3티 시즌2.5'!D272,,계산기!C14+1,,계산기!H14-계산기!C14)),IF(계산기!C15=계산기!H15,0,OFFSET('3티 시즌2.5'!D272,,계산기!C15+1,,계산기!H15-계산기!C15)))</f>
        <v>1633350</v>
      </c>
      <c r="P14" s="42"/>
      <c r="Q14" s="31">
        <v>0.01</v>
      </c>
      <c r="R14" s="84"/>
      <c r="S14" s="82" t="s">
        <v>0</v>
      </c>
      <c r="T14" s="21">
        <f t="shared" ca="1" si="1"/>
        <v>9147.3066999999992</v>
      </c>
      <c r="U14" s="21">
        <f t="shared" ca="1" si="0"/>
        <v>21693.100000000002</v>
      </c>
      <c r="V14" s="21">
        <f t="shared" ca="1" si="0"/>
        <v>6577.2691000000004</v>
      </c>
      <c r="W14" s="21">
        <f t="shared" ca="1" si="0"/>
        <v>16333.5</v>
      </c>
    </row>
    <row r="15" spans="2:23" x14ac:dyDescent="0.25">
      <c r="B15" s="58" t="s">
        <v>10</v>
      </c>
      <c r="C15" s="21">
        <v>6</v>
      </c>
      <c r="D15" s="43">
        <f>INDEX('3티 시즌2.5'!$D$4:$D$19,MATCH(계산기!C15,'3티 시즌2.5'!$E$4:$E$19,0))</f>
        <v>1325</v>
      </c>
      <c r="E15" s="43"/>
      <c r="F15" s="41"/>
      <c r="G15" s="58" t="s">
        <v>10</v>
      </c>
      <c r="H15" s="21">
        <v>15</v>
      </c>
      <c r="I15" s="43">
        <f>INDEX('3티 시즌2.5'!$D$4:$D$19,MATCH(계산기!H15,'3티 시즌2.5'!$E$4:$E$19,0))</f>
        <v>1370</v>
      </c>
      <c r="J15" s="42"/>
      <c r="K15" s="61" t="s">
        <v>1</v>
      </c>
      <c r="L15" s="21">
        <f ca="1">SUM(IF(C10=H10,0,OFFSET('3티 시즌2.5'!D201,,계산기!C10+1,,계산기!H10-계산기!C10)),IF(계산기!C11=계산기!H11,0,OFFSET('3티 시즌2.5'!D210,,계산기!C11+1,,계산기!H11-계산기!C11)),IF(계산기!C12=계산기!H12,0,OFFSET('3티 시즌2.5'!D210,,계산기!C12+1,,계산기!H12-계산기!C12)),IF(계산기!C13=계산기!H13,0,OFFSET('3티 시즌2.5'!D210,,계산기!C13+1,,계산기!H13-계산기!C13)),IF(계산기!C14=계산기!H14,0,OFFSET('3티 시즌2.5'!D210,,계산기!C14+1,,계산기!H14-계산기!C14)),IF(계산기!C15=계산기!H15,0,OFFSET('3티 시즌2.5'!D210,,계산기!C15+1,,계산기!H15-계산기!C15)))</f>
        <v>14831.249999999998</v>
      </c>
      <c r="M15" s="21">
        <f ca="1">SUM(IF(C10=H10,0,OFFSET('3티 시즌2.5'!D219,,계산기!C10+1,,계산기!H10-계산기!C10)),IF(계산기!C11=계산기!H11,0,OFFSET('3티 시즌2.5'!D228,,계산기!C11+1,,계산기!H11-계산기!C11)),IF(계산기!C12=계산기!H12,0,OFFSET('3티 시즌2.5'!D228,,계산기!C12+1,,계산기!H12-계산기!C12)),IF(계산기!C13=계산기!H13,0,OFFSET('3티 시즌2.5'!D228,,계산기!C13+1,,계산기!H13-계산기!C13)),IF(계산기!C14=계산기!H14,0,OFFSET('3티 시즌2.5'!D228,,계산기!C14+1,,계산기!H14-계산기!C14)),IF(계산기!C15=계산기!H15,0,OFFSET('3티 시즌2.5'!D228,,계산기!C15+1,,계산기!H15-계산기!C15)))</f>
        <v>35250</v>
      </c>
      <c r="N15" s="21">
        <f ca="1">SUM(IF(C10=H10,0,OFFSET('3티 시즌2.5'!D237,,계산기!C10+1,,계산기!H10-계산기!C10)),IF(계산기!C11=계산기!H11,0,OFFSET('3티 시즌2.5'!D249,,계산기!C11+1,,계산기!H11-계산기!C11)),IF(계산기!C12=계산기!H12,0,OFFSET('3티 시즌2.5'!D249,,계산기!C12+1,,계산기!H12-계산기!C12)),IF(계산기!C13=계산기!H13,0,OFFSET('3티 시즌2.5'!D249,,계산기!C13+1,,계산기!H13-계산기!C13)),IF(계산기!C14=계산기!H14,0,OFFSET('3티 시즌2.5'!D249,,계산기!C14+1,,계산기!H14-계산기!C14)),IF(계산기!C15=계산기!H15,0,OFFSET('3티 시즌2.5'!D249,,계산기!C15+1,,계산기!H15-계산기!C15)))</f>
        <v>10617.750000000002</v>
      </c>
      <c r="O15" s="21">
        <f ca="1">SUM(IF(C10=H10,0,OFFSET('3티 시즌2.5'!D261,,계산기!C10+1,,계산기!H10-계산기!C10)),IF(계산기!C11=계산기!H11,0,OFFSET('3티 시즌2.5'!D273,,계산기!C11+1,,계산기!H11-계산기!C11)),IF(계산기!C12=계산기!H12,0,OFFSET('3티 시즌2.5'!D273,,계산기!C12+1,,계산기!H12-계산기!C12)),IF(계산기!C13=계산기!H13,0,OFFSET('3티 시즌2.5'!D273,,계산기!C13+1,,계산기!H13-계산기!C13)),IF(계산기!C14=계산기!H14,0,OFFSET('3티 시즌2.5'!D273,,계산기!C14+1,,계산기!H14-계산기!C14)),IF(계산기!C15=계산기!H15,0,OFFSET('3티 시즌2.5'!D273,,계산기!C15+1,,계산기!H15-계산기!C15)))</f>
        <v>26250</v>
      </c>
      <c r="P15" s="42"/>
      <c r="Q15" s="31">
        <v>1</v>
      </c>
      <c r="R15" s="84"/>
      <c r="S15" s="82" t="s">
        <v>1</v>
      </c>
      <c r="T15" s="21">
        <f t="shared" ca="1" si="1"/>
        <v>14831.249999999998</v>
      </c>
      <c r="U15" s="21">
        <f t="shared" ca="1" si="0"/>
        <v>35250</v>
      </c>
      <c r="V15" s="21">
        <f t="shared" ca="1" si="0"/>
        <v>10617.750000000002</v>
      </c>
      <c r="W15" s="21">
        <f t="shared" ca="1" si="0"/>
        <v>26250</v>
      </c>
    </row>
    <row r="16" spans="2:23" x14ac:dyDescent="0.25">
      <c r="B16" s="76"/>
      <c r="C16" s="76"/>
      <c r="D16" s="77"/>
      <c r="E16" s="77"/>
      <c r="F16" s="78"/>
      <c r="G16" s="76"/>
      <c r="H16" s="76"/>
      <c r="I16" s="43"/>
      <c r="J16" s="42"/>
      <c r="K16" s="79" t="s">
        <v>92</v>
      </c>
      <c r="L16" s="21"/>
      <c r="M16" s="21"/>
      <c r="N16" s="21">
        <f ca="1">SUM(IF(C10=H10,0,OFFSET('3티 시즌2.5'!D238,,계산기!C10+1,,계산기!H10-계산기!C10)),IF(계산기!C11=계산기!H11,0,OFFSET('3티 시즌2.5'!D250,,계산기!C11+1,,계산기!H11-계산기!C11)),IF(계산기!C12=계산기!H12,0,OFFSET('3티 시즌2.5'!D250,,계산기!C12+1,,계산기!H12-계산기!C12)),IF(계산기!C13=계산기!H13,0,OFFSET('3티 시즌2.5'!D250,,계산기!C13+1,,계산기!H13-계산기!C13)),IF(계산기!C14=계산기!H14,0,OFFSET('3티 시즌2.5'!D250,,계산기!C14+1,,계산기!H14-계산기!C14)),IF(계산기!C15=계산기!H15,0,OFFSET('3티 시즌2.5'!D250,,계산기!C15+1,,계산기!H15-계산기!C15)))</f>
        <v>1633.8959999999997</v>
      </c>
      <c r="O16" s="21">
        <f ca="1">SUM(IF(C10=H10,0,OFFSET('3티 시즌2.5'!D262,,계산기!C10+1,,계산기!H10-계산기!C10)),IF(계산기!C11=계산기!H11,0,OFFSET('3티 시즌2.5'!D274,,계산기!C11+1,,계산기!H11-계산기!C11)),IF(계산기!C12=계산기!H12,0,OFFSET('3티 시즌2.5'!D274,,계산기!C12+1,,계산기!H12-계산기!C12)),IF(계산기!C13=계산기!H13,0,OFFSET('3티 시즌2.5'!D274,,계산기!C13+1,,계산기!H13-계산기!C13)),IF(계산기!C14=계산기!H14,0,OFFSET('3티 시즌2.5'!D274,,계산기!C14+1,,계산기!H14-계산기!C14)),IF(계산기!C15=계산기!H15,0,OFFSET('3티 시즌2.5'!D274,,계산기!C15+1,,계산기!H15-계산기!C15)))</f>
        <v>4032</v>
      </c>
      <c r="P16" s="42"/>
      <c r="Q16" s="31">
        <v>40.700000000000003</v>
      </c>
      <c r="R16" s="84"/>
      <c r="S16" s="82" t="s">
        <v>92</v>
      </c>
      <c r="T16" s="21">
        <f t="shared" si="1"/>
        <v>0</v>
      </c>
      <c r="U16" s="21">
        <f t="shared" si="0"/>
        <v>0</v>
      </c>
      <c r="V16" s="21">
        <f t="shared" ca="1" si="0"/>
        <v>66499.56719999999</v>
      </c>
      <c r="W16" s="21">
        <f t="shared" ca="1" si="0"/>
        <v>164102.40000000002</v>
      </c>
    </row>
    <row r="17" spans="2:29" x14ac:dyDescent="0.25">
      <c r="B17" s="76"/>
      <c r="C17" s="76"/>
      <c r="D17" s="77"/>
      <c r="E17" s="77"/>
      <c r="F17" s="78"/>
      <c r="G17" s="76"/>
      <c r="H17" s="76"/>
      <c r="I17" s="43"/>
      <c r="J17" s="42"/>
      <c r="K17" s="79" t="s">
        <v>93</v>
      </c>
      <c r="L17" s="21"/>
      <c r="M17" s="21"/>
      <c r="N17" s="36">
        <f ca="1">N16/2</f>
        <v>816.94799999999987</v>
      </c>
      <c r="O17" s="21">
        <f ca="1">O16/2</f>
        <v>2016</v>
      </c>
      <c r="P17" s="42"/>
      <c r="Q17" s="31">
        <v>121.9</v>
      </c>
      <c r="R17" s="84"/>
      <c r="S17" s="82" t="s">
        <v>93</v>
      </c>
      <c r="T17" s="21">
        <f t="shared" si="1"/>
        <v>0</v>
      </c>
      <c r="U17" s="21">
        <f t="shared" si="0"/>
        <v>0</v>
      </c>
      <c r="V17" s="21">
        <f t="shared" ca="1" si="0"/>
        <v>99585.961199999991</v>
      </c>
      <c r="W17" s="21">
        <f t="shared" ca="1" si="0"/>
        <v>245750.40000000002</v>
      </c>
    </row>
    <row r="18" spans="2:29" x14ac:dyDescent="0.25">
      <c r="B18" s="76"/>
      <c r="C18" s="76"/>
      <c r="D18" s="77"/>
      <c r="E18" s="77"/>
      <c r="F18" s="78"/>
      <c r="G18" s="76"/>
      <c r="H18" s="76"/>
      <c r="I18" s="43"/>
      <c r="J18" s="42"/>
      <c r="K18" s="79" t="s">
        <v>94</v>
      </c>
      <c r="L18" s="21"/>
      <c r="M18" s="21"/>
      <c r="N18" s="21">
        <f ca="1">N17/3</f>
        <v>272.31599999999997</v>
      </c>
      <c r="O18" s="21">
        <f ca="1">O17/3</f>
        <v>672</v>
      </c>
      <c r="P18" s="42"/>
      <c r="Q18" s="31">
        <v>180.2</v>
      </c>
      <c r="R18" s="84"/>
      <c r="S18" s="82" t="s">
        <v>94</v>
      </c>
      <c r="T18" s="21">
        <f t="shared" si="1"/>
        <v>0</v>
      </c>
      <c r="U18" s="21">
        <f t="shared" si="0"/>
        <v>0</v>
      </c>
      <c r="V18" s="21">
        <f t="shared" ca="1" si="0"/>
        <v>49071.343199999996</v>
      </c>
      <c r="W18" s="21">
        <f t="shared" ca="1" si="0"/>
        <v>121094.39999999999</v>
      </c>
    </row>
    <row r="19" spans="2:29" x14ac:dyDescent="0.25">
      <c r="B19" s="41"/>
      <c r="C19" s="41"/>
      <c r="D19" s="41"/>
      <c r="E19" s="41"/>
      <c r="F19" s="41"/>
      <c r="G19" s="41"/>
      <c r="H19" s="41"/>
      <c r="J19" s="41"/>
      <c r="K19" s="41"/>
      <c r="L19" s="41"/>
      <c r="M19" s="41"/>
      <c r="N19" s="41"/>
      <c r="O19" s="41"/>
      <c r="P19" s="41"/>
      <c r="Q19" s="41"/>
      <c r="R19" s="78"/>
      <c r="S19" s="41"/>
      <c r="T19" s="41"/>
    </row>
    <row r="20" spans="2:29" x14ac:dyDescent="0.25">
      <c r="B20" s="58" t="s">
        <v>29</v>
      </c>
      <c r="C20" s="31">
        <f>AVERAGE(D10:D15)</f>
        <v>1325</v>
      </c>
      <c r="D20" s="41"/>
      <c r="E20" s="41"/>
      <c r="F20" s="41"/>
      <c r="G20" s="58" t="s">
        <v>29</v>
      </c>
      <c r="H20" s="31">
        <f>AVERAGE(I10:I15)</f>
        <v>1370</v>
      </c>
      <c r="J20" s="41"/>
      <c r="K20" s="41"/>
      <c r="L20" s="41"/>
      <c r="M20" s="41"/>
      <c r="N20" s="41"/>
      <c r="O20" s="41"/>
      <c r="P20" s="41"/>
      <c r="Q20" s="41"/>
      <c r="R20" s="78"/>
      <c r="S20" s="58" t="s">
        <v>27</v>
      </c>
      <c r="T20" s="32">
        <f ca="1">SUM(T9:T18)</f>
        <v>46535.943483918389</v>
      </c>
      <c r="U20" s="32">
        <f t="shared" ref="U20:W20" ca="1" si="2">SUM(U9:U18)</f>
        <v>101573.43117311732</v>
      </c>
      <c r="V20" s="32">
        <f t="shared" ca="1" si="2"/>
        <v>250449.79922511248</v>
      </c>
      <c r="W20" s="32">
        <f t="shared" ca="1" si="2"/>
        <v>609399.06195619563</v>
      </c>
    </row>
    <row r="21" spans="2:29" ht="18" thickBot="1" x14ac:dyDescent="0.3">
      <c r="B21" s="41"/>
      <c r="C21" s="41"/>
      <c r="D21" s="41"/>
      <c r="E21" s="41"/>
      <c r="F21" s="41"/>
      <c r="G21" s="41"/>
      <c r="H21" s="41"/>
      <c r="J21" s="41"/>
      <c r="K21" s="41"/>
      <c r="L21" s="41"/>
      <c r="M21" s="41"/>
      <c r="N21" s="41"/>
      <c r="O21" s="41"/>
      <c r="P21" s="41"/>
      <c r="Q21" s="41"/>
      <c r="R21" s="78"/>
      <c r="S21" s="41"/>
      <c r="T21" s="41"/>
    </row>
    <row r="22" spans="2:29" x14ac:dyDescent="0.25">
      <c r="B22" s="93" t="s">
        <v>55</v>
      </c>
      <c r="C22" s="94"/>
      <c r="D22" s="94"/>
      <c r="E22" s="94"/>
      <c r="F22" s="94"/>
      <c r="G22" s="94"/>
      <c r="H22" s="95"/>
      <c r="Q22" s="41"/>
      <c r="R22" s="78"/>
      <c r="S22" s="41"/>
    </row>
    <row r="23" spans="2:29" ht="18" thickBot="1" x14ac:dyDescent="0.3">
      <c r="B23" s="96"/>
      <c r="C23" s="97"/>
      <c r="D23" s="97"/>
      <c r="E23" s="97"/>
      <c r="F23" s="97"/>
      <c r="G23" s="97"/>
      <c r="H23" s="98"/>
      <c r="Q23" s="41"/>
      <c r="R23" s="78"/>
      <c r="S23" s="41"/>
    </row>
    <row r="24" spans="2:29" x14ac:dyDescent="0.25">
      <c r="Q24" s="41"/>
      <c r="R24" s="78"/>
      <c r="S24" s="41"/>
      <c r="T24" s="59" t="s">
        <v>57</v>
      </c>
    </row>
    <row r="25" spans="2:29" x14ac:dyDescent="0.25">
      <c r="B25" s="92" t="s">
        <v>53</v>
      </c>
      <c r="C25" s="92"/>
      <c r="D25" s="41"/>
      <c r="E25" s="41"/>
      <c r="F25" s="41"/>
      <c r="G25" s="92" t="s">
        <v>52</v>
      </c>
      <c r="H25" s="92"/>
      <c r="J25" s="41"/>
      <c r="K25" s="41"/>
      <c r="L25" s="61" t="s">
        <v>90</v>
      </c>
      <c r="M25" s="61" t="s">
        <v>89</v>
      </c>
      <c r="N25" s="61" t="s">
        <v>91</v>
      </c>
      <c r="O25" s="61" t="s">
        <v>88</v>
      </c>
      <c r="P25" s="41"/>
      <c r="Q25" s="59" t="s">
        <v>96</v>
      </c>
      <c r="R25" s="76"/>
      <c r="S25" s="41"/>
      <c r="T25" s="82" t="s">
        <v>90</v>
      </c>
      <c r="U25" s="82" t="s">
        <v>89</v>
      </c>
      <c r="V25" s="82" t="s">
        <v>91</v>
      </c>
      <c r="W25" s="82" t="s">
        <v>88</v>
      </c>
      <c r="Y25" s="92" t="s">
        <v>72</v>
      </c>
      <c r="Z25" s="92"/>
      <c r="AB25" s="92" t="s">
        <v>73</v>
      </c>
      <c r="AC25" s="92"/>
    </row>
    <row r="26" spans="2:29" x14ac:dyDescent="0.25">
      <c r="B26" s="58" t="s">
        <v>30</v>
      </c>
      <c r="C26" s="21">
        <v>1340</v>
      </c>
      <c r="D26" s="41"/>
      <c r="E26" s="41"/>
      <c r="F26" s="41"/>
      <c r="G26" s="58" t="s">
        <v>30</v>
      </c>
      <c r="H26" s="21">
        <v>1340</v>
      </c>
      <c r="I26" s="43"/>
      <c r="J26" s="41"/>
      <c r="K26" s="61" t="s">
        <v>12</v>
      </c>
      <c r="L26" s="21">
        <f ca="1">IF(C27=H27,0,SUM(OFFSET('3티 시즌2.5'!D319,,계산기!C27+1,,계산기!H27-계산기!C27)))</f>
        <v>8240.8170000000009</v>
      </c>
      <c r="M26" s="21">
        <f ca="1">IF(C27=H27,0,SUM(OFFSET('3티 시즌2.5'!D337,,계산기!C27+1,,계산기!H27-계산기!C27)))</f>
        <v>18100</v>
      </c>
      <c r="N26" s="21">
        <f ca="1">IF(C27=H27,0,SUM(OFFSET('3티 시즌2.5'!D355,,계산기!C27+1,,계산기!H27-계산기!C27)))</f>
        <v>5784.4790000000003</v>
      </c>
      <c r="O26" s="21">
        <f ca="1">IF(C27=H27,0,SUM(OFFSET('3티 시즌2.5'!D379,,계산기!C27+1,,계산기!H27-계산기!C27)))</f>
        <v>13767</v>
      </c>
      <c r="P26" s="41"/>
      <c r="Q26" s="31">
        <v>0.4</v>
      </c>
      <c r="R26" s="84"/>
      <c r="S26" s="82" t="s">
        <v>12</v>
      </c>
      <c r="T26" s="21">
        <f ca="1">L26*$Q26</f>
        <v>3296.3268000000007</v>
      </c>
      <c r="U26" s="21">
        <f t="shared" ref="U26:W35" ca="1" si="3">M26*$Q26</f>
        <v>7240</v>
      </c>
      <c r="V26" s="21">
        <f t="shared" ca="1" si="3"/>
        <v>2313.7916</v>
      </c>
      <c r="W26" s="21">
        <f t="shared" ca="1" si="3"/>
        <v>5506.8</v>
      </c>
      <c r="Y26" s="82" t="s">
        <v>71</v>
      </c>
      <c r="Z26" s="82" t="s">
        <v>14</v>
      </c>
      <c r="AA26" s="55"/>
      <c r="AB26" s="59" t="s">
        <v>71</v>
      </c>
      <c r="AC26" s="59" t="s">
        <v>14</v>
      </c>
    </row>
    <row r="27" spans="2:29" x14ac:dyDescent="0.25">
      <c r="B27" s="58" t="s">
        <v>3</v>
      </c>
      <c r="C27" s="21">
        <v>6</v>
      </c>
      <c r="D27" s="43">
        <f>INDEX('3티 시즌2.5'!$D$40:$D$65,MATCH(계산기!C27,'3티 시즌2.5'!$E$40:$E$65,0))</f>
        <v>1370</v>
      </c>
      <c r="E27" s="43"/>
      <c r="F27" s="41"/>
      <c r="G27" s="58" t="s">
        <v>3</v>
      </c>
      <c r="H27" s="21">
        <v>15</v>
      </c>
      <c r="I27" s="43">
        <f>INDEX('3티 시즌2.5'!$D$40:$D$65,MATCH(계산기!H27,'3티 시즌2.5'!$E$40:$E$65,0))</f>
        <v>1415</v>
      </c>
      <c r="J27" s="42"/>
      <c r="K27" s="61" t="s">
        <v>13</v>
      </c>
      <c r="L27" s="21">
        <f ca="1">SUM(IF(계산기!C28=계산기!H28,0,OFFSET('3티 시즌2.5'!D328,,계산기!C28+1,,계산기!H28-계산기!C28)),IF(계산기!C29=계산기!H29,0,OFFSET('3티 시즌2.5'!D328,,계산기!C29+1,,계산기!H29-계산기!C29)),IF(계산기!C30=계산기!H30,0,OFFSET('3티 시즌2.5'!D328,,계산기!C30+1,,계산기!H30-계산기!C30)),IF(계산기!C31=계산기!H31,0,OFFSET('3티 시즌2.5'!D328,,계산기!C31+1,,계산기!H31-계산기!C31)),IF(계산기!C32=계산기!H32,0,OFFSET('3티 시즌2.5'!D328,,계산기!C32+1,,계산기!H32-계산기!C32)))</f>
        <v>24771.520000000004</v>
      </c>
      <c r="M27" s="21">
        <f ca="1">SUM(IF(계산기!C28=계산기!H28,0,OFFSET('3티 시즌2.5'!D346,,계산기!C28+1,,계산기!H28-계산기!C28)),IF(계산기!C29=계산기!H29,0,OFFSET('3티 시즌2.5'!D346,,계산기!C29+1,,계산기!H29-계산기!C29)),IF(계산기!C30=계산기!H30,0,OFFSET('3티 시즌2.5'!D346,,계산기!C30+1,,계산기!H30-계산기!C30)),IF(계산기!C31=계산기!H31,0,OFFSET('3티 시즌2.5'!D346,,계산기!C31+1,,계산기!H31-계산기!C31)),IF(계산기!C32=계산기!H32,0,OFFSET('3티 시즌2.5'!D346,,계산기!C32+1,,계산기!H32-계산기!C32)))</f>
        <v>54410</v>
      </c>
      <c r="N27" s="21">
        <f ca="1">SUM(IF(계산기!C28=계산기!H28,0,OFFSET('3티 시즌2.5'!D367,,계산기!C28+1,,계산기!H28-계산기!C28)),IF(계산기!C29=계산기!H29,0,OFFSET('3티 시즌2.5'!D367,,계산기!C29+1,,계산기!H29-계산기!C29)),IF(계산기!C30=계산기!H30,0,OFFSET('3티 시즌2.5'!D367,,계산기!C30+1,,계산기!H30-계산기!C30)),IF(계산기!C31=계산기!H31,0,OFFSET('3티 시즌2.5'!D367,,계산기!C31+1,,계산기!H31-계산기!C31)),IF(계산기!C32=계산기!H32,0,OFFSET('3티 시즌2.5'!D367,,계산기!C32+1,,계산기!H32-계산기!C32)))</f>
        <v>17384.990000000005</v>
      </c>
      <c r="O27" s="21">
        <f ca="1">SUM(IF(계산기!C28=계산기!H28,0,OFFSET('3티 시즌2.5'!D391,,계산기!C28+1,,계산기!H28-계산기!C28)),IF(계산기!C29=계산기!H29,0,OFFSET('3티 시즌2.5'!D391,,계산기!C29+1,,계산기!H29-계산기!C29)),IF(계산기!C30=계산기!H30,0,OFFSET('3티 시즌2.5'!D391,,계산기!C30+1,,계산기!H30-계산기!C30)),IF(계산기!C31=계산기!H31,0,OFFSET('3티 시즌2.5'!D391,,계산기!C31+1,,계산기!H31-계산기!C31)),IF(계산기!C32=계산기!H32,0,OFFSET('3티 시즌2.5'!D391,,계산기!C32+1,,계산기!H32-계산기!C32)))</f>
        <v>41375</v>
      </c>
      <c r="P27" s="42"/>
      <c r="Q27" s="31">
        <f>350/9999</f>
        <v>3.5003500350035001E-2</v>
      </c>
      <c r="R27" s="84"/>
      <c r="S27" s="82" t="s">
        <v>13</v>
      </c>
      <c r="T27" s="21">
        <f t="shared" ref="T27:T35" ca="1" si="4">L27*$Q27</f>
        <v>867.08990899089918</v>
      </c>
      <c r="U27" s="21">
        <f t="shared" ca="1" si="3"/>
        <v>1904.5404540454044</v>
      </c>
      <c r="V27" s="21">
        <f t="shared" ca="1" si="3"/>
        <v>608.5355035503552</v>
      </c>
      <c r="W27" s="21">
        <f t="shared" ca="1" si="3"/>
        <v>1448.2698269826981</v>
      </c>
      <c r="Y27" s="56">
        <v>20</v>
      </c>
      <c r="Z27" s="56">
        <v>1490</v>
      </c>
      <c r="AA27" s="57" t="s">
        <v>74</v>
      </c>
      <c r="AB27" s="56">
        <v>12</v>
      </c>
      <c r="AC27" s="56">
        <v>1510</v>
      </c>
    </row>
    <row r="28" spans="2:29" x14ac:dyDescent="0.25">
      <c r="B28" s="58" t="s">
        <v>56</v>
      </c>
      <c r="C28" s="21">
        <v>6</v>
      </c>
      <c r="D28" s="43">
        <f>INDEX('3티 시즌2.5'!$D$40:$D$65,MATCH(계산기!C28,'3티 시즌2.5'!$E$40:$E$65,0))</f>
        <v>1370</v>
      </c>
      <c r="E28" s="43"/>
      <c r="F28" s="41"/>
      <c r="G28" s="58" t="s">
        <v>56</v>
      </c>
      <c r="H28" s="21">
        <v>15</v>
      </c>
      <c r="I28" s="43">
        <f>INDEX('3티 시즌2.5'!$D$40:$D$65,MATCH(계산기!H28,'3티 시즌2.5'!$E$40:$E$65,0))</f>
        <v>1415</v>
      </c>
      <c r="J28" s="42"/>
      <c r="K28" s="61" t="s">
        <v>59</v>
      </c>
      <c r="L28" s="21">
        <f ca="1">SUM(IF(C27=H27,0,OFFSET('3티 시즌2.5'!D320,,계산기!C27+1,,계산기!H27-계산기!C27)),IF(계산기!C28=계산기!H28,0,OFFSET('3티 시즌2.5'!D329,,계산기!C28+1,,계산기!H28-계산기!C28)),IF(계산기!C29=계산기!H29,0,OFFSET('3티 시즌2.5'!D329,,계산기!C29+1,,계산기!H29-계산기!C29)),IF(계산기!C30=계산기!H30,0,OFFSET('3티 시즌2.5'!D329,,계산기!C30+1,,계산기!H30-계산기!C30)),IF(계산기!C31=계산기!H31,0,OFFSET('3티 시즌2.5'!D329,,계산기!C31+1,,계산기!H31-계산기!C31)),IF(계산기!C32=계산기!H32,0,OFFSET('3티 시즌2.5'!D329,,계산기!C32+1,,계산기!H32-계산기!C32)))</f>
        <v>720.65900000000022</v>
      </c>
      <c r="M28" s="21">
        <f ca="1">SUM(IF(C27=H27,0,OFFSET('3티 시즌2.5'!D338,,계산기!C27+1,,계산기!H27-계산기!C27)),IF(계산기!C28=계산기!H28,0,OFFSET('3티 시즌2.5'!D347,,계산기!C28+1,,계산기!H28-계산기!C28)),IF(계산기!C29=계산기!H29,0,OFFSET('3티 시즌2.5'!D347,,계산기!C29+1,,계산기!H29-계산기!C29)),IF(계산기!C30=계산기!H30,0,OFFSET('3티 시즌2.5'!D347,,계산기!C30+1,,계산기!H30-계산기!C30)),IF(계산기!C31=계산기!H31,0,OFFSET('3티 시즌2.5'!D347,,계산기!C31+1,,계산기!H31-계산기!C31)),IF(계산기!C32=계산기!H32,0,OFFSET('3티 시즌2.5'!D347,,계산기!C32+1,,계산기!H32-계산기!C32)))</f>
        <v>1587</v>
      </c>
      <c r="N28" s="21">
        <f ca="1">SUM(IF(C27=H27,0,OFFSET('3티 시즌2.5'!D356,,계산기!C27+1,,계산기!H27-계산기!C27)),IF(계산기!C28=계산기!H28,0,OFFSET('3티 시즌2.5'!D368,,계산기!C28+1,,계산기!H28-계산기!C28)),IF(계산기!C29=계산기!H29,0,OFFSET('3티 시즌2.5'!D368,,계산기!C29+1,,계산기!H29-계산기!C29)),IF(계산기!C30=계산기!H30,0,OFFSET('3티 시즌2.5'!D368,,계산기!C30+1,,계산기!H30-계산기!C30)),IF(계산기!C31=계산기!H31,0,OFFSET('3티 시즌2.5'!D368,,계산기!C31+1,,계산기!H31-계산기!C31)),IF(계산기!C32=계산기!H32,0,OFFSET('3티 시즌2.5'!D368,,계산기!C32+1,,계산기!H32-계산기!C32)))</f>
        <v>505.06299999999942</v>
      </c>
      <c r="O28" s="21">
        <f ca="1">SUM(IF(C27=H27,0,OFFSET('3티 시즌2.5'!D380,,계산기!C27+1,,계산기!H27-계산기!C27)),IF(계산기!C28=계산기!H28,0,OFFSET('3티 시즌2.5'!D392,,계산기!C28+1,,계산기!H28-계산기!C28)),IF(계산기!C29=계산기!H29,0,OFFSET('3티 시즌2.5'!D392,,계산기!C29+1,,계산기!H29-계산기!C29)),IF(계산기!C30=계산기!H30,0,OFFSET('3티 시즌2.5'!D392,,계산기!C30+1,,계산기!H30-계산기!C30)),IF(계산기!C31=계산기!H31,0,OFFSET('3티 시즌2.5'!D392,,계산기!C31+1,,계산기!H31-계산기!C31)),IF(계산기!C32=계산기!H32,0,OFFSET('3티 시즌2.5'!D392,,계산기!C32+1,,계산기!H32-계산기!C32)))</f>
        <v>1196</v>
      </c>
      <c r="P28" s="42"/>
      <c r="Q28" s="31">
        <v>41</v>
      </c>
      <c r="R28" s="84"/>
      <c r="S28" s="82" t="s">
        <v>59</v>
      </c>
      <c r="T28" s="21">
        <f t="shared" ca="1" si="4"/>
        <v>29547.019000000008</v>
      </c>
      <c r="U28" s="21">
        <f t="shared" ca="1" si="3"/>
        <v>65067</v>
      </c>
      <c r="V28" s="21">
        <f t="shared" ca="1" si="3"/>
        <v>20707.582999999977</v>
      </c>
      <c r="W28" s="21">
        <f t="shared" ca="1" si="3"/>
        <v>49036</v>
      </c>
      <c r="Y28" s="56">
        <v>21</v>
      </c>
      <c r="Z28" s="56">
        <v>1505</v>
      </c>
      <c r="AA28" s="57" t="s">
        <v>74</v>
      </c>
      <c r="AB28" s="56">
        <v>13</v>
      </c>
      <c r="AC28" s="56">
        <v>1520</v>
      </c>
    </row>
    <row r="29" spans="2:29" x14ac:dyDescent="0.25">
      <c r="B29" s="58" t="s">
        <v>7</v>
      </c>
      <c r="C29" s="21">
        <v>6</v>
      </c>
      <c r="D29" s="43">
        <f>INDEX('3티 시즌2.5'!$D$40:$D$65,MATCH(계산기!C29,'3티 시즌2.5'!$E$40:$E$65,0))</f>
        <v>1370</v>
      </c>
      <c r="E29" s="43"/>
      <c r="F29" s="41"/>
      <c r="G29" s="58" t="s">
        <v>7</v>
      </c>
      <c r="H29" s="21">
        <v>15</v>
      </c>
      <c r="I29" s="43">
        <f>INDEX('3티 시즌2.5'!$D$40:$D$65,MATCH(계산기!H29,'3티 시즌2.5'!$E$40:$E$65,0))</f>
        <v>1415</v>
      </c>
      <c r="J29" s="42"/>
      <c r="K29" s="61" t="s">
        <v>60</v>
      </c>
      <c r="L29" s="21">
        <f ca="1">SUM(IF(C27=H27,0,OFFSET('3티 시즌2.5'!D321,,계산기!C27+1,,계산기!H27-계산기!C27)),IF(계산기!C28=계산기!H28,0,OFFSET('3티 시즌2.5'!D330,,계산기!C28+1,,계산기!H28-계산기!C28)),IF(계산기!C29=계산기!H29,0,OFFSET('3티 시즌2.5'!D330,,계산기!C29+1,,계산기!H29-계산기!C29)),IF(계산기!C30=계산기!H30,0,OFFSET('3티 시즌2.5'!D330,,계산기!C30+1,,계산기!H30-계산기!C30)),IF(계산기!C31=계산기!H31,0,OFFSET('3티 시즌2.5'!D330,,계산기!C31+1,,계산기!H31-계산기!C31)),IF(계산기!C32=계산기!H32,0,OFFSET('3티 시즌2.5'!D330,,계산기!C32+1,,계산기!H32-계산기!C32)))</f>
        <v>543.17899999999986</v>
      </c>
      <c r="M29" s="21">
        <f ca="1">SUM(IF(C27=H27,0,OFFSET('3티 시즌2.5'!D339,,계산기!C27+1,,계산기!H27-계산기!C27)),IF(계산기!C28=계산기!H28,0,OFFSET('3티 시즌2.5'!D348,,계산기!C28+1,,계산기!H28-계산기!C28)),IF(계산기!C29=계산기!H29,0,OFFSET('3티 시즌2.5'!D348,,계산기!C29+1,,계산기!H29-계산기!C29)),IF(계산기!C30=계산기!H30,0,OFFSET('3티 시즌2.5'!D348,,계산기!C30+1,,계산기!H30-계산기!C30)),IF(계산기!C31=계산기!H31,0,OFFSET('3티 시즌2.5'!D348,,계산기!C31+1,,계산기!H31-계산기!C31)),IF(계산기!C32=계산기!H32,0,OFFSET('3티 시즌2.5'!D348,,계산기!C32+1,,계산기!H32-계산기!C32)))</f>
        <v>1193</v>
      </c>
      <c r="N29" s="21">
        <f ca="1">SUM(IF(C27=H27,0,OFFSET('3티 시즌2.5'!D357,,계산기!C27+1,,계산기!H27-계산기!C27)),IF(계산기!C28=계산기!H28,0,OFFSET('3티 시즌2.5'!D369,,계산기!C28+1,,계산기!H28-계산기!C28)),IF(계산기!C29=계산기!H29,0,OFFSET('3티 시즌2.5'!D369,,계산기!C29+1,,계산기!H29-계산기!C29)),IF(계산기!C30=계산기!H30,0,OFFSET('3티 시즌2.5'!D369,,계산기!C30+1,,계산기!H30-계산기!C30)),IF(계산기!C31=계산기!H31,0,OFFSET('3티 시즌2.5'!D369,,계산기!C31+1,,계산기!H31-계산기!C31)),IF(계산기!C32=계산기!H32,0,OFFSET('3티 시즌2.5'!D369,,계산기!C32+1,,계산기!H32-계산기!C32)))</f>
        <v>378.9169999999998</v>
      </c>
      <c r="O29" s="21">
        <f ca="1">SUM(IF(C27=H27,0,OFFSET('3티 시즌2.5'!D381,,계산기!C27+1,,계산기!H27-계산기!C27)),IF(계산기!C28=계산기!H28,0,OFFSET('3티 시즌2.5'!D393,,계산기!C28+1,,계산기!H28-계산기!C28)),IF(계산기!C29=계산기!H29,0,OFFSET('3티 시즌2.5'!D393,,계산기!C29+1,,계산기!H29-계산기!C29)),IF(계산기!C30=계산기!H30,0,OFFSET('3티 시즌2.5'!D393,,계산기!C30+1,,계산기!H30-계산기!C30)),IF(계산기!C31=계산기!H31,0,OFFSET('3티 시즌2.5'!D393,,계산기!C31+1,,계산기!H31-계산기!C31)),IF(계산기!C32=계산기!H32,0,OFFSET('3티 시즌2.5'!D393,,계산기!C32+1,,계산기!H32-계산기!C32)))</f>
        <v>904</v>
      </c>
      <c r="P29" s="42"/>
      <c r="Q29" s="31">
        <v>12</v>
      </c>
      <c r="R29" s="84"/>
      <c r="S29" s="82" t="s">
        <v>60</v>
      </c>
      <c r="T29" s="21">
        <f t="shared" ca="1" si="4"/>
        <v>6518.1479999999983</v>
      </c>
      <c r="U29" s="21">
        <f t="shared" ca="1" si="3"/>
        <v>14316</v>
      </c>
      <c r="V29" s="21">
        <f t="shared" ca="1" si="3"/>
        <v>4547.0039999999972</v>
      </c>
      <c r="W29" s="21">
        <f t="shared" ca="1" si="3"/>
        <v>10848</v>
      </c>
      <c r="Y29" s="56">
        <v>22</v>
      </c>
      <c r="Z29" s="56">
        <v>1520</v>
      </c>
      <c r="AA29" s="57" t="s">
        <v>74</v>
      </c>
      <c r="AB29" s="56">
        <v>14</v>
      </c>
      <c r="AC29" s="56">
        <v>1530</v>
      </c>
    </row>
    <row r="30" spans="2:29" x14ac:dyDescent="0.25">
      <c r="B30" s="58" t="s">
        <v>8</v>
      </c>
      <c r="C30" s="21">
        <v>6</v>
      </c>
      <c r="D30" s="43">
        <f>INDEX('3티 시즌2.5'!$D$40:$D$65,MATCH(계산기!C30,'3티 시즌2.5'!$E$40:$E$65,0))</f>
        <v>1370</v>
      </c>
      <c r="E30" s="43"/>
      <c r="F30" s="41"/>
      <c r="G30" s="58" t="s">
        <v>8</v>
      </c>
      <c r="H30" s="21">
        <v>15</v>
      </c>
      <c r="I30" s="43">
        <f>INDEX('3티 시즌2.5'!$D$40:$D$65,MATCH(계산기!H30,'3티 시즌2.5'!$E$40:$E$65,0))</f>
        <v>1415</v>
      </c>
      <c r="J30" s="42"/>
      <c r="K30" s="61" t="s">
        <v>11</v>
      </c>
      <c r="L30" s="21">
        <f ca="1">SUM(IF(C27=H27,0,SUM(OFFSET('3티 시즌2.5'!D318,,계산기!C27+1,,계산기!H27-계산기!C27),OFFSET('3티 시즌2.5'!D322,,계산기!C27+1,,계산기!H27-계산기!C27))),IF(계산기!C28=계산기!H28,0,SUM(OFFSET('3티 시즌2.5'!D327,,계산기!C28+1,,계산기!H28-계산기!C28),OFFSET('3티 시즌2.5'!D331,,계산기!C28+1,,계산기!H28-계산기!C28))),IF(계산기!C29=계산기!H29,0,SUM(OFFSET('3티 시즌2.5'!D327,,계산기!C29+1,,계산기!H29-계산기!C29),OFFSET('3티 시즌2.5'!D331,,계산기!C29+1,,계산기!H29-계산기!C29))),IF(계산기!C30=계산기!H30,0,SUM(OFFSET('3티 시즌2.5'!D327,,계산기!C30+1,,계산기!H30-계산기!C30),OFFSET('3티 시즌2.5'!D331,,계산기!C30+1,,계산기!H30-계산기!C30))),IF(계산기!C31=계산기!H31,0,SUM(OFFSET('3티 시즌2.5'!D327,,계산기!C31+1,,계산기!H31-계산기!C31),OFFSET('3티 시즌2.5'!D331,,계산기!C31+1,,계산기!H31-계산기!C31))),IF(계산기!C32=계산기!H32,0,SUM(OFFSET('3티 시즌2.5'!D327,,계산기!C32+1,,계산기!H32-계산기!C32),OFFSET('3티 시즌2.5'!D331,,계산기!C32+1,,계산기!H32-계산기!C32))))</f>
        <v>140541.74299999999</v>
      </c>
      <c r="M30" s="21">
        <f ca="1">SUM(IF(C27=H27,0,SUM(OFFSET('3티 시즌2.5'!D336,,계산기!C27+1,,계산기!H27-계산기!C27),OFFSET('3티 시즌2.5'!D340,,계산기!C27+1,,계산기!H27-계산기!C27))),IF(계산기!C28=계산기!H28,0,SUM(OFFSET('3티 시즌2.5'!D345,,계산기!C28+1,,계산기!H28-계산기!C28),OFFSET('3티 시즌2.5'!D349,,계산기!C28+1,,계산기!H28-계산기!C28))),IF(계산기!C29=계산기!H29,0,SUM(OFFSET('3티 시즌2.5'!D345,,계산기!C29+1,,계산기!H29-계산기!C29),OFFSET('3티 시즌2.5'!D349,,계산기!C29+1,,계산기!H29-계산기!C29))),IF(계산기!C30=계산기!H30,0,SUM(OFFSET('3티 시즌2.5'!D345,,계산기!C30+1,,계산기!H30-계산기!C30),OFFSET('3티 시즌2.5'!D349,,계산기!C30+1,,계산기!H30-계산기!C30))),IF(계산기!C31=계산기!H31,0,SUM(OFFSET('3티 시즌2.5'!D345,,계산기!C31+1,,계산기!H31-계산기!C31),OFFSET('3티 시즌2.5'!D349,,계산기!C31+1,,계산기!H31-계산기!C31))),IF(계산기!C32=계산기!H32,0,SUM(OFFSET('3티 시즌2.5'!D345,,계산기!C32+1,,계산기!H32-계산기!C32),OFFSET('3티 시즌2.5'!D349,,계산기!C32+1,,계산기!H32-계산기!C32))))</f>
        <v>150807</v>
      </c>
      <c r="N30" s="21">
        <f ca="1">SUM(IF(C27=H27,0,SUM(OFFSET('3티 시즌2.5'!D354,,계산기!C27+1,,계산기!H27-계산기!C27),OFFSET('3티 시즌2.5'!D358,,계산기!C27+1,,계산기!H27-계산기!C27))),IF(계산기!C28=계산기!H28,0,SUM(OFFSET('3티 시즌2.5'!D366,,계산기!C28+1,,계산기!H28-계산기!C28),OFFSET('3티 시즌2.5'!D370,,계산기!C28+1,,계산기!H28-계산기!C28))),IF(계산기!C29=계산기!H29,0,SUM(OFFSET('3티 시즌2.5'!D366,,계산기!C29+1,,계산기!H29-계산기!C29),OFFSET('3티 시즌2.5'!D370,,계산기!C29+1,,계산기!H29-계산기!C29))),IF(계산기!C30=계산기!H30,0,SUM(OFFSET('3티 시즌2.5'!D366,,계산기!C30+1,,계산기!H30-계산기!C30),OFFSET('3티 시즌2.5'!D370,,계산기!C30+1,,계산기!H30-계산기!C30))),IF(계산기!C31=계산기!H31,0,SUM(OFFSET('3티 시즌2.5'!D366,,계산기!C31+1,,계산기!H31-계산기!C31),OFFSET('3티 시즌2.5'!D370,,계산기!C31+1,,계산기!H31-계산기!C31))),IF(계산기!C32=계산기!H32,0,SUM(OFFSET('3티 시즌2.5'!D366,,계산기!C32+1,,계산기!H32-계산기!C32),OFFSET('3티 시즌2.5'!D370,,계산기!C32+1,,계산기!H32-계산기!C32))))</f>
        <v>137985.99499999997</v>
      </c>
      <c r="O30" s="21">
        <f ca="1">SUM(IF(C27=H27,0,SUM(OFFSET('3티 시즌2.5'!D378,,계산기!C27+1,,계산기!H27-계산기!C27),OFFSET('3티 시즌2.5'!D382,,계산기!C27+1,,계산기!H27-계산기!C27))),IF(계산기!C28=계산기!H28,0,SUM(OFFSET('3티 시즌2.5'!D390,,계산기!C28+1,,계산기!H28-계산기!C28),OFFSET('3티 시즌2.5'!D394,,계산기!C28+1,,계산기!H28-계산기!C28))),IF(계산기!C29=계산기!H29,0,SUM(OFFSET('3티 시즌2.5'!D390,,계산기!C29+1,,계산기!H29-계산기!C29),OFFSET('3티 시즌2.5'!D394,,계산기!C29+1,,계산기!H29-계산기!C29))),IF(계산기!C30=계산기!H30,0,SUM(OFFSET('3티 시즌2.5'!D390,,계산기!C30+1,,계산기!H30-계산기!C30),OFFSET('3티 시즌2.5'!D394,,계산기!C30+1,,계산기!H30-계산기!C30))),IF(계산기!C31=계산기!H31,0,SUM(OFFSET('3티 시즌2.5'!D390,,계산기!C31+1,,계산기!H31-계산기!C31),OFFSET('3티 시즌2.5'!D394,,계산기!C31+1,,계산기!H31-계산기!C31))),IF(계산기!C32=계산기!H32,0,SUM(OFFSET('3티 시즌2.5'!D390,,계산기!C32+1,,계산기!H32-계산기!C32),OFFSET('3티 시즌2.5'!D394,,계산기!C32+1,,계산기!H32-계산기!C32))))</f>
        <v>146281</v>
      </c>
      <c r="P30" s="42"/>
      <c r="Q30" s="31">
        <v>0.2</v>
      </c>
      <c r="R30" s="84"/>
      <c r="S30" s="82" t="s">
        <v>11</v>
      </c>
      <c r="T30" s="21">
        <f t="shared" ca="1" si="4"/>
        <v>28108.348599999998</v>
      </c>
      <c r="U30" s="21">
        <f t="shared" ca="1" si="3"/>
        <v>30161.4</v>
      </c>
      <c r="V30" s="21">
        <f t="shared" ca="1" si="3"/>
        <v>27597.198999999993</v>
      </c>
      <c r="W30" s="21">
        <f t="shared" ca="1" si="3"/>
        <v>29256.2</v>
      </c>
      <c r="Y30" s="56">
        <v>23</v>
      </c>
      <c r="Z30" s="56">
        <v>1535</v>
      </c>
      <c r="AA30" s="57" t="s">
        <v>74</v>
      </c>
      <c r="AB30" s="56">
        <v>15</v>
      </c>
      <c r="AC30" s="56">
        <v>1540</v>
      </c>
    </row>
    <row r="31" spans="2:29" x14ac:dyDescent="0.25">
      <c r="B31" s="58" t="s">
        <v>9</v>
      </c>
      <c r="C31" s="21">
        <v>6</v>
      </c>
      <c r="D31" s="43">
        <f>INDEX('3티 시즌2.5'!$D$40:$D$65,MATCH(계산기!C31,'3티 시즌2.5'!$E$40:$E$65,0))</f>
        <v>1370</v>
      </c>
      <c r="E31" s="43"/>
      <c r="F31" s="41"/>
      <c r="G31" s="58" t="s">
        <v>9</v>
      </c>
      <c r="H31" s="21">
        <v>15</v>
      </c>
      <c r="I31" s="43">
        <f>INDEX('3티 시즌2.5'!$D$40:$D$65,MATCH(계산기!H31,'3티 시즌2.5'!$E$40:$E$65,0))</f>
        <v>1415</v>
      </c>
      <c r="J31" s="42"/>
      <c r="K31" s="61" t="s">
        <v>0</v>
      </c>
      <c r="L31" s="21">
        <f ca="1">SUM(IF(C27=H27,0,OFFSET('3티 시즌2.5'!D323,,계산기!C27+1,,계산기!H27-계산기!C27)),IF(계산기!C28=계산기!H28,0,OFFSET('3티 시즌2.5'!D332,,계산기!C28+1,,계산기!H28-계산기!C28)),IF(계산기!C29=계산기!H29,0,OFFSET('3티 시즌2.5'!D332,,계산기!C29+1,,계산기!H29-계산기!C29)),IF(계산기!C30=계산기!H30,0,OFFSET('3티 시즌2.5'!D332,,계산기!C30+1,,계산기!H30-계산기!C30)),IF(계산기!C31=계산기!H31,0,OFFSET('3티 시즌2.5'!D332,,계산기!C31+1,,계산기!H31-계산기!C31)),IF(계산기!C32=계산기!H32,0,OFFSET('3티 시즌2.5'!D332,,계산기!C32+1,,계산기!H32-계산기!C32)))</f>
        <v>1544880.2</v>
      </c>
      <c r="M31" s="21">
        <f ca="1">SUM(IF(C27=H27,0,OFFSET('3티 시즌2.5'!D341,,계산기!C27+1,,계산기!H27-계산기!C27)),IF(계산기!C28=계산기!H28,0,OFFSET('3티 시즌2.5'!D350,,계산기!C28+1,,계산기!H28-계산기!C28)),IF(계산기!C29=계산기!H29,0,OFFSET('3티 시즌2.5'!D350,,계산기!C29+1,,계산기!H29-계산기!C29)),IF(계산기!C30=계산기!H30,0,OFFSET('3티 시즌2.5'!D350,,계산기!C30+1,,계산기!H30-계산기!C30)),IF(계산기!C31=계산기!H31,0,OFFSET('3티 시즌2.5'!D350,,계산기!C31+1,,계산기!H31-계산기!C31)),IF(계산기!C32=계산기!H32,0,OFFSET('3티 시즌2.5'!D350,,계산기!C32+1,,계산기!H32-계산기!C32)))</f>
        <v>3407680</v>
      </c>
      <c r="N31" s="21">
        <f ca="1">SUM(IF(C27=H27,0,OFFSET('3티 시즌2.5'!D359,,계산기!C27+1,,계산기!H27-계산기!C27)),IF(계산기!C28=계산기!H28,0,OFFSET('3티 시즌2.5'!D371,,계산기!C28+1,,계산기!H28-계산기!C28)),IF(계산기!C29=계산기!H29,0,OFFSET('3티 시즌2.5'!D371,,계산기!C29+1,,계산기!H29-계산기!C29)),IF(계산기!C30=계산기!H30,0,OFFSET('3티 시즌2.5'!D371,,계산기!C30+1,,계산기!H30-계산기!C30)),IF(계산기!C31=계산기!H31,0,OFFSET('3티 시즌2.5'!D371,,계산기!C31+1,,계산기!H31-계산기!C31)),IF(계산기!C32=계산기!H32,0,OFFSET('3티 시즌2.5'!D371,,계산기!C32+1,,계산기!H32-계산기!C32)))</f>
        <v>1076422.7439999999</v>
      </c>
      <c r="O31" s="21">
        <f ca="1">SUM(IF(C27=H27,0,OFFSET('3티 시즌2.5'!D383,,계산기!C27+1,,계산기!H27-계산기!C27)),IF(계산기!C28=계산기!H28,0,OFFSET('3티 시즌2.5'!D395,,계산기!C28+1,,계산기!H28-계산기!C28)),IF(계산기!C29=계산기!H29,0,OFFSET('3티 시즌2.5'!D395,,계산기!C29+1,,계산기!H29-계산기!C29)),IF(계산기!C30=계산기!H30,0,OFFSET('3티 시즌2.5'!D395,,계산기!C30+1,,계산기!H30-계산기!C30)),IF(계산기!C31=계산기!H31,0,OFFSET('3티 시즌2.5'!D395,,계산기!C31+1,,계산기!H31-계산기!C31)),IF(계산기!C32=계산기!H32,0,OFFSET('3티 시즌2.5'!D395,,계산기!C32+1,,계산기!H32-계산기!C32)))</f>
        <v>2544528</v>
      </c>
      <c r="P31" s="42"/>
      <c r="Q31" s="31">
        <v>0.01</v>
      </c>
      <c r="R31" s="84"/>
      <c r="S31" s="82" t="s">
        <v>0</v>
      </c>
      <c r="T31" s="21">
        <f t="shared" ca="1" si="4"/>
        <v>15448.802</v>
      </c>
      <c r="U31" s="21">
        <f t="shared" ca="1" si="3"/>
        <v>34076.800000000003</v>
      </c>
      <c r="V31" s="21">
        <f t="shared" ca="1" si="3"/>
        <v>10764.227440000001</v>
      </c>
      <c r="W31" s="21">
        <f t="shared" ca="1" si="3"/>
        <v>25445.279999999999</v>
      </c>
      <c r="Y31" s="56"/>
      <c r="Z31" s="56"/>
      <c r="AA31" s="55"/>
      <c r="AB31" s="56">
        <v>16</v>
      </c>
      <c r="AC31" s="56">
        <v>1550</v>
      </c>
    </row>
    <row r="32" spans="2:29" x14ac:dyDescent="0.25">
      <c r="B32" s="58" t="s">
        <v>10</v>
      </c>
      <c r="C32" s="21">
        <v>6</v>
      </c>
      <c r="D32" s="43">
        <f>INDEX('3티 시즌2.5'!$D$40:$D$65,MATCH(계산기!C32,'3티 시즌2.5'!$E$40:$E$65,0))</f>
        <v>1370</v>
      </c>
      <c r="E32" s="43"/>
      <c r="F32" s="41"/>
      <c r="G32" s="58" t="s">
        <v>10</v>
      </c>
      <c r="H32" s="21">
        <v>15</v>
      </c>
      <c r="I32" s="43">
        <f>INDEX('3티 시즌2.5'!$D$40:$D$65,MATCH(계산기!H32,'3티 시즌2.5'!$E$40:$E$65,0))</f>
        <v>1415</v>
      </c>
      <c r="J32" s="42"/>
      <c r="K32" s="61" t="s">
        <v>1</v>
      </c>
      <c r="L32" s="21">
        <f ca="1">SUM(IF(C27=H27,0,OFFSET('3티 시즌2.5'!D324,,계산기!C27+1,,계산기!H27-계산기!C27)),IF(계산기!C28=계산기!H28,0,OFFSET('3티 시즌2.5'!D333,,계산기!C28+1,,계산기!H28-계산기!C28)),IF(계산기!C29=계산기!H29,0,OFFSET('3티 시즌2.5'!D333,,계산기!C29+1,,계산기!H29-계산기!C29)),IF(계산기!C30=계산기!H30,0,OFFSET('3티 시즌2.5'!D333,,계산기!C30+1,,계산기!H30-계산기!C30)),IF(계산기!C31=계산기!H31,0,OFFSET('3티 시즌2.5'!D333,,계산기!C31+1,,계산기!H31-계산기!C31)),IF(계산기!C32=계산기!H32,0,OFFSET('3티 시즌2.5'!D333,,계산기!C32+1,,계산기!H32-계산기!C32)))</f>
        <v>22211.127999999997</v>
      </c>
      <c r="M32" s="21">
        <f ca="1">SUM(IF(C27=H27,0,OFFSET('3티 시즌2.5'!D342,,계산기!C27+1,,계산기!H27-계산기!C27)),IF(계산기!C28=계산기!H28,0,OFFSET('3티 시즌2.5'!D351,,계산기!C28+1,,계산기!H28-계산기!C28)),IF(계산기!C29=계산기!H29,0,OFFSET('3티 시즌2.5'!D351,,계산기!C29+1,,계산기!H29-계산기!C29)),IF(계산기!C30=계산기!H30,0,OFFSET('3티 시즌2.5'!D351,,계산기!C30+1,,계산기!H30-계산기!C30)),IF(계산기!C31=계산기!H31,0,OFFSET('3티 시즌2.5'!D351,,계산기!C31+1,,계산기!H31-계산기!C31)),IF(계산기!C32=계산기!H32,0,OFFSET('3티 시즌2.5'!D351,,계산기!C32+1,,계산기!H32-계산기!C32)))</f>
        <v>49140</v>
      </c>
      <c r="N32" s="21">
        <f ca="1">SUM(IF(C27=H27,0,OFFSET('3티 시즌2.5'!D360,,계산기!C27+1,,계산기!H27-계산기!C27)),IF(계산기!C28=계산기!H28,0,OFFSET('3티 시즌2.5'!D372,,계산기!C28+1,,계산기!H28-계산기!C28)),IF(계산기!C29=계산기!H29,0,OFFSET('3티 시즌2.5'!D372,,계산기!C29+1,,계산기!H29-계산기!C29)),IF(계산기!C30=계산기!H30,0,OFFSET('3티 시즌2.5'!D372,,계산기!C30+1,,계산기!H30-계산기!C30)),IF(계산기!C31=계산기!H31,0,OFFSET('3티 시즌2.5'!D372,,계산기!C31+1,,계산기!H31-계산기!C31)),IF(계산기!C32=계산기!H32,0,OFFSET('3티 시즌2.5'!D372,,계산기!C32+1,,계산기!H32-계산기!C32)))</f>
        <v>15407.408000000003</v>
      </c>
      <c r="O32" s="21">
        <f ca="1">SUM(IF(C27=H27,0,OFFSET('3티 시즌2.5'!D384,,계산기!C27+1,,계산기!H27-계산기!C27)),IF(계산기!C28=계산기!H28,0,OFFSET('3티 시즌2.5'!D396,,계산기!C28+1,,계산기!H28-계산기!C28)),IF(계산기!C29=계산기!H29,0,OFFSET('3티 시즌2.5'!D396,,계산기!C29+1,,계산기!H29-계산기!C29)),IF(계산기!C30=계산기!H30,0,OFFSET('3티 시즌2.5'!D396,,계산기!C30+1,,계산기!H30-계산기!C30)),IF(계산기!C31=계산기!H31,0,OFFSET('3티 시즌2.5'!D396,,계산기!C31+1,,계산기!H31-계산기!C31)),IF(계산기!C32=계산기!H32,0,OFFSET('3티 시즌2.5'!D396,,계산기!C32+1,,계산기!H32-계산기!C32)))</f>
        <v>36236</v>
      </c>
      <c r="P32" s="42"/>
      <c r="Q32" s="31">
        <v>1</v>
      </c>
      <c r="R32" s="84"/>
      <c r="S32" s="82" t="s">
        <v>1</v>
      </c>
      <c r="T32" s="21">
        <f t="shared" ca="1" si="4"/>
        <v>22211.127999999997</v>
      </c>
      <c r="U32" s="21">
        <f t="shared" ca="1" si="3"/>
        <v>49140</v>
      </c>
      <c r="V32" s="21">
        <f t="shared" ca="1" si="3"/>
        <v>15407.408000000003</v>
      </c>
      <c r="W32" s="21">
        <f t="shared" ca="1" si="3"/>
        <v>36236</v>
      </c>
      <c r="Y32" s="56">
        <v>24</v>
      </c>
      <c r="Z32" s="56">
        <v>1550</v>
      </c>
      <c r="AA32" s="57" t="s">
        <v>74</v>
      </c>
      <c r="AB32" s="56">
        <v>17</v>
      </c>
      <c r="AC32" s="56">
        <v>1560</v>
      </c>
    </row>
    <row r="33" spans="2:29" x14ac:dyDescent="0.25">
      <c r="B33" s="76"/>
      <c r="C33" s="76"/>
      <c r="D33" s="77"/>
      <c r="E33" s="77"/>
      <c r="F33" s="78"/>
      <c r="G33" s="76"/>
      <c r="H33" s="76"/>
      <c r="I33" s="43"/>
      <c r="J33" s="42"/>
      <c r="K33" s="79" t="s">
        <v>92</v>
      </c>
      <c r="L33" s="21"/>
      <c r="M33" s="21"/>
      <c r="N33" s="21">
        <f ca="1">SUM(IF(C27=H27,0,OFFSET('3티 시즌2.5'!D361,,계산기!C27+1,,계산기!H27-계산기!C27)),IF(계산기!C28=계산기!H28,0,OFFSET('3티 시즌2.5'!D373,,계산기!C28+1,,계산기!H28-계산기!C28)),IF(계산기!C29=계산기!H29,0,OFFSET('3티 시즌2.5'!D373,,계산기!C29+1,,계산기!H29-계산기!C29)),IF(계산기!C30=계산기!H30,0,OFFSET('3티 시즌2.5'!D373,,계산기!C30+1,,계산기!H30-계산기!C30)),IF(계산기!C31=계산기!H31,0,OFFSET('3티 시즌2.5'!D373,,계산기!C31+1,,계산기!H31-계산기!C31)),IF(계산기!C32=계산기!H32,0,OFFSET('3티 시즌2.5'!D373,,계산기!C32+1,,계산기!H32-계산기!C32)))</f>
        <v>1933.8480000000009</v>
      </c>
      <c r="O33" s="21">
        <f ca="1">SUM(IF(C27=H27,0,OFFSET('3티 시즌2.5'!D385,,계산기!C27+1,,계산기!H27-계산기!C27)),IF(계산기!C28=계산기!H28,0,OFFSET('3티 시즌2.5'!D397,,계산기!C28+1,,계산기!H28-계산기!C28)),IF(계산기!C29=계산기!H29,0,OFFSET('3티 시즌2.5'!D397,,계산기!C29+1,,계산기!H29-계산기!C29)),IF(계산기!C30=계산기!H30,0,OFFSET('3티 시즌2.5'!D397,,계산기!C30+1,,계산기!H30-계산기!C30)),IF(계산기!C31=계산기!H31,0,OFFSET('3티 시즌2.5'!D397,,계산기!C31+1,,계산기!H31-계산기!C31)),IF(계산기!C32=계산기!H32,0,OFFSET('3티 시즌2.5'!D397,,계산기!C32+1,,계산기!H32-계산기!C32)))</f>
        <v>4608</v>
      </c>
      <c r="P33" s="42"/>
      <c r="Q33" s="31">
        <v>40.700000000000003</v>
      </c>
      <c r="R33" s="84"/>
      <c r="S33" s="82" t="s">
        <v>92</v>
      </c>
      <c r="T33" s="21">
        <f t="shared" si="4"/>
        <v>0</v>
      </c>
      <c r="U33" s="21">
        <f t="shared" si="3"/>
        <v>0</v>
      </c>
      <c r="V33" s="21">
        <f t="shared" ca="1" si="3"/>
        <v>78707.613600000041</v>
      </c>
      <c r="W33" s="21">
        <f t="shared" ca="1" si="3"/>
        <v>187545.60000000001</v>
      </c>
      <c r="Y33" s="56"/>
      <c r="Z33" s="56"/>
      <c r="AA33" s="55"/>
      <c r="AB33" s="56">
        <v>18</v>
      </c>
      <c r="AC33" s="56">
        <v>1570</v>
      </c>
    </row>
    <row r="34" spans="2:29" x14ac:dyDescent="0.25">
      <c r="B34" s="76"/>
      <c r="C34" s="76"/>
      <c r="D34" s="77"/>
      <c r="E34" s="77"/>
      <c r="F34" s="78"/>
      <c r="G34" s="76"/>
      <c r="H34" s="76"/>
      <c r="I34" s="43"/>
      <c r="J34" s="42"/>
      <c r="K34" s="79" t="s">
        <v>93</v>
      </c>
      <c r="L34" s="21"/>
      <c r="M34" s="21"/>
      <c r="N34" s="36">
        <f ca="1">N33/2</f>
        <v>966.92400000000043</v>
      </c>
      <c r="O34" s="36">
        <f ca="1">O33/2</f>
        <v>2304</v>
      </c>
      <c r="P34" s="42"/>
      <c r="Q34" s="31">
        <v>121.9</v>
      </c>
      <c r="R34" s="84"/>
      <c r="S34" s="82" t="s">
        <v>93</v>
      </c>
      <c r="T34" s="21">
        <f t="shared" si="4"/>
        <v>0</v>
      </c>
      <c r="U34" s="21">
        <f t="shared" si="3"/>
        <v>0</v>
      </c>
      <c r="V34" s="21">
        <f t="shared" ca="1" si="3"/>
        <v>117868.03560000006</v>
      </c>
      <c r="W34" s="21">
        <f t="shared" ca="1" si="3"/>
        <v>280857.60000000003</v>
      </c>
      <c r="Y34" s="56">
        <v>25</v>
      </c>
      <c r="Z34" s="56">
        <v>1575</v>
      </c>
      <c r="AA34" s="57" t="s">
        <v>74</v>
      </c>
      <c r="AB34" s="56">
        <v>19</v>
      </c>
      <c r="AC34" s="56">
        <v>1580</v>
      </c>
    </row>
    <row r="35" spans="2:29" x14ac:dyDescent="0.25">
      <c r="B35" s="76"/>
      <c r="C35" s="76"/>
      <c r="D35" s="77"/>
      <c r="E35" s="77"/>
      <c r="F35" s="78"/>
      <c r="G35" s="76"/>
      <c r="H35" s="76"/>
      <c r="I35" s="43"/>
      <c r="J35" s="42"/>
      <c r="K35" s="79" t="s">
        <v>94</v>
      </c>
      <c r="L35" s="21"/>
      <c r="M35" s="21"/>
      <c r="N35" s="21">
        <f ca="1">N34/3</f>
        <v>322.30800000000016</v>
      </c>
      <c r="O35" s="21">
        <f ca="1">O34/3</f>
        <v>768</v>
      </c>
      <c r="P35" s="42"/>
      <c r="Q35" s="31">
        <v>180.2</v>
      </c>
      <c r="R35" s="84"/>
      <c r="S35" s="82" t="s">
        <v>94</v>
      </c>
      <c r="T35" s="21">
        <f t="shared" si="4"/>
        <v>0</v>
      </c>
      <c r="U35" s="21">
        <f t="shared" si="3"/>
        <v>0</v>
      </c>
      <c r="V35" s="21">
        <f t="shared" ca="1" si="3"/>
        <v>58079.901600000027</v>
      </c>
      <c r="W35" s="21">
        <f t="shared" ca="1" si="3"/>
        <v>138393.59999999998</v>
      </c>
      <c r="Y35" s="55"/>
      <c r="Z35" s="55"/>
      <c r="AA35" s="55"/>
      <c r="AB35" s="56">
        <v>20</v>
      </c>
      <c r="AC35" s="56">
        <v>1590</v>
      </c>
    </row>
    <row r="36" spans="2:29" x14ac:dyDescent="0.25">
      <c r="B36" s="41"/>
      <c r="C36" s="41"/>
      <c r="D36" s="41"/>
      <c r="E36" s="41"/>
      <c r="F36" s="41"/>
      <c r="G36" s="41"/>
      <c r="H36" s="41"/>
      <c r="J36" s="41"/>
      <c r="K36" s="41"/>
      <c r="L36" s="41"/>
      <c r="M36" s="41"/>
      <c r="N36" s="41"/>
      <c r="O36" s="41"/>
      <c r="P36" s="41"/>
      <c r="R36" s="85"/>
    </row>
    <row r="37" spans="2:29" x14ac:dyDescent="0.25">
      <c r="B37" s="58" t="s">
        <v>29</v>
      </c>
      <c r="C37" s="31">
        <f>AVERAGE(D27:D32)</f>
        <v>1370</v>
      </c>
      <c r="D37" s="41"/>
      <c r="E37" s="41"/>
      <c r="F37" s="41"/>
      <c r="G37" s="58" t="s">
        <v>29</v>
      </c>
      <c r="H37" s="31">
        <f>AVERAGE(I27:I32)</f>
        <v>1415</v>
      </c>
      <c r="J37" s="41"/>
      <c r="K37" s="41"/>
      <c r="L37" s="41"/>
      <c r="M37" s="41"/>
      <c r="N37" s="41"/>
      <c r="O37" s="41"/>
      <c r="R37" s="85"/>
      <c r="S37" s="58" t="s">
        <v>27</v>
      </c>
      <c r="T37" s="32">
        <f ca="1">SUM(T26:T35)</f>
        <v>105996.86230899091</v>
      </c>
      <c r="U37" s="32">
        <f t="shared" ref="U37:W37" ca="1" si="5">SUM(U26:U35)</f>
        <v>201905.74045404542</v>
      </c>
      <c r="V37" s="32">
        <f t="shared" ca="1" si="5"/>
        <v>336601.29934355046</v>
      </c>
      <c r="W37" s="32">
        <f t="shared" ca="1" si="5"/>
        <v>764573.34982698271</v>
      </c>
    </row>
    <row r="38" spans="2:29" ht="18" thickBot="1" x14ac:dyDescent="0.3">
      <c r="R38" s="85"/>
    </row>
    <row r="39" spans="2:29" x14ac:dyDescent="0.25">
      <c r="B39" s="99" t="s">
        <v>95</v>
      </c>
      <c r="C39" s="100"/>
      <c r="D39" s="100"/>
      <c r="E39" s="100"/>
      <c r="F39" s="100"/>
      <c r="G39" s="100"/>
      <c r="H39" s="101"/>
      <c r="R39" s="85"/>
    </row>
    <row r="40" spans="2:29" ht="18" thickBot="1" x14ac:dyDescent="0.3">
      <c r="B40" s="102"/>
      <c r="C40" s="103"/>
      <c r="D40" s="103"/>
      <c r="E40" s="103"/>
      <c r="F40" s="103"/>
      <c r="G40" s="103"/>
      <c r="H40" s="104"/>
      <c r="R40" s="85"/>
    </row>
    <row r="41" spans="2:29" x14ac:dyDescent="0.25">
      <c r="R41" s="85"/>
      <c r="T41" s="82" t="s">
        <v>57</v>
      </c>
    </row>
    <row r="42" spans="2:29" x14ac:dyDescent="0.25">
      <c r="B42" s="92" t="s">
        <v>53</v>
      </c>
      <c r="C42" s="92"/>
      <c r="D42" s="41"/>
      <c r="E42" s="41"/>
      <c r="F42" s="41"/>
      <c r="G42" s="92" t="s">
        <v>52</v>
      </c>
      <c r="H42" s="92"/>
      <c r="J42" s="41"/>
      <c r="K42" s="41"/>
      <c r="L42" s="61" t="s">
        <v>90</v>
      </c>
      <c r="M42" s="61" t="s">
        <v>89</v>
      </c>
      <c r="N42" s="61" t="s">
        <v>91</v>
      </c>
      <c r="O42" s="61" t="s">
        <v>88</v>
      </c>
      <c r="P42" s="41"/>
      <c r="Q42" s="59" t="s">
        <v>96</v>
      </c>
      <c r="R42" s="76"/>
      <c r="S42" s="41"/>
      <c r="T42" s="82" t="s">
        <v>90</v>
      </c>
      <c r="U42" s="82" t="s">
        <v>89</v>
      </c>
      <c r="V42" s="82" t="s">
        <v>91</v>
      </c>
      <c r="W42" s="82" t="s">
        <v>88</v>
      </c>
    </row>
    <row r="43" spans="2:29" x14ac:dyDescent="0.25">
      <c r="B43" s="58" t="s">
        <v>30</v>
      </c>
      <c r="C43" s="21">
        <v>1390</v>
      </c>
      <c r="D43" s="41"/>
      <c r="E43" s="41"/>
      <c r="F43" s="41"/>
      <c r="G43" s="58" t="s">
        <v>30</v>
      </c>
      <c r="H43" s="21">
        <v>1390</v>
      </c>
      <c r="I43" s="43"/>
      <c r="J43" s="41"/>
      <c r="K43" s="61" t="s">
        <v>67</v>
      </c>
      <c r="L43" s="21">
        <f ca="1">IF(C44=H44,0,SUM(OFFSET('3티 시즌2.5'!D442,,계산기!C44+1,,계산기!H44-계산기!C44)))</f>
        <v>502549.94999999995</v>
      </c>
      <c r="M43" s="21">
        <f ca="1">IF(C44=H44,0,SUM(OFFSET('3티 시즌2.5'!D460,,계산기!C44+1,,계산기!H44-계산기!C44)))</f>
        <v>1207600</v>
      </c>
      <c r="N43" s="21">
        <f ca="1">IF(C44=H44,0,SUM(OFFSET('3티 시즌2.5'!D478,,계산기!C44+1,,계산기!H44-계산기!C44)))</f>
        <v>282873.05</v>
      </c>
      <c r="O43" s="21">
        <f ca="1">IF(C44=H44,0,SUM(OFFSET('3티 시즌2.5'!D502,,계산기!C44+1,,계산기!H44-계산기!C44)))</f>
        <v>677100</v>
      </c>
      <c r="P43" s="41"/>
      <c r="Q43" s="31">
        <v>8.59</v>
      </c>
      <c r="R43" s="84"/>
      <c r="S43" s="82" t="s">
        <v>67</v>
      </c>
      <c r="T43" s="21">
        <f ca="1">L43*$Q43</f>
        <v>4316904.0704999994</v>
      </c>
      <c r="U43" s="21">
        <f t="shared" ref="U43:U52" ca="1" si="6">M43*$Q43</f>
        <v>10373284</v>
      </c>
      <c r="V43" s="21">
        <f t="shared" ref="V43:V52" ca="1" si="7">N43*$Q43</f>
        <v>2429879.4994999999</v>
      </c>
      <c r="W43" s="21">
        <f t="shared" ref="W43:W52" ca="1" si="8">O43*$Q43</f>
        <v>5816289</v>
      </c>
    </row>
    <row r="44" spans="2:29" x14ac:dyDescent="0.25">
      <c r="B44" s="58" t="s">
        <v>3</v>
      </c>
      <c r="C44" s="21">
        <v>20</v>
      </c>
      <c r="D44" s="43">
        <f>INDEX('3티 시즌2.5'!$D$97:$D$122,MATCH(계산기!C44,'3티 시즌2.5'!$E$97:$E$122,0))</f>
        <v>1590</v>
      </c>
      <c r="E44" s="43"/>
      <c r="F44" s="41"/>
      <c r="G44" s="58" t="s">
        <v>3</v>
      </c>
      <c r="H44" s="21">
        <v>25</v>
      </c>
      <c r="I44" s="43">
        <f>INDEX('3티 시즌2.5'!$D$97:$D$122,MATCH(계산기!H44,'3티 시즌2.5'!$E$97:$E$122,0))</f>
        <v>1615</v>
      </c>
      <c r="J44" s="42"/>
      <c r="K44" s="61" t="s">
        <v>68</v>
      </c>
      <c r="L44" s="21">
        <f ca="1">SUM(IF(계산기!C45=계산기!H45,0,OFFSET('3티 시즌2.5'!D451,,계산기!C45+1,,계산기!H45-계산기!C45)),IF(계산기!C46=계산기!H46,0,OFFSET('3티 시즌2.5'!D451,,계산기!C46+1,,계산기!H46-계산기!C46)),IF(계산기!C47=계산기!H47,0,OFFSET('3티 시즌2.5'!D451,,계산기!C47+1,,계산기!H47-계산기!C47)),IF(계산기!C48=계산기!H48,0,OFFSET('3티 시즌2.5'!D451,,계산기!C48+1,,계산기!H48-계산기!C48)),IF(계산기!C49=계산기!H49,0,OFFSET('3티 시즌2.5'!D451,,계산기!C49+1,,계산기!H49-계산기!C49)))</f>
        <v>1507649.85</v>
      </c>
      <c r="M44" s="21">
        <f ca="1">SUM(IF(계산기!C45=계산기!H45,0,OFFSET('3티 시즌2.5'!D469,,계산기!C45+1,,계산기!H45-계산기!C45)),IF(계산기!C46=계산기!H46,0,OFFSET('3티 시즌2.5'!D469,,계산기!C46+1,,계산기!H46-계산기!C46)),IF(계산기!C47=계산기!H47,0,OFFSET('3티 시즌2.5'!D469,,계산기!C47+1,,계산기!H47-계산기!C47)),IF(계산기!C48=계산기!H48,0,OFFSET('3티 시즌2.5'!D469,,계산기!C48+1,,계산기!H48-계산기!C48)),IF(계산기!C49=계산기!H49,0,OFFSET('3티 시즌2.5'!D469,,계산기!C49+1,,계산기!H49-계산기!C49)))</f>
        <v>3622800</v>
      </c>
      <c r="N44" s="21">
        <f ca="1">SUM(IF(계산기!C45=계산기!H45,0,OFFSET('3티 시즌2.5'!D490,,계산기!C45+1,,계산기!H45-계산기!C45)),IF(계산기!C46=계산기!H46,0,OFFSET('3티 시즌2.5'!D490,,계산기!C46+1,,계산기!H46-계산기!C46)),IF(계산기!C47=계산기!H47,0,OFFSET('3티 시즌2.5'!D490,,계산기!C47+1,,계산기!H47-계산기!C47)),IF(계산기!C48=계산기!H48,0,OFFSET('3티 시즌2.5'!D490,,계산기!C48+1,,계산기!H48-계산기!C48)),IF(계산기!C49=계산기!H49,0,OFFSET('3티 시즌2.5'!D490,,계산기!C49+1,,계산기!H49-계산기!C49)))</f>
        <v>848619.14999999979</v>
      </c>
      <c r="O44" s="21">
        <f ca="1">SUM(IF(계산기!C45=계산기!H45,0,OFFSET('3티 시즌2.5'!D514,,계산기!C45+1,,계산기!H45-계산기!C45)),IF(계산기!C46=계산기!H46,0,OFFSET('3티 시즌2.5'!D514,,계산기!C46+1,,계산기!H46-계산기!C46)),IF(계산기!C47=계산기!H47,0,OFFSET('3티 시즌2.5'!D514,,계산기!C47+1,,계산기!H47-계산기!C47)),IF(계산기!C48=계산기!H48,0,OFFSET('3티 시즌2.5'!D514,,계산기!C48+1,,계산기!H48-계산기!C48)),IF(계산기!C49=계산기!H49,0,OFFSET('3티 시즌2.5'!D514,,계산기!C49+1,,계산기!H49-계산기!C49)))</f>
        <v>2031300</v>
      </c>
      <c r="P44" s="42"/>
      <c r="Q44" s="31">
        <v>0.9</v>
      </c>
      <c r="R44" s="84"/>
      <c r="S44" s="82" t="s">
        <v>68</v>
      </c>
      <c r="T44" s="21">
        <f t="shared" ref="T44:T52" ca="1" si="9">L44*$Q44</f>
        <v>1356884.8650000002</v>
      </c>
      <c r="U44" s="21">
        <f t="shared" ca="1" si="6"/>
        <v>3260520</v>
      </c>
      <c r="V44" s="21">
        <f t="shared" ca="1" si="7"/>
        <v>763757.23499999987</v>
      </c>
      <c r="W44" s="21">
        <f t="shared" ca="1" si="8"/>
        <v>1828170</v>
      </c>
    </row>
    <row r="45" spans="2:29" x14ac:dyDescent="0.25">
      <c r="B45" s="58" t="s">
        <v>56</v>
      </c>
      <c r="C45" s="21">
        <v>20</v>
      </c>
      <c r="D45" s="43">
        <f>INDEX('3티 시즌2.5'!$D$97:$D$122,MATCH(계산기!C45,'3티 시즌2.5'!$E$97:$E$122,0))</f>
        <v>1590</v>
      </c>
      <c r="E45" s="43"/>
      <c r="F45" s="41"/>
      <c r="G45" s="58" t="s">
        <v>56</v>
      </c>
      <c r="H45" s="21">
        <v>25</v>
      </c>
      <c r="I45" s="43">
        <f>INDEX('3티 시즌2.5'!$D$97:$D$122,MATCH(계산기!H45,'3티 시즌2.5'!$E$97:$E$122,0))</f>
        <v>1615</v>
      </c>
      <c r="J45" s="42"/>
      <c r="K45" s="61" t="s">
        <v>63</v>
      </c>
      <c r="L45" s="21">
        <f ca="1">SUM(IF(C44=H44,0,OFFSET('3티 시즌2.5'!D443,,계산기!C44+1,,계산기!H44-계산기!C44)),IF(계산기!C45=계산기!H45,0,OFFSET('3티 시즌2.5'!D452,,계산기!C45+1,,계산기!H45-계산기!C45)),IF(계산기!C46=계산기!H46,0,OFFSET('3티 시즌2.5'!D452,,계산기!C46+1,,계산기!H46-계산기!C46)),IF(계산기!C47=계산기!H47,0,OFFSET('3티 시즌2.5'!D452,,계산기!C47+1,,계산기!H47-계산기!C47)),IF(계산기!C48=계산기!H48,0,OFFSET('3티 시즌2.5'!D452,,계산기!C48+1,,계산기!H48-계산기!C48)),IF(계산기!C49=계산기!H49,0,OFFSET('3티 시즌2.5'!D452,,계산기!C49+1,,계산기!H49-계산기!C49)))</f>
        <v>52938.965000000004</v>
      </c>
      <c r="M45" s="21">
        <f ca="1">SUM(IF(C44=H44,0,OFFSET('3티 시즌2.5'!D461,,계산기!C44+1,,계산기!H44-계산기!C44)),IF(계산기!C45=계산기!H45,0,OFFSET('3티 시즌2.5'!D470,,계산기!C45+1,,계산기!H45-계산기!C45)),IF(계산기!C46=계산기!H46,0,OFFSET('3티 시즌2.5'!D470,,계산기!C46+1,,계산기!H46-계산기!C46)),IF(계산기!C47=계산기!H47,0,OFFSET('3티 시즌2.5'!D470,,계산기!C47+1,,계산기!H47-계산기!C47)),IF(계산기!C48=계산기!H48,0,OFFSET('3티 시즌2.5'!D470,,계산기!C48+1,,계산기!H48-계산기!C48)),IF(계산기!C49=계산기!H49,0,OFFSET('3티 시즌2.5'!D470,,계산기!C49+1,,계산기!H49-계산기!C49)))</f>
        <v>127218</v>
      </c>
      <c r="N45" s="21">
        <f ca="1">SUM(IF(C44=H44,0,OFFSET('3티 시즌2.5'!D479,,계산기!C44+1,,계산기!H44-계산기!C44)),IF(계산기!C45=계산기!H45,0,OFFSET('3티 시즌2.5'!D491,,계산기!C45+1,,계산기!H45-계산기!C45)),IF(계산기!C46=계산기!H46,0,OFFSET('3티 시즌2.5'!D491,,계산기!C46+1,,계산기!H46-계산기!C46)),IF(계산기!C47=계산기!H47,0,OFFSET('3티 시즌2.5'!D491,,계산기!C47+1,,계산기!H47-계산기!C47)),IF(계산기!C48=계산기!H48,0,OFFSET('3티 시즌2.5'!D491,,계산기!C48+1,,계산기!H48-계산기!C48)),IF(계산기!C49=계산기!H49,0,OFFSET('3티 시즌2.5'!D491,,계산기!C49+1,,계산기!H49-계산기!C49)))</f>
        <v>29743.875</v>
      </c>
      <c r="O45" s="21">
        <f ca="1">SUM(IF(C44=H44,0,OFFSET('3티 시즌2.5'!D503,,계산기!C44+1,,계산기!H44-계산기!C44)),IF(계산기!C45=계산기!H45,0,OFFSET('3티 시즌2.5'!D515,,계산기!C45+1,,계산기!H45-계산기!C45)),IF(계산기!C46=계산기!H46,0,OFFSET('3티 시즌2.5'!D515,,계산기!C46+1,,계산기!H46-계산기!C46)),IF(계산기!C47=계산기!H47,0,OFFSET('3티 시즌2.5'!D515,,계산기!C47+1,,계산기!H47-계산기!C47)),IF(계산기!C48=계산기!H48,0,OFFSET('3티 시즌2.5'!D515,,계산기!C48+1,,계산기!H48-계산기!C48)),IF(계산기!C49=계산기!H49,0,OFFSET('3티 시즌2.5'!D515,,계산기!C49+1,,계산기!H49-계산기!C49)))</f>
        <v>71204</v>
      </c>
      <c r="P45" s="42"/>
      <c r="Q45" s="31">
        <v>210</v>
      </c>
      <c r="R45" s="84"/>
      <c r="S45" s="82" t="s">
        <v>63</v>
      </c>
      <c r="T45" s="21">
        <f t="shared" ca="1" si="9"/>
        <v>11117182.65</v>
      </c>
      <c r="U45" s="21">
        <f t="shared" ca="1" si="6"/>
        <v>26715780</v>
      </c>
      <c r="V45" s="21">
        <f t="shared" ca="1" si="7"/>
        <v>6246213.75</v>
      </c>
      <c r="W45" s="21">
        <f t="shared" ca="1" si="8"/>
        <v>14952840</v>
      </c>
    </row>
    <row r="46" spans="2:29" x14ac:dyDescent="0.25">
      <c r="B46" s="58" t="s">
        <v>7</v>
      </c>
      <c r="C46" s="21">
        <v>20</v>
      </c>
      <c r="D46" s="43">
        <f>INDEX('3티 시즌2.5'!$D$97:$D$122,MATCH(계산기!C46,'3티 시즌2.5'!$E$97:$E$122,0))</f>
        <v>1590</v>
      </c>
      <c r="E46" s="43"/>
      <c r="F46" s="41"/>
      <c r="G46" s="58" t="s">
        <v>7</v>
      </c>
      <c r="H46" s="21">
        <v>25</v>
      </c>
      <c r="I46" s="43">
        <f>INDEX('3티 시즌2.5'!$D$97:$D$122,MATCH(계산기!H46,'3티 시즌2.5'!$E$97:$E$122,0))</f>
        <v>1615</v>
      </c>
      <c r="J46" s="42"/>
      <c r="K46" s="61" t="s">
        <v>69</v>
      </c>
      <c r="L46" s="21">
        <f ca="1">SUM(IF(C44=H44,0,OFFSET('3티 시즌2.5'!D444,,계산기!C44+1,,계산기!H44-계산기!C44)),IF(계산기!C45=계산기!H45,0,OFFSET('3티 시즌2.5'!D453,,계산기!C45+1,,계산기!H45-계산기!C45)),IF(계산기!C46=계산기!H46,0,OFFSET('3티 시즌2.5'!D453,,계산기!C46+1,,계산기!H46-계산기!C46)),IF(계산기!C47=계산기!H47,0,OFFSET('3티 시즌2.5'!D453,,계산기!C47+1,,계산기!H47-계산기!C47)),IF(계산기!C48=계산기!H48,0,OFFSET('3티 시즌2.5'!D453,,계산기!C48+1,,계산기!H48-계산기!C48)),IF(계산기!C49=계산기!H49,0,OFFSET('3티 시즌2.5'!D453,,계산기!C49+1,,계산기!H49-계산기!C49)))</f>
        <v>48074.640000000014</v>
      </c>
      <c r="M46" s="21">
        <f ca="1">SUM(IF(C44=H44,0,OFFSET('3티 시즌2.5'!D462,,계산기!C44+1,,계산기!H44-계산기!C44)),IF(계산기!C45=계산기!H45,0,OFFSET('3티 시즌2.5'!D471,,계산기!C45+1,,계산기!H45-계산기!C45)),IF(계산기!C46=계산기!H46,0,OFFSET('3티 시즌2.5'!D471,,계산기!C46+1,,계산기!H46-계산기!C46)),IF(계산기!C47=계산기!H47,0,OFFSET('3티 시즌2.5'!D471,,계산기!C47+1,,계산기!H47-계산기!C47)),IF(계산기!C48=계산기!H48,0,OFFSET('3티 시즌2.5'!D471,,계산기!C48+1,,계산기!H48-계산기!C48)),IF(계산기!C49=계산기!H49,0,OFFSET('3티 시즌2.5'!D471,,계산기!C49+1,,계산기!H49-계산기!C49)))</f>
        <v>115560</v>
      </c>
      <c r="N46" s="21">
        <f ca="1">SUM(IF(C44=H44,0,OFFSET('3티 시즌2.5'!D480,,계산기!C44+1,,계산기!H44-계산기!C44)),IF(계산기!C45=계산기!H45,0,OFFSET('3티 시즌2.5'!D492,,계산기!C45+1,,계산기!H45-계산기!C45)),IF(계산기!C46=계산기!H46,0,OFFSET('3티 시즌2.5'!D492,,계산기!C46+1,,계산기!H46-계산기!C46)),IF(계산기!C47=계산기!H47,0,OFFSET('3티 시즌2.5'!D492,,계산기!C47+1,,계산기!H47-계산기!C47)),IF(계산기!C48=계산기!H48,0,OFFSET('3티 시즌2.5'!D492,,계산기!C48+1,,계산기!H48-계산기!C48)),IF(계산기!C49=계산기!H49,0,OFFSET('3티 시즌2.5'!D492,,계산기!C49+1,,계산기!H49-계산기!C49)))</f>
        <v>26604.959999999999</v>
      </c>
      <c r="O46" s="21">
        <f ca="1">SUM(IF(C44=H44,0,OFFSET('3티 시즌2.5'!D504,,계산기!C44+1,,계산기!H44-계산기!C44)),IF(계산기!C45=계산기!H45,0,OFFSET('3티 시즌2.5'!D516,,계산기!C45+1,,계산기!H45-계산기!C45)),IF(계산기!C46=계산기!H46,0,OFFSET('3티 시즌2.5'!D516,,계산기!C46+1,,계산기!H46-계산기!C46)),IF(계산기!C47=계산기!H47,0,OFFSET('3티 시즌2.5'!D516,,계산기!C47+1,,계산기!H47-계산기!C47)),IF(계산기!C48=계산기!H48,0,OFFSET('3티 시즌2.5'!D516,,계산기!C48+1,,계산기!H48-계산기!C48)),IF(계산기!C49=계산기!H49,0,OFFSET('3티 시즌2.5'!D516,,계산기!C49+1,,계산기!H49-계산기!C49)))</f>
        <v>63720</v>
      </c>
      <c r="P46" s="42"/>
      <c r="Q46" s="31">
        <v>27</v>
      </c>
      <c r="R46" s="84"/>
      <c r="S46" s="82" t="s">
        <v>69</v>
      </c>
      <c r="T46" s="21">
        <f t="shared" ca="1" si="9"/>
        <v>1298015.2800000003</v>
      </c>
      <c r="U46" s="21">
        <f t="shared" ca="1" si="6"/>
        <v>3120120</v>
      </c>
      <c r="V46" s="21">
        <f t="shared" ca="1" si="7"/>
        <v>718333.91999999993</v>
      </c>
      <c r="W46" s="21">
        <f t="shared" ca="1" si="8"/>
        <v>1720440</v>
      </c>
    </row>
    <row r="47" spans="2:29" x14ac:dyDescent="0.25">
      <c r="B47" s="58" t="s">
        <v>8</v>
      </c>
      <c r="C47" s="21">
        <v>20</v>
      </c>
      <c r="D47" s="43">
        <f>INDEX('3티 시즌2.5'!$D$97:$D$122,MATCH(계산기!C47,'3티 시즌2.5'!$E$97:$E$122,0))</f>
        <v>1590</v>
      </c>
      <c r="E47" s="43"/>
      <c r="F47" s="41"/>
      <c r="G47" s="58" t="s">
        <v>8</v>
      </c>
      <c r="H47" s="21">
        <v>25</v>
      </c>
      <c r="I47" s="43">
        <f>INDEX('3티 시즌2.5'!$D$97:$D$122,MATCH(계산기!H47,'3티 시즌2.5'!$E$97:$E$122,0))</f>
        <v>1615</v>
      </c>
      <c r="J47" s="42"/>
      <c r="K47" s="61" t="s">
        <v>11</v>
      </c>
      <c r="L47" s="21">
        <f ca="1">SUM(IF(C44=H44,0,SUM(OFFSET('3티 시즌2.5'!D441,,계산기!C44+1,,계산기!H44-계산기!C44),OFFSET('3티 시즌2.5'!D445,,계산기!C44+1,,계산기!H44-계산기!C44))),IF(계산기!C45=계산기!H45,0,SUM(OFFSET('3티 시즌2.5'!D450,,계산기!C45+1,,계산기!H45-계산기!C45),OFFSET('3티 시즌2.5'!D454,,계산기!C45+1,,계산기!H45-계산기!C45))),IF(계산기!C46=계산기!H46,0,SUM(OFFSET('3티 시즌2.5'!D450,,계산기!C46+1,,계산기!H46-계산기!C46),OFFSET('3티 시즌2.5'!D454,,계산기!C46+1,,계산기!H46-계산기!C46))),IF(계산기!C47=계산기!H47,0,SUM(OFFSET('3티 시즌2.5'!D450,,계산기!C47+1,,계산기!H47-계산기!C47),OFFSET('3티 시즌2.5'!D454,,계산기!C47+1,,계산기!H47-계산기!C47))),IF(계산기!C48=계산기!H48,0,SUM(OFFSET('3티 시즌2.5'!D450,,계산기!C48+1,,계산기!H48-계산기!C48),OFFSET('3티 시즌2.5'!D454,,계산기!C48+1,,계산기!H48-계산기!C48))),IF(계산기!C49=계산기!H49,0,SUM(OFFSET('3티 시즌2.5'!D450,,계산기!C49+1,,계산기!H49-계산기!C49),OFFSET('3티 시즌2.5'!D454,,계산기!C49+1,,계산기!H49-계산기!C49))))</f>
        <v>24248035.999999996</v>
      </c>
      <c r="M47" s="21">
        <f ca="1">SUM(IF(C44=H44,0,SUM(OFFSET('3티 시즌2.5'!D459,,계산기!C44+1,,계산기!H44-계산기!C44),OFFSET('3티 시즌2.5'!D463,,계산기!C44+1,,계산기!H44-계산기!C44))),IF(계산기!C45=계산기!H45,0,SUM(OFFSET('3티 시즌2.5'!D468,,계산기!C45+1,,계산기!H45-계산기!C45),OFFSET('3티 시즌2.5'!D472,,계산기!C45+1,,계산기!H45-계산기!C45))),IF(계산기!C46=계산기!H46,0,SUM(OFFSET('3티 시즌2.5'!D468,,계산기!C46+1,,계산기!H46-계산기!C46),OFFSET('3티 시즌2.5'!D472,,계산기!C46+1,,계산기!H46-계산기!C46))),IF(계산기!C47=계산기!H47,0,SUM(OFFSET('3티 시즌2.5'!D468,,계산기!C47+1,,계산기!H47-계산기!C47),OFFSET('3티 시즌2.5'!D472,,계산기!C47+1,,계산기!H47-계산기!C47))),IF(계산기!C48=계산기!H48,0,SUM(OFFSET('3티 시즌2.5'!D468,,계산기!C48+1,,계산기!H48-계산기!C48),OFFSET('3티 시즌2.5'!D472,,계산기!C48+1,,계산기!H48-계산기!C48))),IF(계산기!C49=계산기!H49,0,SUM(OFFSET('3티 시즌2.5'!D468,,계산기!C49+1,,계산기!H49-계산기!C49),OFFSET('3티 시즌2.5'!D472,,계산기!C49+1,,계산기!H49-계산기!C49))))</f>
        <v>43861600</v>
      </c>
      <c r="N47" s="21">
        <f ca="1">SUM(IF(C44=H44,0,SUM(OFFSET('3티 시즌2.5'!D477,,계산기!C44+1,,계산기!H44-계산기!C44),OFFSET('3티 시즌2.5'!D481,,계산기!C44+1,,계산기!H44-계산기!C44))),IF(계산기!C45=계산기!H45,0,SUM(OFFSET('3티 시즌2.5'!D489,,계산기!C45+1,,계산기!H45-계산기!C45),OFFSET('3티 시즌2.5'!D493,,계산기!C45+1,,계산기!H45-계산기!C45))),IF(계산기!C46=계산기!H46,0,SUM(OFFSET('3티 시즌2.5'!D489,,계산기!C46+1,,계산기!H46-계산기!C46),OFFSET('3티 시즌2.5'!D493,,계산기!C46+1,,계산기!H46-계산기!C46))),IF(계산기!C47=계산기!H47,0,SUM(OFFSET('3티 시즌2.5'!D489,,계산기!C47+1,,계산기!H47-계산기!C47),OFFSET('3티 시즌2.5'!D493,,계산기!C47+1,,계산기!H47-계산기!C47))),IF(계산기!C48=계산기!H48,0,SUM(OFFSET('3티 시즌2.5'!D489,,계산기!C48+1,,계산기!H48-계산기!C48),OFFSET('3티 시즌2.5'!D493,,계산기!C48+1,,계산기!H48-계산기!C48))),IF(계산기!C49=계산기!H49,0,SUM(OFFSET('3티 시즌2.5'!D489,,계산기!C49+1,,계산기!H49-계산기!C49),OFFSET('3티 시즌2.5'!D493,,계산기!C49+1,,계산기!H49-계산기!C49))))</f>
        <v>17994947.999999996</v>
      </c>
      <c r="O47" s="21">
        <f ca="1">SUM(IF(C44=H44,0,SUM(OFFSET('3티 시즌2.5'!D501,,계산기!C44+1,,계산기!H44-계산기!C44),OFFSET('3티 시즌2.5'!D505,,계산기!C44+1,,계산기!H44-계산기!C44))),IF(계산기!C45=계산기!H45,0,SUM(OFFSET('3티 시즌2.5'!D513,,계산기!C45+1,,계산기!H45-계산기!C45),OFFSET('3티 시즌2.5'!D517,,계산기!C45+1,,계산기!H45-계산기!C45))),IF(계산기!C46=계산기!H46,0,SUM(OFFSET('3티 시즌2.5'!D513,,계산기!C46+1,,계산기!H46-계산기!C46),OFFSET('3티 시즌2.5'!D517,,계산기!C46+1,,계산기!H46-계산기!C46))),IF(계산기!C47=계산기!H47,0,SUM(OFFSET('3티 시즌2.5'!D513,,계산기!C47+1,,계산기!H47-계산기!C47),OFFSET('3티 시즌2.5'!D517,,계산기!C47+1,,계산기!H47-계산기!C47))),IF(계산기!C48=계산기!H48,0,SUM(OFFSET('3티 시즌2.5'!D513,,계산기!C48+1,,계산기!H48-계산기!C48),OFFSET('3티 시즌2.5'!D517,,계산기!C48+1,,계산기!H48-계산기!C48))),IF(계산기!C49=계산기!H49,0,SUM(OFFSET('3티 시즌2.5'!D513,,계산기!C49+1,,계산기!H49-계산기!C49),OFFSET('3티 시즌2.5'!D517,,계산기!C49+1,,계산기!H49-계산기!C49))))</f>
        <v>28762400</v>
      </c>
      <c r="P47" s="42"/>
      <c r="Q47" s="31">
        <v>0.24</v>
      </c>
      <c r="R47" s="84"/>
      <c r="S47" s="82" t="s">
        <v>11</v>
      </c>
      <c r="T47" s="21">
        <f t="shared" ca="1" si="9"/>
        <v>5819528.6399999987</v>
      </c>
      <c r="U47" s="21">
        <f t="shared" ca="1" si="6"/>
        <v>10526784</v>
      </c>
      <c r="V47" s="21">
        <f t="shared" ca="1" si="7"/>
        <v>4318787.5199999986</v>
      </c>
      <c r="W47" s="21">
        <f t="shared" ca="1" si="8"/>
        <v>6902976</v>
      </c>
    </row>
    <row r="48" spans="2:29" x14ac:dyDescent="0.25">
      <c r="B48" s="58" t="s">
        <v>9</v>
      </c>
      <c r="C48" s="21">
        <v>20</v>
      </c>
      <c r="D48" s="43">
        <f>INDEX('3티 시즌2.5'!$D$97:$D$122,MATCH(계산기!C48,'3티 시즌2.5'!$E$97:$E$122,0))</f>
        <v>1590</v>
      </c>
      <c r="E48" s="43"/>
      <c r="F48" s="41"/>
      <c r="G48" s="58" t="s">
        <v>9</v>
      </c>
      <c r="H48" s="21">
        <v>25</v>
      </c>
      <c r="I48" s="43">
        <f>INDEX('3티 시즌2.5'!$D$97:$D$122,MATCH(계산기!H48,'3티 시즌2.5'!$E$97:$E$122,0))</f>
        <v>1615</v>
      </c>
      <c r="J48" s="42"/>
      <c r="K48" s="61" t="s">
        <v>0</v>
      </c>
      <c r="L48" s="21">
        <f ca="1">SUM(IF(C44=H44,0,OFFSET('3티 시즌2.5'!D446,,계산기!C44+1,,계산기!H44-계산기!C44)),IF(계산기!C45=계산기!H45,0,OFFSET('3티 시즌2.5'!D455,,계산기!C45+1,,계산기!H45-계산기!C45)),IF(계산기!C46=계산기!H46,0,OFFSET('3티 시즌2.5'!D455,,계산기!C46+1,,계산기!H46-계산기!C46)),IF(계산기!C47=계산기!H47,0,OFFSET('3티 시즌2.5'!D455,,계산기!C47+1,,계산기!H47-계산기!C47)),IF(계산기!C48=계산기!H48,0,OFFSET('3티 시즌2.5'!D455,,계산기!C48+1,,계산기!H48-계산기!C48)),IF(계산기!C49=계산기!H49,0,OFFSET('3티 시즌2.5'!D455,,계산기!C49+1,,계산기!H49-계산기!C49)))</f>
        <v>76551997.5</v>
      </c>
      <c r="M48" s="21">
        <f ca="1">SUM(IF(C44=H44,0,OFFSET('3티 시즌2.5'!D464,,계산기!C44+1,,계산기!H44-계산기!C44)),IF(계산기!C45=계산기!H45,0,OFFSET('3티 시즌2.5'!D473,,계산기!C45+1,,계산기!H45-계산기!C45)),IF(계산기!C46=계산기!H46,0,OFFSET('3티 시즌2.5'!D473,,계산기!C46+1,,계산기!H46-계산기!C46)),IF(계산기!C47=계산기!H47,0,OFFSET('3티 시즌2.5'!D473,,계산기!C47+1,,계산기!H47-계산기!C47)),IF(계산기!C48=계산기!H48,0,OFFSET('3티 시즌2.5'!D473,,계산기!C48+1,,계산기!H48-계산기!C48)),IF(계산기!C49=계산기!H49,0,OFFSET('3티 시즌2.5'!D473,,계산기!C49+1,,계산기!H49-계산기!C49)))</f>
        <v>183892500</v>
      </c>
      <c r="N48" s="21">
        <f ca="1">SUM(IF(C44=H44,0,OFFSET('3티 시즌2.5'!D482,,계산기!C44+1,,계산기!H44-계산기!C44)),IF(계산기!C45=계산기!H45,0,OFFSET('3티 시즌2.5'!D494,,계산기!C45+1,,계산기!H45-계산기!C45)),IF(계산기!C46=계산기!H46,0,OFFSET('3티 시즌2.5'!D494,,계산기!C46+1,,계산기!H46-계산기!C46)),IF(계산기!C47=계산기!H47,0,OFFSET('3티 시즌2.5'!D494,,계산기!C47+1,,계산기!H47-계산기!C47)),IF(계산기!C48=계산기!H48,0,OFFSET('3티 시즌2.5'!D494,,계산기!C48+1,,계산기!H48-계산기!C48)),IF(계산기!C49=계산기!H49,0,OFFSET('3티 시즌2.5'!D494,,계산기!C49+1,,계산기!H49-계산기!C49)))</f>
        <v>43552327.5</v>
      </c>
      <c r="O48" s="21">
        <f ca="1">SUM(IF(C44=H44,0,OFFSET('3티 시즌2.5'!D506,,계산기!C44+1,,계산기!H44-계산기!C44)),IF(계산기!C45=계산기!H45,0,OFFSET('3티 시즌2.5'!D518,,계산기!C45+1,,계산기!H45-계산기!C45)),IF(계산기!C46=계산기!H46,0,OFFSET('3티 시즌2.5'!D518,,계산기!C46+1,,계산기!H46-계산기!C46)),IF(계산기!C47=계산기!H47,0,OFFSET('3티 시즌2.5'!D518,,계산기!C47+1,,계산기!H47-계산기!C47)),IF(계산기!C48=계산기!H48,0,OFFSET('3티 시즌2.5'!D518,,계산기!C48+1,,계산기!H48-계산기!C48)),IF(계산기!C49=계산기!H49,0,OFFSET('3티 시즌2.5'!D518,,계산기!C49+1,,계산기!H49-계산기!C49)))</f>
        <v>104197500</v>
      </c>
      <c r="P48" s="42"/>
      <c r="Q48" s="31">
        <v>0.01</v>
      </c>
      <c r="R48" s="84"/>
      <c r="S48" s="82" t="s">
        <v>0</v>
      </c>
      <c r="T48" s="21">
        <f t="shared" ca="1" si="9"/>
        <v>765519.97499999998</v>
      </c>
      <c r="U48" s="21">
        <f t="shared" ca="1" si="6"/>
        <v>1838925</v>
      </c>
      <c r="V48" s="21">
        <f t="shared" ca="1" si="7"/>
        <v>435523.27500000002</v>
      </c>
      <c r="W48" s="21">
        <f t="shared" ca="1" si="8"/>
        <v>1041975</v>
      </c>
    </row>
    <row r="49" spans="2:23" x14ac:dyDescent="0.25">
      <c r="B49" s="58" t="s">
        <v>10</v>
      </c>
      <c r="C49" s="21">
        <v>20</v>
      </c>
      <c r="D49" s="43">
        <f>INDEX('3티 시즌2.5'!$D$97:$D$122,MATCH(계산기!C49,'3티 시즌2.5'!$E$97:$E$122,0))</f>
        <v>1590</v>
      </c>
      <c r="E49" s="43"/>
      <c r="F49" s="41"/>
      <c r="G49" s="58" t="s">
        <v>10</v>
      </c>
      <c r="H49" s="21">
        <v>25</v>
      </c>
      <c r="I49" s="43">
        <f>INDEX('3티 시즌2.5'!$D$97:$D$122,MATCH(계산기!H49,'3티 시즌2.5'!$E$97:$E$122,0))</f>
        <v>1615</v>
      </c>
      <c r="J49" s="42"/>
      <c r="K49" s="61" t="s">
        <v>1</v>
      </c>
      <c r="L49" s="21">
        <f ca="1">SUM(IF(C44=H44,0,OFFSET('3티 시즌2.5'!D447,,계산기!C44+1,,계산기!H44-계산기!C44)),IF(계산기!C45=계산기!H45,0,OFFSET('3티 시즌2.5'!D456,,계산기!C45+1,,계산기!H45-계산기!C45)),IF(계산기!C46=계산기!H46,0,OFFSET('3티 시즌2.5'!D456,,계산기!C46+1,,계산기!H46-계산기!C46)),IF(계산기!C47=계산기!H47,0,OFFSET('3티 시즌2.5'!D456,,계산기!C47+1,,계산기!H47-계산기!C47)),IF(계산기!C48=계산기!H48,0,OFFSET('3티 시즌2.5'!D456,,계산기!C48+1,,계산기!H48-계산기!C48)),IF(계산기!C49=계산기!H49,0,OFFSET('3티 시즌2.5'!D456,,계산기!C49+1,,계산기!H49-계산기!C49)))</f>
        <v>2669117.4300000002</v>
      </c>
      <c r="M49" s="21">
        <f ca="1">SUM(IF(C44=H44,0,OFFSET('3티 시즌2.5'!D465,,계산기!C44+1,,계산기!H44-계산기!C44)),IF(계산기!C45=계산기!H45,0,OFFSET('3티 시즌2.5'!D474,,계산기!C45+1,,계산기!H45-계산기!C45)),IF(계산기!C46=계산기!H46,0,OFFSET('3티 시즌2.5'!D474,,계산기!C46+1,,계산기!H46-계산기!C46)),IF(계산기!C47=계산기!H47,0,OFFSET('3티 시즌2.5'!D474,,계산기!C47+1,,계산기!H47-계산기!C47)),IF(계산기!C48=계산기!H48,0,OFFSET('3티 시즌2.5'!D474,,계산기!C48+1,,계산기!H48-계산기!C48)),IF(계산기!C49=계산기!H49,0,OFFSET('3티 시즌2.5'!D474,,계산기!C49+1,,계산기!H49-계산기!C49)))</f>
        <v>6414490</v>
      </c>
      <c r="N49" s="21">
        <f ca="1">SUM(IF(C44=H44,0,OFFSET('3티 시즌2.5'!D483,,계산기!C44+1,,계산기!H44-계산기!C44)),IF(계산기!C45=계산기!H45,0,OFFSET('3티 시즌2.5'!D495,,계산기!C45+1,,계산기!H45-계산기!C45)),IF(계산기!C46=계산기!H46,0,OFFSET('3티 시즌2.5'!D495,,계산기!C46+1,,계산기!H46-계산기!C46)),IF(계산기!C47=계산기!H47,0,OFFSET('3티 시즌2.5'!D495,,계산기!C47+1,,계산기!H47-계산기!C47)),IF(계산기!C48=계산기!H48,0,OFFSET('3티 시즌2.5'!D495,,계산기!C48+1,,계산기!H48-계산기!C48)),IF(계산기!C49=계산기!H49,0,OFFSET('3티 시즌2.5'!D495,,계산기!C49+1,,계산기!H49-계산기!C49)))</f>
        <v>1495147.8699999999</v>
      </c>
      <c r="O49" s="21">
        <f ca="1">SUM(IF(C44=H44,0,OFFSET('3티 시즌2.5'!D507,,계산기!C44+1,,계산기!H44-계산기!C44)),IF(계산기!C45=계산기!H45,0,OFFSET('3티 시즌2.5'!D519,,계산기!C45+1,,계산기!H45-계산기!C45)),IF(계산기!C46=계산기!H46,0,OFFSET('3티 시즌2.5'!D519,,계산기!C46+1,,계산기!H46-계산기!C46)),IF(계산기!C47=계산기!H47,0,OFFSET('3티 시즌2.5'!D519,,계산기!C47+1,,계산기!H47-계산기!C47)),IF(계산기!C48=계산기!H48,0,OFFSET('3티 시즌2.5'!D519,,계산기!C48+1,,계산기!H48-계산기!C48)),IF(계산기!C49=계산기!H49,0,OFFSET('3티 시즌2.5'!D519,,계산기!C49+1,,계산기!H49-계산기!C49)))</f>
        <v>3579550</v>
      </c>
      <c r="P49" s="42"/>
      <c r="Q49" s="31">
        <v>1</v>
      </c>
      <c r="R49" s="84"/>
      <c r="S49" s="82" t="s">
        <v>1</v>
      </c>
      <c r="T49" s="21">
        <f t="shared" ca="1" si="9"/>
        <v>2669117.4300000002</v>
      </c>
      <c r="U49" s="21">
        <f t="shared" ca="1" si="6"/>
        <v>6414490</v>
      </c>
      <c r="V49" s="21">
        <f t="shared" ca="1" si="7"/>
        <v>1495147.8699999999</v>
      </c>
      <c r="W49" s="21">
        <f t="shared" ca="1" si="8"/>
        <v>3579550</v>
      </c>
    </row>
    <row r="50" spans="2:23" x14ac:dyDescent="0.25">
      <c r="B50" s="76"/>
      <c r="C50" s="76"/>
      <c r="D50" s="77"/>
      <c r="E50" s="77"/>
      <c r="F50" s="78"/>
      <c r="G50" s="76"/>
      <c r="H50" s="76"/>
      <c r="I50" s="43"/>
      <c r="J50" s="42"/>
      <c r="K50" s="79" t="s">
        <v>92</v>
      </c>
      <c r="L50" s="21"/>
      <c r="M50" s="21"/>
      <c r="N50" s="21">
        <f ca="1">SUM(IF(C44=H44,0,OFFSET('3티 시즌2.5'!D484,,계산기!C44+1,,계산기!H44-계산기!C44)),IF(계산기!C45=계산기!H45,0,OFFSET('3티 시즌2.5'!D496,,계산기!C45+1,,계산기!H45-계산기!C45)),IF(계산기!C46=계산기!H46,0,OFFSET('3티 시즌2.5'!D496,,계산기!C46+1,,계산기!H46-계산기!C46)),IF(계산기!C47=계산기!H47,0,OFFSET('3티 시즌2.5'!D496,,계산기!C47+1,,계산기!H47-계산기!C47)),IF(계산기!C48=계산기!H48,0,OFFSET('3티 시즌2.5'!D496,,계산기!C48+1,,계산기!H48-계산기!C48)),IF(계산기!C49=계산기!H49,0,OFFSET('3티 시즌2.5'!D496,,계산기!C49+1,,계산기!H49-계산기!C49)))</f>
        <v>50679.072000000007</v>
      </c>
      <c r="O50" s="21">
        <f ca="1">SUM(IF(C44=H44,0,OFFSET('3티 시즌2.5'!D508,,계산기!C44+1,,계산기!H44-계산기!C44)),IF(계산기!C45=계산기!H45,0,OFFSET('3티 시즌2.5'!D520,,계산기!C45+1,,계산기!H45-계산기!C45)),IF(계산기!C46=계산기!H46,0,OFFSET('3티 시즌2.5'!D520,,계산기!C46+1,,계산기!H46-계산기!C46)),IF(계산기!C47=계산기!H47,0,OFFSET('3티 시즌2.5'!D520,,계산기!C47+1,,계산기!H47-계산기!C47)),IF(계산기!C48=계산기!H48,0,OFFSET('3티 시즌2.5'!D520,,계산기!C48+1,,계산기!H48-계산기!C48)),IF(계산기!C49=계산기!H49,0,OFFSET('3티 시즌2.5'!D520,,계산기!C49+1,,계산기!H49-계산기!C49)))</f>
        <v>121248</v>
      </c>
      <c r="P50" s="42"/>
      <c r="Q50" s="31">
        <v>40.700000000000003</v>
      </c>
      <c r="R50" s="84"/>
      <c r="S50" s="82" t="s">
        <v>92</v>
      </c>
      <c r="T50" s="21">
        <f t="shared" si="9"/>
        <v>0</v>
      </c>
      <c r="U50" s="21">
        <f t="shared" si="6"/>
        <v>0</v>
      </c>
      <c r="V50" s="21">
        <f t="shared" ca="1" si="7"/>
        <v>2062638.2304000005</v>
      </c>
      <c r="W50" s="21">
        <f t="shared" ca="1" si="8"/>
        <v>4934793.6000000006</v>
      </c>
    </row>
    <row r="51" spans="2:23" x14ac:dyDescent="0.25">
      <c r="B51" s="76"/>
      <c r="C51" s="76"/>
      <c r="D51" s="77"/>
      <c r="E51" s="77"/>
      <c r="F51" s="78"/>
      <c r="G51" s="76"/>
      <c r="H51" s="76"/>
      <c r="I51" s="43"/>
      <c r="J51" s="42"/>
      <c r="K51" s="79" t="s">
        <v>93</v>
      </c>
      <c r="L51" s="21"/>
      <c r="M51" s="21"/>
      <c r="N51" s="36">
        <f ca="1">N50/2</f>
        <v>25339.536000000004</v>
      </c>
      <c r="O51" s="36">
        <f ca="1">O50/2</f>
        <v>60624</v>
      </c>
      <c r="P51" s="42"/>
      <c r="Q51" s="31">
        <v>121.9</v>
      </c>
      <c r="R51" s="84"/>
      <c r="S51" s="82" t="s">
        <v>93</v>
      </c>
      <c r="T51" s="21">
        <f t="shared" si="9"/>
        <v>0</v>
      </c>
      <c r="U51" s="21">
        <f t="shared" si="6"/>
        <v>0</v>
      </c>
      <c r="V51" s="21">
        <f t="shared" ca="1" si="7"/>
        <v>3088889.4384000008</v>
      </c>
      <c r="W51" s="21">
        <f t="shared" ca="1" si="8"/>
        <v>7390065.6000000006</v>
      </c>
    </row>
    <row r="52" spans="2:23" x14ac:dyDescent="0.25">
      <c r="B52" s="76"/>
      <c r="C52" s="76"/>
      <c r="D52" s="77"/>
      <c r="E52" s="77"/>
      <c r="F52" s="78"/>
      <c r="G52" s="76"/>
      <c r="H52" s="76"/>
      <c r="I52" s="43"/>
      <c r="J52" s="42"/>
      <c r="K52" s="79" t="s">
        <v>94</v>
      </c>
      <c r="L52" s="21"/>
      <c r="M52" s="21"/>
      <c r="N52" s="21">
        <f ca="1">N51/3</f>
        <v>8446.5120000000006</v>
      </c>
      <c r="O52" s="21">
        <f ca="1">O51/3</f>
        <v>20208</v>
      </c>
      <c r="P52" s="42"/>
      <c r="Q52" s="31">
        <v>180.2</v>
      </c>
      <c r="R52" s="84"/>
      <c r="S52" s="82" t="s">
        <v>94</v>
      </c>
      <c r="T52" s="21">
        <f t="shared" si="9"/>
        <v>0</v>
      </c>
      <c r="U52" s="21">
        <f t="shared" si="6"/>
        <v>0</v>
      </c>
      <c r="V52" s="21">
        <f t="shared" ca="1" si="7"/>
        <v>1522061.4624000001</v>
      </c>
      <c r="W52" s="21">
        <f t="shared" ca="1" si="8"/>
        <v>3641481.5999999996</v>
      </c>
    </row>
    <row r="53" spans="2:23" x14ac:dyDescent="0.25">
      <c r="B53" s="41"/>
      <c r="C53" s="41"/>
      <c r="D53" s="41"/>
      <c r="E53" s="41"/>
      <c r="F53" s="41"/>
      <c r="G53" s="41"/>
      <c r="H53" s="41"/>
      <c r="J53" s="41"/>
      <c r="K53" s="41"/>
      <c r="L53" s="41"/>
      <c r="M53" s="41"/>
      <c r="N53" s="41"/>
      <c r="O53" s="41"/>
      <c r="P53" s="41"/>
    </row>
    <row r="54" spans="2:23" x14ac:dyDescent="0.25">
      <c r="B54" s="58" t="s">
        <v>29</v>
      </c>
      <c r="C54" s="31">
        <f>AVERAGE(D44:D49)</f>
        <v>1590</v>
      </c>
      <c r="D54" s="41"/>
      <c r="E54" s="41"/>
      <c r="F54" s="41"/>
      <c r="G54" s="58" t="s">
        <v>29</v>
      </c>
      <c r="H54" s="31">
        <f>AVERAGE(I44:I49)</f>
        <v>1615</v>
      </c>
      <c r="J54" s="41"/>
      <c r="K54" s="41"/>
      <c r="L54" s="41"/>
      <c r="M54" s="41"/>
      <c r="N54" s="41"/>
      <c r="O54" s="41"/>
      <c r="P54" s="41"/>
      <c r="S54" s="58" t="s">
        <v>27</v>
      </c>
      <c r="T54" s="32">
        <f ca="1">SUM(T43:T52)</f>
        <v>27343152.910500005</v>
      </c>
      <c r="U54" s="32">
        <f t="shared" ref="U54:W54" ca="1" si="10">SUM(U43:U52)</f>
        <v>62249903</v>
      </c>
      <c r="V54" s="32">
        <f t="shared" ca="1" si="10"/>
        <v>23081232.2007</v>
      </c>
      <c r="W54" s="32">
        <f t="shared" ca="1" si="10"/>
        <v>51808580.800000004</v>
      </c>
    </row>
  </sheetData>
  <mergeCells count="11">
    <mergeCell ref="B39:H40"/>
    <mergeCell ref="B42:C42"/>
    <mergeCell ref="G42:H42"/>
    <mergeCell ref="B25:C25"/>
    <mergeCell ref="G25:H25"/>
    <mergeCell ref="B5:H6"/>
    <mergeCell ref="B8:C8"/>
    <mergeCell ref="G8:H8"/>
    <mergeCell ref="B22:H23"/>
    <mergeCell ref="AB25:AC25"/>
    <mergeCell ref="Y25:Z25"/>
  </mergeCells>
  <phoneticPr fontId="1" type="noConversion"/>
  <dataValidations count="7">
    <dataValidation type="whole" allowBlank="1" showInputMessage="1" showErrorMessage="1" sqref="H50:H52 C50:C52" xr:uid="{F8622562-B502-8446-8077-50A66EAE2B1E}">
      <formula1>0</formula1>
      <formula2>20</formula2>
    </dataValidation>
    <dataValidation type="whole" operator="equal" allowBlank="1" showInputMessage="1" showErrorMessage="1" sqref="C43 H43" xr:uid="{A77FEA8D-2D91-6241-835C-30BB2DF49400}">
      <formula1>1390</formula1>
    </dataValidation>
    <dataValidation type="whole" allowBlank="1" showInputMessage="1" showErrorMessage="1" sqref="H10:H18" xr:uid="{836A8ABC-CBF5-994D-922F-319BD4FE0632}">
      <formula1>C10</formula1>
      <formula2>15</formula2>
    </dataValidation>
    <dataValidation type="whole" allowBlank="1" showInputMessage="1" showErrorMessage="1" sqref="C10:C18" xr:uid="{824B22E3-0A18-5345-88B7-9F54D86DCDB9}">
      <formula1>0</formula1>
      <formula2>15</formula2>
    </dataValidation>
    <dataValidation type="whole" allowBlank="1" showInputMessage="1" showErrorMessage="1" sqref="C27:C35 H27:H35 H44:H49 C44:C49" xr:uid="{3D06EB22-CB35-3B47-99F8-C076B9C1AE60}">
      <formula1>0</formula1>
      <formula2>25</formula2>
    </dataValidation>
    <dataValidation type="whole" operator="equal" allowBlank="1" showInputMessage="1" showErrorMessage="1" sqref="H26 C26" xr:uid="{48DC2FDA-7BA4-854F-8A89-84C4B0EF7AFE}">
      <formula1>1340</formula1>
    </dataValidation>
    <dataValidation type="whole" operator="equal" allowBlank="1" showInputMessage="1" showErrorMessage="1" sqref="H9 C9" xr:uid="{327F97B9-AB4A-F84D-A52E-371EE08226EE}">
      <formula1>1302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0C12-3DBC-3B46-BFF9-A9DC5E5B7168}">
  <dimension ref="A1:AD522"/>
  <sheetViews>
    <sheetView topLeftCell="A496" workbookViewId="0">
      <selection activeCell="D123" sqref="D123"/>
    </sheetView>
  </sheetViews>
  <sheetFormatPr baseColWidth="10" defaultRowHeight="14" x14ac:dyDescent="0.25"/>
  <cols>
    <col min="1" max="1" width="2.28515625" style="10" customWidth="1"/>
    <col min="2" max="2" width="6.28515625" style="10" customWidth="1"/>
    <col min="3" max="3" width="7.42578125" style="10" bestFit="1" customWidth="1"/>
    <col min="4" max="5" width="10.85546875" style="10" bestFit="1" customWidth="1"/>
    <col min="6" max="6" width="11" style="10" bestFit="1" customWidth="1"/>
    <col min="7" max="7" width="12" style="10" bestFit="1" customWidth="1"/>
    <col min="8" max="8" width="10.85546875" style="10" bestFit="1" customWidth="1"/>
    <col min="9" max="9" width="11.5703125" style="10" bestFit="1" customWidth="1"/>
    <col min="10" max="10" width="10.85546875" style="10" bestFit="1" customWidth="1"/>
    <col min="11" max="11" width="11" style="10" bestFit="1" customWidth="1"/>
    <col min="12" max="12" width="10.85546875" style="10" bestFit="1" customWidth="1"/>
    <col min="13" max="13" width="10.7109375" style="10" customWidth="1"/>
    <col min="14" max="15" width="12" style="10" bestFit="1" customWidth="1"/>
    <col min="16" max="16" width="13.7109375" style="10" bestFit="1" customWidth="1"/>
    <col min="17" max="17" width="11.140625" style="10" bestFit="1" customWidth="1"/>
    <col min="18" max="18" width="11.42578125" style="10" bestFit="1" customWidth="1"/>
    <col min="19" max="19" width="12.42578125" style="10" bestFit="1" customWidth="1"/>
    <col min="20" max="20" width="11.140625" style="10" bestFit="1" customWidth="1"/>
    <col min="21" max="21" width="11.140625" style="10" customWidth="1"/>
    <col min="22" max="22" width="10.85546875" style="10" customWidth="1"/>
    <col min="23" max="23" width="12.7109375" style="10" customWidth="1"/>
    <col min="24" max="27" width="11" style="10" bestFit="1" customWidth="1"/>
    <col min="28" max="28" width="11.140625" style="10" bestFit="1" customWidth="1"/>
    <col min="29" max="29" width="12.140625" style="10" bestFit="1" customWidth="1"/>
    <col min="30" max="30" width="11" style="10" bestFit="1" customWidth="1"/>
    <col min="31" max="31" width="11.140625" style="10" bestFit="1" customWidth="1"/>
    <col min="32" max="16384" width="10.7109375" style="10"/>
  </cols>
  <sheetData>
    <row r="1" spans="2:12" x14ac:dyDescent="0.25">
      <c r="C1" s="11" t="s">
        <v>20</v>
      </c>
      <c r="D1" s="11"/>
      <c r="E1" s="12"/>
      <c r="F1" s="12" t="s">
        <v>28</v>
      </c>
      <c r="G1" s="12"/>
      <c r="H1" s="13" t="s">
        <v>38</v>
      </c>
      <c r="I1" s="12" t="s">
        <v>37</v>
      </c>
      <c r="J1" s="12"/>
      <c r="K1" s="12"/>
      <c r="L1" s="11"/>
    </row>
    <row r="2" spans="2:12" ht="15" thickBot="1" x14ac:dyDescent="0.3">
      <c r="C2" s="11" t="s">
        <v>14</v>
      </c>
      <c r="D2" s="11"/>
      <c r="E2" s="11"/>
      <c r="F2" s="11"/>
      <c r="G2" s="11"/>
      <c r="H2" s="11"/>
      <c r="I2" s="11"/>
      <c r="J2" s="11"/>
      <c r="K2" s="11"/>
      <c r="L2" s="11"/>
    </row>
    <row r="3" spans="2:12" x14ac:dyDescent="0.25">
      <c r="B3" s="109" t="s">
        <v>22</v>
      </c>
      <c r="C3" s="14">
        <v>1302</v>
      </c>
      <c r="D3" s="15" t="s">
        <v>21</v>
      </c>
      <c r="E3" s="16" t="s">
        <v>3</v>
      </c>
      <c r="F3" s="17" t="s">
        <v>5</v>
      </c>
      <c r="G3" s="17" t="s">
        <v>17</v>
      </c>
      <c r="H3" s="17" t="s">
        <v>23</v>
      </c>
      <c r="I3" s="17" t="s">
        <v>6</v>
      </c>
      <c r="J3" s="17" t="s">
        <v>24</v>
      </c>
      <c r="K3" s="17" t="s">
        <v>0</v>
      </c>
      <c r="L3" s="18" t="s">
        <v>1</v>
      </c>
    </row>
    <row r="4" spans="2:12" x14ac:dyDescent="0.25">
      <c r="B4" s="110"/>
      <c r="C4" s="20"/>
      <c r="D4" s="21">
        <v>1302</v>
      </c>
      <c r="E4" s="22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</row>
    <row r="5" spans="2:12" x14ac:dyDescent="0.25">
      <c r="B5" s="110"/>
      <c r="C5" s="20"/>
      <c r="D5" s="21">
        <v>1304</v>
      </c>
      <c r="E5" s="22">
        <v>1</v>
      </c>
      <c r="F5" s="21">
        <f>'3티'!F5*0.5</f>
        <v>339</v>
      </c>
      <c r="G5" s="21">
        <f>'3티'!G5*0.5</f>
        <v>69</v>
      </c>
      <c r="H5" s="21">
        <f>'3티'!H5*0.5</f>
        <v>2</v>
      </c>
      <c r="I5" s="21">
        <f>'3티'!I5*0.5</f>
        <v>0</v>
      </c>
      <c r="J5" s="21">
        <f>'3티'!J5*0.5</f>
        <v>16</v>
      </c>
      <c r="K5" s="21">
        <f>'3티'!K5*0.5</f>
        <v>7930</v>
      </c>
      <c r="L5" s="21"/>
    </row>
    <row r="6" spans="2:12" x14ac:dyDescent="0.25">
      <c r="B6" s="110"/>
      <c r="C6" s="20"/>
      <c r="D6" s="21">
        <v>1307</v>
      </c>
      <c r="E6" s="22">
        <v>2</v>
      </c>
      <c r="F6" s="21">
        <f>'3티'!F6*0.5</f>
        <v>339</v>
      </c>
      <c r="G6" s="21">
        <f>'3티'!G6*0.5</f>
        <v>69</v>
      </c>
      <c r="H6" s="21">
        <f>'3티'!H6*0.5</f>
        <v>2</v>
      </c>
      <c r="I6" s="21">
        <f>'3티'!I6*0.5</f>
        <v>0</v>
      </c>
      <c r="J6" s="21">
        <f>'3티'!J6*0.5</f>
        <v>16</v>
      </c>
      <c r="K6" s="21">
        <f>'3티'!K6*0.5</f>
        <v>8120</v>
      </c>
      <c r="L6" s="21"/>
    </row>
    <row r="7" spans="2:12" x14ac:dyDescent="0.25">
      <c r="B7" s="110"/>
      <c r="C7" s="20"/>
      <c r="D7" s="21">
        <v>1310</v>
      </c>
      <c r="E7" s="22">
        <v>3</v>
      </c>
      <c r="F7" s="21">
        <f>'3티'!F7*0.5</f>
        <v>339</v>
      </c>
      <c r="G7" s="21">
        <f>'3티'!G7*0.5</f>
        <v>69</v>
      </c>
      <c r="H7" s="21">
        <f>'3티'!H7*0.5</f>
        <v>3</v>
      </c>
      <c r="I7" s="21">
        <f>'3티'!I7*0.5</f>
        <v>0</v>
      </c>
      <c r="J7" s="21">
        <f>'3티'!J7*0.5</f>
        <v>16</v>
      </c>
      <c r="K7" s="21">
        <f>'3티'!K7*0.5</f>
        <v>8320</v>
      </c>
      <c r="L7" s="21"/>
    </row>
    <row r="8" spans="2:12" x14ac:dyDescent="0.25">
      <c r="B8" s="110"/>
      <c r="C8" s="20"/>
      <c r="D8" s="21">
        <v>1315</v>
      </c>
      <c r="E8" s="22">
        <v>4</v>
      </c>
      <c r="F8" s="21">
        <f>'3티'!F8*0.5</f>
        <v>487</v>
      </c>
      <c r="G8" s="21">
        <f>'3티'!G8*0.5</f>
        <v>99</v>
      </c>
      <c r="H8" s="21">
        <f>'3티'!H8*0.5</f>
        <v>3</v>
      </c>
      <c r="I8" s="21">
        <f>'3티'!I8*0.5</f>
        <v>1</v>
      </c>
      <c r="J8" s="21">
        <f>'3티'!J8*0.5</f>
        <v>23</v>
      </c>
      <c r="K8" s="21">
        <f>'3티'!K8*0.5</f>
        <v>8520</v>
      </c>
      <c r="L8" s="21"/>
    </row>
    <row r="9" spans="2:12" x14ac:dyDescent="0.25">
      <c r="B9" s="110"/>
      <c r="C9" s="20"/>
      <c r="D9" s="21">
        <v>1320</v>
      </c>
      <c r="E9" s="22">
        <v>5</v>
      </c>
      <c r="F9" s="21">
        <f>'3티'!F9*0.5</f>
        <v>487</v>
      </c>
      <c r="G9" s="21">
        <f>'3티'!G9*0.5</f>
        <v>99</v>
      </c>
      <c r="H9" s="21">
        <f>'3티'!H9*0.5</f>
        <v>3</v>
      </c>
      <c r="I9" s="21">
        <f>'3티'!I9*0.5</f>
        <v>1</v>
      </c>
      <c r="J9" s="21">
        <f>'3티'!J9*0.5</f>
        <v>23</v>
      </c>
      <c r="K9" s="21">
        <f>'3티'!K9*0.5</f>
        <v>8730</v>
      </c>
      <c r="L9" s="21"/>
    </row>
    <row r="10" spans="2:12" x14ac:dyDescent="0.25">
      <c r="B10" s="110"/>
      <c r="C10" s="20"/>
      <c r="D10" s="21">
        <v>1325</v>
      </c>
      <c r="E10" s="22">
        <v>6</v>
      </c>
      <c r="F10" s="21">
        <f>'3티'!F10*0.5</f>
        <v>487</v>
      </c>
      <c r="G10" s="21">
        <f>'3티'!G10*0.5</f>
        <v>99</v>
      </c>
      <c r="H10" s="21">
        <f>'3티'!H10*0.5</f>
        <v>3</v>
      </c>
      <c r="I10" s="21">
        <f>'3티'!I10*0.5</f>
        <v>1</v>
      </c>
      <c r="J10" s="21">
        <f>'3티'!J10*0.5</f>
        <v>23</v>
      </c>
      <c r="K10" s="21">
        <f>'3티'!K10*0.5</f>
        <v>8950</v>
      </c>
      <c r="L10" s="21"/>
    </row>
    <row r="11" spans="2:12" x14ac:dyDescent="0.25">
      <c r="B11" s="110"/>
      <c r="C11" s="20"/>
      <c r="D11" s="21">
        <v>1330</v>
      </c>
      <c r="E11" s="22">
        <v>7</v>
      </c>
      <c r="F11" s="21">
        <f>'3티'!F11*0.5</f>
        <v>636</v>
      </c>
      <c r="G11" s="21">
        <f>'3티'!G11*0.5</f>
        <v>129</v>
      </c>
      <c r="H11" s="21">
        <f>'3티'!H11*0.5</f>
        <v>4</v>
      </c>
      <c r="I11" s="21">
        <f>'3티'!I11*0.5</f>
        <v>2</v>
      </c>
      <c r="J11" s="21">
        <f>'3티'!J11*0.5</f>
        <v>30</v>
      </c>
      <c r="K11" s="21">
        <f>'3티'!K11*0.5</f>
        <v>9160</v>
      </c>
      <c r="L11" s="21">
        <f>'3티'!L11*0.5</f>
        <v>200</v>
      </c>
    </row>
    <row r="12" spans="2:12" x14ac:dyDescent="0.25">
      <c r="B12" s="110"/>
      <c r="C12" s="20"/>
      <c r="D12" s="21">
        <v>1335</v>
      </c>
      <c r="E12" s="22">
        <v>8</v>
      </c>
      <c r="F12" s="21">
        <f>'3티'!F12*0.5</f>
        <v>636</v>
      </c>
      <c r="G12" s="21">
        <f>'3티'!G12*0.5</f>
        <v>129</v>
      </c>
      <c r="H12" s="21">
        <f>'3티'!H12*0.5</f>
        <v>4</v>
      </c>
      <c r="I12" s="21">
        <f>'3티'!I12*0.5</f>
        <v>2</v>
      </c>
      <c r="J12" s="21">
        <f>'3티'!J12*0.5</f>
        <v>30</v>
      </c>
      <c r="K12" s="21">
        <f>'3티'!K12*0.5</f>
        <v>9390</v>
      </c>
      <c r="L12" s="21">
        <f>'3티'!L12*0.5</f>
        <v>200</v>
      </c>
    </row>
    <row r="13" spans="2:12" x14ac:dyDescent="0.25">
      <c r="B13" s="110"/>
      <c r="C13" s="20"/>
      <c r="D13" s="21">
        <v>1340</v>
      </c>
      <c r="E13" s="22">
        <v>9</v>
      </c>
      <c r="F13" s="21">
        <f>'3티'!F13*0.5</f>
        <v>636</v>
      </c>
      <c r="G13" s="21">
        <f>'3티'!G13*0.5</f>
        <v>129</v>
      </c>
      <c r="H13" s="21">
        <f>'3티'!H13*0.5</f>
        <v>4</v>
      </c>
      <c r="I13" s="21">
        <f>'3티'!I13*0.5</f>
        <v>2</v>
      </c>
      <c r="J13" s="21">
        <f>'3티'!J13*0.5</f>
        <v>30</v>
      </c>
      <c r="K13" s="21">
        <f>'3티'!K13*0.5</f>
        <v>9620</v>
      </c>
      <c r="L13" s="21">
        <f>'3티'!L13*0.5</f>
        <v>200</v>
      </c>
    </row>
    <row r="14" spans="2:12" x14ac:dyDescent="0.25">
      <c r="B14" s="110"/>
      <c r="C14" s="20"/>
      <c r="D14" s="21">
        <v>1345</v>
      </c>
      <c r="E14" s="22">
        <v>10</v>
      </c>
      <c r="F14" s="21">
        <f>'3티'!F14*0.5</f>
        <v>784</v>
      </c>
      <c r="G14" s="21">
        <f>'3티'!G14*0.5</f>
        <v>160</v>
      </c>
      <c r="H14" s="21">
        <f>'3티'!H14*0.5</f>
        <v>5</v>
      </c>
      <c r="I14" s="21">
        <f>'3티'!I14*0.5</f>
        <v>2</v>
      </c>
      <c r="J14" s="21">
        <f>'3티'!J14*0.5</f>
        <v>37</v>
      </c>
      <c r="K14" s="21">
        <f>'3티'!K14*0.5</f>
        <v>9860</v>
      </c>
      <c r="L14" s="21">
        <f>'3티'!L14*0.5</f>
        <v>200</v>
      </c>
    </row>
    <row r="15" spans="2:12" x14ac:dyDescent="0.25">
      <c r="B15" s="110"/>
      <c r="C15" s="20"/>
      <c r="D15" s="21">
        <v>1350</v>
      </c>
      <c r="E15" s="22">
        <v>11</v>
      </c>
      <c r="F15" s="21">
        <f>'3티'!F15*0.5</f>
        <v>784</v>
      </c>
      <c r="G15" s="21">
        <f>'3티'!G15*0.5</f>
        <v>160</v>
      </c>
      <c r="H15" s="21">
        <f>'3티'!H15*0.5</f>
        <v>5</v>
      </c>
      <c r="I15" s="21">
        <f>'3티'!I15*0.5</f>
        <v>2</v>
      </c>
      <c r="J15" s="21">
        <f>'3티'!J15*0.5</f>
        <v>37</v>
      </c>
      <c r="K15" s="21">
        <f>'3티'!K15*0.5</f>
        <v>10100</v>
      </c>
      <c r="L15" s="21">
        <f>'3티'!L15*0.5</f>
        <v>200</v>
      </c>
    </row>
    <row r="16" spans="2:12" x14ac:dyDescent="0.25">
      <c r="B16" s="110"/>
      <c r="C16" s="20"/>
      <c r="D16" s="21">
        <v>1355</v>
      </c>
      <c r="E16" s="22">
        <v>12</v>
      </c>
      <c r="F16" s="21">
        <f>'3티'!F16*0.5</f>
        <v>784</v>
      </c>
      <c r="G16" s="21">
        <f>'3티'!G16*0.5</f>
        <v>160</v>
      </c>
      <c r="H16" s="21">
        <f>'3티'!H16*0.5</f>
        <v>5</v>
      </c>
      <c r="I16" s="21">
        <f>'3티'!I16*0.5</f>
        <v>2</v>
      </c>
      <c r="J16" s="21">
        <f>'3티'!J16*0.5</f>
        <v>37</v>
      </c>
      <c r="K16" s="21">
        <f>'3티'!K16*0.5</f>
        <v>10350</v>
      </c>
      <c r="L16" s="21">
        <f>'3티'!L16*0.5</f>
        <v>200</v>
      </c>
    </row>
    <row r="17" spans="2:12" x14ac:dyDescent="0.25">
      <c r="B17" s="110"/>
      <c r="C17" s="20"/>
      <c r="D17" s="21">
        <v>1360</v>
      </c>
      <c r="E17" s="22">
        <v>13</v>
      </c>
      <c r="F17" s="21">
        <f>'3티'!F17*0.5</f>
        <v>932</v>
      </c>
      <c r="G17" s="21">
        <f>'3티'!G17*0.5</f>
        <v>190</v>
      </c>
      <c r="H17" s="21">
        <f>'3티'!H17*0.5</f>
        <v>5</v>
      </c>
      <c r="I17" s="21">
        <f>'3티'!I17*0.5</f>
        <v>3</v>
      </c>
      <c r="J17" s="21">
        <f>'3티'!J17*0.5</f>
        <v>44</v>
      </c>
      <c r="K17" s="21">
        <f>'3티'!K17*0.5</f>
        <v>10600</v>
      </c>
      <c r="L17" s="21">
        <f>'3티'!L17*0.5</f>
        <v>200</v>
      </c>
    </row>
    <row r="18" spans="2:12" x14ac:dyDescent="0.25">
      <c r="B18" s="110"/>
      <c r="C18" s="20"/>
      <c r="D18" s="21">
        <v>1365</v>
      </c>
      <c r="E18" s="22">
        <v>14</v>
      </c>
      <c r="F18" s="21">
        <f>'3티'!F18*0.5</f>
        <v>932</v>
      </c>
      <c r="G18" s="21">
        <f>'3티'!G18*0.5</f>
        <v>190</v>
      </c>
      <c r="H18" s="21">
        <f>'3티'!H18*0.5</f>
        <v>6</v>
      </c>
      <c r="I18" s="21">
        <f>'3티'!I18*0.5</f>
        <v>3</v>
      </c>
      <c r="J18" s="21">
        <f>'3티'!J18*0.5</f>
        <v>44</v>
      </c>
      <c r="K18" s="21">
        <f>'3티'!K18*0.5</f>
        <v>10860</v>
      </c>
      <c r="L18" s="21">
        <f>'3티'!L18*0.5</f>
        <v>200</v>
      </c>
    </row>
    <row r="19" spans="2:12" x14ac:dyDescent="0.25">
      <c r="B19" s="110"/>
      <c r="C19" s="20"/>
      <c r="D19" s="21">
        <v>1370</v>
      </c>
      <c r="E19" s="22">
        <v>15</v>
      </c>
      <c r="F19" s="21">
        <f>'3티'!F19*0.5</f>
        <v>932</v>
      </c>
      <c r="G19" s="21">
        <f>'3티'!G19*0.5</f>
        <v>190</v>
      </c>
      <c r="H19" s="21">
        <f>'3티'!H19*0.5</f>
        <v>6</v>
      </c>
      <c r="I19" s="21">
        <f>'3티'!I19*0.5</f>
        <v>3</v>
      </c>
      <c r="J19" s="21">
        <f>'3티'!J19*0.5</f>
        <v>44</v>
      </c>
      <c r="K19" s="21">
        <f>'3티'!K19*0.5</f>
        <v>11130</v>
      </c>
      <c r="L19" s="21">
        <f>'3티'!L19*0.5</f>
        <v>200</v>
      </c>
    </row>
    <row r="20" spans="2:12" ht="15" thickBot="1" x14ac:dyDescent="0.3">
      <c r="B20" s="110"/>
      <c r="C20" s="20"/>
      <c r="D20" s="24"/>
      <c r="E20" s="25"/>
      <c r="F20" s="26">
        <f>SUM(F5:F19)</f>
        <v>9534</v>
      </c>
      <c r="G20" s="26">
        <f t="shared" ref="G20:L20" si="0">SUM(G5:G19)</f>
        <v>1941</v>
      </c>
      <c r="H20" s="26">
        <f t="shared" si="0"/>
        <v>60</v>
      </c>
      <c r="I20" s="26">
        <f t="shared" si="0"/>
        <v>24</v>
      </c>
      <c r="J20" s="26">
        <f t="shared" si="0"/>
        <v>450</v>
      </c>
      <c r="K20" s="26">
        <f t="shared" si="0"/>
        <v>141640</v>
      </c>
      <c r="L20" s="26">
        <f t="shared" si="0"/>
        <v>1800</v>
      </c>
    </row>
    <row r="21" spans="2:12" x14ac:dyDescent="0.25">
      <c r="B21" s="110"/>
      <c r="C21" s="20"/>
      <c r="D21" s="24"/>
      <c r="E21" s="16" t="s">
        <v>2</v>
      </c>
      <c r="F21" s="17" t="s">
        <v>5</v>
      </c>
      <c r="G21" s="17" t="s">
        <v>18</v>
      </c>
      <c r="H21" s="17" t="s">
        <v>23</v>
      </c>
      <c r="I21" s="17" t="s">
        <v>6</v>
      </c>
      <c r="J21" s="17" t="s">
        <v>24</v>
      </c>
      <c r="K21" s="17" t="s">
        <v>0</v>
      </c>
      <c r="L21" s="18" t="s">
        <v>1</v>
      </c>
    </row>
    <row r="22" spans="2:12" x14ac:dyDescent="0.25">
      <c r="B22" s="110"/>
      <c r="C22" s="20"/>
      <c r="D22" s="21">
        <v>1302</v>
      </c>
      <c r="E22" s="22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</row>
    <row r="23" spans="2:12" x14ac:dyDescent="0.25">
      <c r="B23" s="110"/>
      <c r="C23" s="20"/>
      <c r="D23" s="21">
        <v>1304</v>
      </c>
      <c r="E23" s="22">
        <v>1</v>
      </c>
      <c r="F23" s="21">
        <f>'3티'!F23*0.5</f>
        <v>237</v>
      </c>
      <c r="G23" s="21">
        <f>'3티'!G23*0.5</f>
        <v>41</v>
      </c>
      <c r="H23" s="21">
        <f>'3티'!H23*0.5</f>
        <v>1</v>
      </c>
      <c r="I23" s="21">
        <f>'3티'!I23*0.5</f>
        <v>0</v>
      </c>
      <c r="J23" s="21">
        <f>'3티'!J23*0.5</f>
        <v>11</v>
      </c>
      <c r="K23" s="21">
        <f>'3티'!K23*0.5</f>
        <v>5550</v>
      </c>
      <c r="L23" s="21"/>
    </row>
    <row r="24" spans="2:12" x14ac:dyDescent="0.25">
      <c r="B24" s="110"/>
      <c r="C24" s="20"/>
      <c r="D24" s="21">
        <v>1307</v>
      </c>
      <c r="E24" s="22">
        <v>2</v>
      </c>
      <c r="F24" s="21">
        <f>'3티'!F24*0.5</f>
        <v>237</v>
      </c>
      <c r="G24" s="21">
        <f>'3티'!G24*0.5</f>
        <v>41</v>
      </c>
      <c r="H24" s="21">
        <f>'3티'!H24*0.5</f>
        <v>1</v>
      </c>
      <c r="I24" s="21">
        <f>'3티'!I24*0.5</f>
        <v>0</v>
      </c>
      <c r="J24" s="21">
        <f>'3티'!J24*0.5</f>
        <v>11</v>
      </c>
      <c r="K24" s="21">
        <f>'3티'!K24*0.5</f>
        <v>5690</v>
      </c>
      <c r="L24" s="21"/>
    </row>
    <row r="25" spans="2:12" x14ac:dyDescent="0.25">
      <c r="B25" s="110"/>
      <c r="C25" s="20"/>
      <c r="D25" s="21">
        <v>1310</v>
      </c>
      <c r="E25" s="22">
        <v>3</v>
      </c>
      <c r="F25" s="21">
        <f>'3티'!F25*0.5</f>
        <v>237</v>
      </c>
      <c r="G25" s="21">
        <f>'3티'!G25*0.5</f>
        <v>41</v>
      </c>
      <c r="H25" s="21">
        <f>'3티'!H25*0.5</f>
        <v>2</v>
      </c>
      <c r="I25" s="21">
        <f>'3티'!I25*0.5</f>
        <v>0</v>
      </c>
      <c r="J25" s="21">
        <f>'3티'!J25*0.5</f>
        <v>11</v>
      </c>
      <c r="K25" s="21">
        <f>'3티'!K25*0.5</f>
        <v>5830</v>
      </c>
      <c r="L25" s="21"/>
    </row>
    <row r="26" spans="2:12" x14ac:dyDescent="0.25">
      <c r="B26" s="110"/>
      <c r="C26" s="20"/>
      <c r="D26" s="21">
        <v>1315</v>
      </c>
      <c r="E26" s="22">
        <v>4</v>
      </c>
      <c r="F26" s="21">
        <f>'3티'!F26*0.5</f>
        <v>341</v>
      </c>
      <c r="G26" s="21">
        <f>'3티'!G26*0.5</f>
        <v>60</v>
      </c>
      <c r="H26" s="21">
        <f>'3티'!H26*0.5</f>
        <v>2</v>
      </c>
      <c r="I26" s="21">
        <f>'3티'!I26*0.5</f>
        <v>1</v>
      </c>
      <c r="J26" s="21">
        <f>'3티'!J26*0.5</f>
        <v>16</v>
      </c>
      <c r="K26" s="21">
        <f>'3티'!K26*0.5</f>
        <v>5980</v>
      </c>
      <c r="L26" s="21"/>
    </row>
    <row r="27" spans="2:12" x14ac:dyDescent="0.25">
      <c r="B27" s="110"/>
      <c r="C27" s="20"/>
      <c r="D27" s="21">
        <v>1320</v>
      </c>
      <c r="E27" s="22">
        <v>5</v>
      </c>
      <c r="F27" s="21">
        <f>'3티'!F27*0.5</f>
        <v>341</v>
      </c>
      <c r="G27" s="21">
        <f>'3티'!G27*0.5</f>
        <v>60</v>
      </c>
      <c r="H27" s="21">
        <f>'3티'!H27*0.5</f>
        <v>2</v>
      </c>
      <c r="I27" s="21">
        <f>'3티'!I27*0.5</f>
        <v>1</v>
      </c>
      <c r="J27" s="21">
        <f>'3티'!J27*0.5</f>
        <v>16</v>
      </c>
      <c r="K27" s="21">
        <f>'3티'!K27*0.5</f>
        <v>6120</v>
      </c>
      <c r="L27" s="21"/>
    </row>
    <row r="28" spans="2:12" x14ac:dyDescent="0.25">
      <c r="B28" s="110"/>
      <c r="C28" s="20"/>
      <c r="D28" s="21">
        <v>1325</v>
      </c>
      <c r="E28" s="22">
        <v>6</v>
      </c>
      <c r="F28" s="21">
        <f>'3티'!F28*0.5</f>
        <v>341</v>
      </c>
      <c r="G28" s="21">
        <f>'3티'!G28*0.5</f>
        <v>60</v>
      </c>
      <c r="H28" s="21">
        <f>'3티'!H28*0.5</f>
        <v>2</v>
      </c>
      <c r="I28" s="21">
        <f>'3티'!I28*0.5</f>
        <v>1</v>
      </c>
      <c r="J28" s="21">
        <f>'3티'!J28*0.5</f>
        <v>16</v>
      </c>
      <c r="K28" s="21">
        <f>'3티'!K28*0.5</f>
        <v>6270</v>
      </c>
      <c r="L28" s="21"/>
    </row>
    <row r="29" spans="2:12" x14ac:dyDescent="0.25">
      <c r="B29" s="110"/>
      <c r="C29" s="20"/>
      <c r="D29" s="21">
        <v>1330</v>
      </c>
      <c r="E29" s="22">
        <v>7</v>
      </c>
      <c r="F29" s="21">
        <f>'3티'!F29*0.5</f>
        <v>444</v>
      </c>
      <c r="G29" s="21">
        <f>'3티'!G29*0.5</f>
        <v>78</v>
      </c>
      <c r="H29" s="21">
        <f>'3티'!H29*0.5</f>
        <v>2</v>
      </c>
      <c r="I29" s="21">
        <f>'3티'!I29*0.5</f>
        <v>1</v>
      </c>
      <c r="J29" s="21">
        <f>'3티'!J29*0.5</f>
        <v>21</v>
      </c>
      <c r="K29" s="21">
        <f>'3티'!K29*0.5</f>
        <v>6420</v>
      </c>
      <c r="L29" s="21">
        <f>'3티'!L29*0.5</f>
        <v>110</v>
      </c>
    </row>
    <row r="30" spans="2:12" x14ac:dyDescent="0.25">
      <c r="B30" s="110"/>
      <c r="C30" s="20"/>
      <c r="D30" s="21">
        <v>1335</v>
      </c>
      <c r="E30" s="22">
        <v>8</v>
      </c>
      <c r="F30" s="21">
        <f>'3티'!F30*0.5</f>
        <v>444</v>
      </c>
      <c r="G30" s="21">
        <f>'3티'!G30*0.5</f>
        <v>78</v>
      </c>
      <c r="H30" s="21">
        <f>'3티'!H30*0.5</f>
        <v>2</v>
      </c>
      <c r="I30" s="21">
        <f>'3티'!I30*0.5</f>
        <v>1</v>
      </c>
      <c r="J30" s="21">
        <f>'3티'!J30*0.5</f>
        <v>21</v>
      </c>
      <c r="K30" s="21">
        <f>'3티'!K30*0.5</f>
        <v>6580</v>
      </c>
      <c r="L30" s="21">
        <f>'3티'!L30*0.5</f>
        <v>110</v>
      </c>
    </row>
    <row r="31" spans="2:12" x14ac:dyDescent="0.25">
      <c r="B31" s="110"/>
      <c r="C31" s="20"/>
      <c r="D31" s="21">
        <v>1340</v>
      </c>
      <c r="E31" s="22">
        <v>9</v>
      </c>
      <c r="F31" s="21">
        <f>'3티'!F31*0.5</f>
        <v>444</v>
      </c>
      <c r="G31" s="21">
        <f>'3티'!G31*0.5</f>
        <v>78</v>
      </c>
      <c r="H31" s="21">
        <f>'3티'!H31*0.5</f>
        <v>2</v>
      </c>
      <c r="I31" s="21">
        <f>'3티'!I31*0.5</f>
        <v>1</v>
      </c>
      <c r="J31" s="21">
        <f>'3티'!J31*0.5</f>
        <v>21</v>
      </c>
      <c r="K31" s="21">
        <f>'3티'!K31*0.5</f>
        <v>6740</v>
      </c>
      <c r="L31" s="21">
        <f>'3티'!L31*0.5</f>
        <v>110</v>
      </c>
    </row>
    <row r="32" spans="2:12" x14ac:dyDescent="0.25">
      <c r="B32" s="110"/>
      <c r="C32" s="20"/>
      <c r="D32" s="21">
        <v>1345</v>
      </c>
      <c r="E32" s="22">
        <v>10</v>
      </c>
      <c r="F32" s="21">
        <f>'3티'!F32*0.5</f>
        <v>548</v>
      </c>
      <c r="G32" s="21">
        <f>'3티'!G32*0.5</f>
        <v>96</v>
      </c>
      <c r="H32" s="21">
        <f>'3티'!H32*0.5</f>
        <v>3</v>
      </c>
      <c r="I32" s="21">
        <f>'3티'!I32*0.5</f>
        <v>2</v>
      </c>
      <c r="J32" s="21">
        <f>'3티'!J32*0.5</f>
        <v>25</v>
      </c>
      <c r="K32" s="21">
        <f>'3티'!K32*0.5</f>
        <v>6910</v>
      </c>
      <c r="L32" s="21">
        <f>'3티'!L32*0.5</f>
        <v>110</v>
      </c>
    </row>
    <row r="33" spans="2:12" x14ac:dyDescent="0.25">
      <c r="B33" s="110"/>
      <c r="C33" s="20"/>
      <c r="D33" s="21">
        <v>1350</v>
      </c>
      <c r="E33" s="22">
        <v>11</v>
      </c>
      <c r="F33" s="21">
        <f>'3티'!F33*0.5</f>
        <v>548</v>
      </c>
      <c r="G33" s="21">
        <f>'3티'!G33*0.5</f>
        <v>96</v>
      </c>
      <c r="H33" s="21">
        <f>'3티'!H33*0.5</f>
        <v>3</v>
      </c>
      <c r="I33" s="21">
        <f>'3티'!I33*0.5</f>
        <v>2</v>
      </c>
      <c r="J33" s="21">
        <f>'3티'!J33*0.5</f>
        <v>25</v>
      </c>
      <c r="K33" s="21">
        <f>'3티'!K33*0.5</f>
        <v>7070</v>
      </c>
      <c r="L33" s="21">
        <f>'3티'!L33*0.5</f>
        <v>110</v>
      </c>
    </row>
    <row r="34" spans="2:12" x14ac:dyDescent="0.25">
      <c r="B34" s="110"/>
      <c r="C34" s="20"/>
      <c r="D34" s="21">
        <v>1355</v>
      </c>
      <c r="E34" s="22">
        <v>12</v>
      </c>
      <c r="F34" s="21">
        <f>'3티'!F34*0.5</f>
        <v>548</v>
      </c>
      <c r="G34" s="21">
        <f>'3티'!G34*0.5</f>
        <v>96</v>
      </c>
      <c r="H34" s="21">
        <f>'3티'!H34*0.5</f>
        <v>3</v>
      </c>
      <c r="I34" s="21">
        <f>'3티'!I34*0.5</f>
        <v>2</v>
      </c>
      <c r="J34" s="21">
        <f>'3티'!J34*0.5</f>
        <v>25</v>
      </c>
      <c r="K34" s="21">
        <f>'3티'!K34*0.5</f>
        <v>7250</v>
      </c>
      <c r="L34" s="21">
        <f>'3티'!L34*0.5</f>
        <v>110</v>
      </c>
    </row>
    <row r="35" spans="2:12" x14ac:dyDescent="0.25">
      <c r="B35" s="110"/>
      <c r="C35" s="20"/>
      <c r="D35" s="21">
        <v>1360</v>
      </c>
      <c r="E35" s="22">
        <v>13</v>
      </c>
      <c r="F35" s="21">
        <f>'3티'!F35*0.5</f>
        <v>652</v>
      </c>
      <c r="G35" s="21">
        <f>'3티'!G35*0.5</f>
        <v>114</v>
      </c>
      <c r="H35" s="21">
        <f>'3티'!H35*0.5</f>
        <v>3</v>
      </c>
      <c r="I35" s="21">
        <f>'3티'!I35*0.5</f>
        <v>2</v>
      </c>
      <c r="J35" s="21">
        <f>'3티'!J35*0.5</f>
        <v>30</v>
      </c>
      <c r="K35" s="21">
        <f>'3티'!K35*0.5</f>
        <v>7430</v>
      </c>
      <c r="L35" s="21">
        <f>'3티'!L35*0.5</f>
        <v>110</v>
      </c>
    </row>
    <row r="36" spans="2:12" x14ac:dyDescent="0.25">
      <c r="B36" s="110"/>
      <c r="C36" s="20"/>
      <c r="D36" s="21">
        <v>1365</v>
      </c>
      <c r="E36" s="22">
        <v>14</v>
      </c>
      <c r="F36" s="21">
        <f>'3티'!F36*0.5</f>
        <v>652</v>
      </c>
      <c r="G36" s="21">
        <f>'3티'!G36*0.5</f>
        <v>114</v>
      </c>
      <c r="H36" s="21">
        <f>'3티'!H36*0.5</f>
        <v>4</v>
      </c>
      <c r="I36" s="21">
        <f>'3티'!I36*0.5</f>
        <v>2</v>
      </c>
      <c r="J36" s="21">
        <f>'3티'!J36*0.5</f>
        <v>30</v>
      </c>
      <c r="K36" s="21">
        <f>'3티'!K36*0.5</f>
        <v>7610</v>
      </c>
      <c r="L36" s="21">
        <f>'3티'!L36*0.5</f>
        <v>110</v>
      </c>
    </row>
    <row r="37" spans="2:12" x14ac:dyDescent="0.25">
      <c r="B37" s="110"/>
      <c r="C37" s="20"/>
      <c r="D37" s="21">
        <v>1370</v>
      </c>
      <c r="E37" s="22">
        <v>15</v>
      </c>
      <c r="F37" s="21">
        <f>'3티'!F37*0.5</f>
        <v>652</v>
      </c>
      <c r="G37" s="21">
        <f>'3티'!G37*0.5</f>
        <v>114</v>
      </c>
      <c r="H37" s="21">
        <f>'3티'!H37*0.5</f>
        <v>4</v>
      </c>
      <c r="I37" s="21">
        <f>'3티'!I37*0.5</f>
        <v>2</v>
      </c>
      <c r="J37" s="21">
        <f>'3티'!J37*0.5</f>
        <v>30</v>
      </c>
      <c r="K37" s="21">
        <f>'3티'!K37*0.5</f>
        <v>7800</v>
      </c>
      <c r="L37" s="21">
        <f>'3티'!L37*0.5</f>
        <v>110</v>
      </c>
    </row>
    <row r="38" spans="2:12" ht="15" thickBot="1" x14ac:dyDescent="0.3">
      <c r="B38" s="110"/>
      <c r="C38" s="25"/>
      <c r="D38" s="28"/>
      <c r="E38" s="25"/>
      <c r="F38" s="26">
        <f>SUM(F23:F37)*5</f>
        <v>33330</v>
      </c>
      <c r="G38" s="26">
        <f t="shared" ref="G38:L38" si="1">SUM(G23:G37)*5</f>
        <v>5835</v>
      </c>
      <c r="H38" s="26">
        <f t="shared" si="1"/>
        <v>180</v>
      </c>
      <c r="I38" s="26">
        <f t="shared" si="1"/>
        <v>90</v>
      </c>
      <c r="J38" s="26">
        <f t="shared" si="1"/>
        <v>1545</v>
      </c>
      <c r="K38" s="26">
        <f t="shared" si="1"/>
        <v>496250</v>
      </c>
      <c r="L38" s="26">
        <f t="shared" si="1"/>
        <v>4950</v>
      </c>
    </row>
    <row r="39" spans="2:12" x14ac:dyDescent="0.25">
      <c r="B39" s="110"/>
      <c r="C39" s="14">
        <v>1340</v>
      </c>
      <c r="D39" s="15"/>
      <c r="E39" s="16" t="s">
        <v>3</v>
      </c>
      <c r="F39" s="17" t="s">
        <v>5</v>
      </c>
      <c r="G39" s="17" t="s">
        <v>17</v>
      </c>
      <c r="H39" s="17" t="s">
        <v>25</v>
      </c>
      <c r="I39" s="17" t="s">
        <v>26</v>
      </c>
      <c r="J39" s="17" t="s">
        <v>24</v>
      </c>
      <c r="K39" s="17" t="s">
        <v>0</v>
      </c>
      <c r="L39" s="18" t="s">
        <v>1</v>
      </c>
    </row>
    <row r="40" spans="2:12" x14ac:dyDescent="0.25">
      <c r="B40" s="110"/>
      <c r="C40" s="20"/>
      <c r="D40" s="21">
        <v>1340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</row>
    <row r="41" spans="2:12" x14ac:dyDescent="0.25">
      <c r="B41" s="110"/>
      <c r="C41" s="20"/>
      <c r="D41" s="21">
        <v>1345</v>
      </c>
      <c r="E41" s="22">
        <v>1</v>
      </c>
      <c r="F41" s="21">
        <f>ROUNDUP('3티'!F41*0.4,0)</f>
        <v>1411</v>
      </c>
      <c r="G41" s="21">
        <f>ROUNDUP('3티'!G41*0.4,0)</f>
        <v>144</v>
      </c>
      <c r="H41" s="21">
        <f>ROUNDUP('3티'!H41*0.4,0)</f>
        <v>3</v>
      </c>
      <c r="I41" s="21">
        <f>ROUNDUP('3티'!I41*0.4,0)</f>
        <v>2</v>
      </c>
      <c r="J41" s="21">
        <f>ROUNDUP('3티'!J41*0.4,0)</f>
        <v>34</v>
      </c>
      <c r="K41" s="21">
        <f>ROUNDUP('3티'!K41*0.4,0)</f>
        <v>11040</v>
      </c>
      <c r="L41" s="21">
        <f>ROUNDUP('3티'!L41*0.4,0)</f>
        <v>240</v>
      </c>
    </row>
    <row r="42" spans="2:12" x14ac:dyDescent="0.25">
      <c r="B42" s="110"/>
      <c r="C42" s="20"/>
      <c r="D42" s="21">
        <v>1350</v>
      </c>
      <c r="E42" s="22">
        <v>2</v>
      </c>
      <c r="F42" s="21">
        <f>ROUNDUP('3티'!F42*0.4,0)</f>
        <v>1411</v>
      </c>
      <c r="G42" s="21">
        <f>ROUNDUP('3티'!G42*0.4,0)</f>
        <v>144</v>
      </c>
      <c r="H42" s="21">
        <f>ROUNDUP('3티'!H42*0.4,0)</f>
        <v>4</v>
      </c>
      <c r="I42" s="21">
        <f>ROUNDUP('3티'!I42*0.4,0)</f>
        <v>2</v>
      </c>
      <c r="J42" s="21">
        <f>ROUNDUP('3티'!J42*0.4,0)</f>
        <v>34</v>
      </c>
      <c r="K42" s="21">
        <f>ROUNDUP('3티'!K42*0.4,0)</f>
        <v>11312</v>
      </c>
      <c r="L42" s="21">
        <f>ROUNDUP('3티'!L42*0.4,0)</f>
        <v>240</v>
      </c>
    </row>
    <row r="43" spans="2:12" x14ac:dyDescent="0.25">
      <c r="B43" s="110"/>
      <c r="C43" s="20"/>
      <c r="D43" s="21">
        <v>1355</v>
      </c>
      <c r="E43" s="22">
        <v>3</v>
      </c>
      <c r="F43" s="21">
        <f>ROUNDUP('3티'!F43*0.4,0)</f>
        <v>1411</v>
      </c>
      <c r="G43" s="21">
        <f>ROUNDUP('3티'!G43*0.4,0)</f>
        <v>144</v>
      </c>
      <c r="H43" s="21">
        <f>ROUNDUP('3티'!H43*0.4,0)</f>
        <v>4</v>
      </c>
      <c r="I43" s="21">
        <f>ROUNDUP('3티'!I43*0.4,0)</f>
        <v>2</v>
      </c>
      <c r="J43" s="21">
        <f>ROUNDUP('3티'!J43*0.4,0)</f>
        <v>34</v>
      </c>
      <c r="K43" s="21">
        <f>ROUNDUP('3티'!K43*0.4,0)</f>
        <v>11592</v>
      </c>
      <c r="L43" s="21">
        <f>ROUNDUP('3티'!L43*0.4,0)</f>
        <v>240</v>
      </c>
    </row>
    <row r="44" spans="2:12" x14ac:dyDescent="0.25">
      <c r="B44" s="110"/>
      <c r="C44" s="20"/>
      <c r="D44" s="21">
        <v>1360</v>
      </c>
      <c r="E44" s="22">
        <v>4</v>
      </c>
      <c r="F44" s="21">
        <f>ROUNDUP('3티'!F44*0.4,0)</f>
        <v>2028</v>
      </c>
      <c r="G44" s="21">
        <f>ROUNDUP('3티'!G44*0.4,0)</f>
        <v>207</v>
      </c>
      <c r="H44" s="21">
        <f>ROUNDUP('3티'!H44*0.4,0)</f>
        <v>4</v>
      </c>
      <c r="I44" s="21">
        <f>ROUNDUP('3티'!I44*0.4,0)</f>
        <v>3</v>
      </c>
      <c r="J44" s="21">
        <f>ROUNDUP('3티'!J44*0.4,0)</f>
        <v>48</v>
      </c>
      <c r="K44" s="21">
        <f>ROUNDUP('3티'!K44*0.4,0)</f>
        <v>11872</v>
      </c>
      <c r="L44" s="21">
        <f>ROUNDUP('3티'!L44*0.4,0)</f>
        <v>240</v>
      </c>
    </row>
    <row r="45" spans="2:12" x14ac:dyDescent="0.25">
      <c r="B45" s="110"/>
      <c r="C45" s="20"/>
      <c r="D45" s="21">
        <v>1365</v>
      </c>
      <c r="E45" s="22">
        <v>5</v>
      </c>
      <c r="F45" s="21">
        <f>ROUNDUP('3티'!F45*0.4,0)</f>
        <v>2028</v>
      </c>
      <c r="G45" s="21">
        <f>ROUNDUP('3티'!G45*0.4,0)</f>
        <v>207</v>
      </c>
      <c r="H45" s="21">
        <f>ROUNDUP('3티'!H45*0.4,0)</f>
        <v>4</v>
      </c>
      <c r="I45" s="21">
        <f>ROUNDUP('3티'!I45*0.4,0)</f>
        <v>3</v>
      </c>
      <c r="J45" s="21">
        <f>ROUNDUP('3티'!J45*0.4,0)</f>
        <v>48</v>
      </c>
      <c r="K45" s="21">
        <f>ROUNDUP('3티'!K45*0.4,0)</f>
        <v>12168</v>
      </c>
      <c r="L45" s="21">
        <f>ROUNDUP('3티'!L45*0.4,0)</f>
        <v>240</v>
      </c>
    </row>
    <row r="46" spans="2:12" x14ac:dyDescent="0.25">
      <c r="B46" s="110"/>
      <c r="C46" s="20"/>
      <c r="D46" s="21">
        <v>1370</v>
      </c>
      <c r="E46" s="22">
        <v>6</v>
      </c>
      <c r="F46" s="21">
        <f>ROUNDUP('3티'!F46*0.4,0)</f>
        <v>2028</v>
      </c>
      <c r="G46" s="21">
        <f>ROUNDUP('3티'!G46*0.4,0)</f>
        <v>207</v>
      </c>
      <c r="H46" s="21">
        <f>ROUNDUP('3티'!H46*0.4,0)</f>
        <v>5</v>
      </c>
      <c r="I46" s="21">
        <f>ROUNDUP('3티'!I46*0.4,0)</f>
        <v>3</v>
      </c>
      <c r="J46" s="21">
        <f>ROUNDUP('3티'!J46*0.4,0)</f>
        <v>48</v>
      </c>
      <c r="K46" s="21">
        <f>ROUNDUP('3티'!K46*0.4,0)</f>
        <v>12464</v>
      </c>
      <c r="L46" s="21">
        <f>ROUNDUP('3티'!L46*0.4,0)</f>
        <v>256</v>
      </c>
    </row>
    <row r="47" spans="2:12" x14ac:dyDescent="0.25">
      <c r="B47" s="110"/>
      <c r="C47" s="20"/>
      <c r="D47" s="21">
        <v>1375</v>
      </c>
      <c r="E47" s="22">
        <v>7</v>
      </c>
      <c r="F47" s="21">
        <f>ROUNDUP('3티'!F47*0.4,0)</f>
        <v>2644</v>
      </c>
      <c r="G47" s="21">
        <f>ROUNDUP('3티'!G47*0.4,0)</f>
        <v>269</v>
      </c>
      <c r="H47" s="21">
        <f>ROUNDUP('3티'!H47*0.4,0)</f>
        <v>5</v>
      </c>
      <c r="I47" s="21">
        <f>ROUNDUP('3티'!I47*0.4,0)</f>
        <v>3</v>
      </c>
      <c r="J47" s="21">
        <f>ROUNDUP('3티'!J47*0.4,0)</f>
        <v>63</v>
      </c>
      <c r="K47" s="21">
        <f>ROUNDUP('3티'!K47*0.4,0)</f>
        <v>12768</v>
      </c>
      <c r="L47" s="21">
        <f>ROUNDUP('3티'!L47*0.4,0)</f>
        <v>256</v>
      </c>
    </row>
    <row r="48" spans="2:12" x14ac:dyDescent="0.25">
      <c r="B48" s="110"/>
      <c r="C48" s="20"/>
      <c r="D48" s="21">
        <v>1380</v>
      </c>
      <c r="E48" s="22">
        <v>8</v>
      </c>
      <c r="F48" s="21">
        <f>ROUNDUP('3티'!F48*0.4,0)</f>
        <v>2644</v>
      </c>
      <c r="G48" s="21">
        <f>ROUNDUP('3티'!G48*0.4,0)</f>
        <v>269</v>
      </c>
      <c r="H48" s="21">
        <f>ROUNDUP('3티'!H48*0.4,0)</f>
        <v>6</v>
      </c>
      <c r="I48" s="21">
        <f>ROUNDUP('3티'!I48*0.4,0)</f>
        <v>3</v>
      </c>
      <c r="J48" s="21">
        <f>ROUNDUP('3티'!J48*0.4,0)</f>
        <v>63</v>
      </c>
      <c r="K48" s="21">
        <f>ROUNDUP('3티'!K48*0.4,0)</f>
        <v>13080</v>
      </c>
      <c r="L48" s="21">
        <f>ROUNDUP('3티'!L48*0.4,0)</f>
        <v>256</v>
      </c>
    </row>
    <row r="49" spans="2:12" x14ac:dyDescent="0.25">
      <c r="B49" s="110"/>
      <c r="C49" s="20"/>
      <c r="D49" s="21">
        <v>1385</v>
      </c>
      <c r="E49" s="22">
        <v>9</v>
      </c>
      <c r="F49" s="21">
        <f>ROUNDUP('3티'!F49*0.4,0)</f>
        <v>2644</v>
      </c>
      <c r="G49" s="21">
        <f>ROUNDUP('3티'!G49*0.4,0)</f>
        <v>269</v>
      </c>
      <c r="H49" s="21">
        <f>ROUNDUP('3티'!H49*0.4,0)</f>
        <v>6</v>
      </c>
      <c r="I49" s="21">
        <f>ROUNDUP('3티'!I49*0.4,0)</f>
        <v>4</v>
      </c>
      <c r="J49" s="21">
        <f>ROUNDUP('3티'!J49*0.4,0)</f>
        <v>63</v>
      </c>
      <c r="K49" s="21">
        <f>ROUNDUP('3티'!K49*0.4,0)</f>
        <v>13408</v>
      </c>
      <c r="L49" s="21">
        <f>ROUNDUP('3티'!L49*0.4,0)</f>
        <v>256</v>
      </c>
    </row>
    <row r="50" spans="2:12" x14ac:dyDescent="0.25">
      <c r="B50" s="110"/>
      <c r="C50" s="20"/>
      <c r="D50" s="21">
        <v>1390</v>
      </c>
      <c r="E50" s="22">
        <v>10</v>
      </c>
      <c r="F50" s="21">
        <f>ROUNDUP('3티'!F50*0.4,0)</f>
        <v>3261</v>
      </c>
      <c r="G50" s="21">
        <f>ROUNDUP('3티'!G50*0.4,0)</f>
        <v>332</v>
      </c>
      <c r="H50" s="21">
        <f>ROUNDUP('3티'!H50*0.4,0)</f>
        <v>7</v>
      </c>
      <c r="I50" s="21">
        <f>ROUNDUP('3티'!I50*0.4,0)</f>
        <v>4</v>
      </c>
      <c r="J50" s="21">
        <f>ROUNDUP('3티'!J50*0.4,0)</f>
        <v>77</v>
      </c>
      <c r="K50" s="21">
        <f>ROUNDUP('3티'!K50*0.4,0)</f>
        <v>13736</v>
      </c>
      <c r="L50" s="21">
        <f>ROUNDUP('3티'!L50*0.4,0)</f>
        <v>256</v>
      </c>
    </row>
    <row r="51" spans="2:12" x14ac:dyDescent="0.25">
      <c r="B51" s="110"/>
      <c r="C51" s="20"/>
      <c r="D51" s="21">
        <v>1395</v>
      </c>
      <c r="E51" s="22">
        <v>11</v>
      </c>
      <c r="F51" s="21">
        <f>ROUNDUP('3티'!F51*0.4,0)</f>
        <v>3261</v>
      </c>
      <c r="G51" s="21">
        <f>ROUNDUP('3티'!G51*0.4,0)</f>
        <v>332</v>
      </c>
      <c r="H51" s="21">
        <f>ROUNDUP('3티'!H51*0.4,0)</f>
        <v>7</v>
      </c>
      <c r="I51" s="21">
        <f>ROUNDUP('3티'!I51*0.4,0)</f>
        <v>4</v>
      </c>
      <c r="J51" s="21">
        <f>ROUNDUP('3티'!J51*0.4,0)</f>
        <v>77</v>
      </c>
      <c r="K51" s="21">
        <f>ROUNDUP('3티'!K51*0.4,0)</f>
        <v>14072</v>
      </c>
      <c r="L51" s="21">
        <f>ROUNDUP('3티'!L51*0.4,0)</f>
        <v>264</v>
      </c>
    </row>
    <row r="52" spans="2:12" x14ac:dyDescent="0.25">
      <c r="B52" s="110"/>
      <c r="C52" s="20"/>
      <c r="D52" s="21">
        <v>1400</v>
      </c>
      <c r="E52" s="22">
        <v>12</v>
      </c>
      <c r="F52" s="21">
        <f>ROUNDUP('3티'!F52*0.4,0)</f>
        <v>3261</v>
      </c>
      <c r="G52" s="21">
        <f>ROUNDUP('3티'!G52*0.4,0)</f>
        <v>332</v>
      </c>
      <c r="H52" s="21">
        <f>ROUNDUP('3티'!H52*0.4,0)</f>
        <v>8</v>
      </c>
      <c r="I52" s="21">
        <f>ROUNDUP('3티'!I52*0.4,0)</f>
        <v>4</v>
      </c>
      <c r="J52" s="21">
        <f>ROUNDUP('3티'!J52*0.4,0)</f>
        <v>77</v>
      </c>
      <c r="K52" s="21">
        <f>ROUNDUP('3티'!K52*0.4,0)</f>
        <v>14416</v>
      </c>
      <c r="L52" s="21">
        <f>ROUNDUP('3티'!L52*0.4,0)</f>
        <v>264</v>
      </c>
    </row>
    <row r="53" spans="2:12" x14ac:dyDescent="0.25">
      <c r="B53" s="110"/>
      <c r="C53" s="20"/>
      <c r="D53" s="21">
        <v>1405</v>
      </c>
      <c r="E53" s="22">
        <v>13</v>
      </c>
      <c r="F53" s="21">
        <f>ROUNDUP('3티'!F53*0.4,0)</f>
        <v>3879</v>
      </c>
      <c r="G53" s="21">
        <f>ROUNDUP('3티'!G53*0.4,0)</f>
        <v>395</v>
      </c>
      <c r="H53" s="21">
        <f>ROUNDUP('3티'!H53*0.4,0)</f>
        <v>8</v>
      </c>
      <c r="I53" s="21">
        <f>ROUNDUP('3티'!I53*0.4,0)</f>
        <v>4</v>
      </c>
      <c r="J53" s="21">
        <f>ROUNDUP('3티'!J53*0.4,0)</f>
        <v>92</v>
      </c>
      <c r="K53" s="21">
        <f>ROUNDUP('3티'!K53*0.4,0)</f>
        <v>14776</v>
      </c>
      <c r="L53" s="21">
        <f>ROUNDUP('3티'!L53*0.4,0)</f>
        <v>264</v>
      </c>
    </row>
    <row r="54" spans="2:12" x14ac:dyDescent="0.25">
      <c r="B54" s="110"/>
      <c r="C54" s="20"/>
      <c r="D54" s="21">
        <v>1410</v>
      </c>
      <c r="E54" s="22">
        <v>14</v>
      </c>
      <c r="F54" s="21">
        <f>ROUNDUP('3티'!F54*0.4,0)</f>
        <v>3879</v>
      </c>
      <c r="G54" s="21">
        <f>ROUNDUP('3티'!G54*0.4,0)</f>
        <v>395</v>
      </c>
      <c r="H54" s="21">
        <f>ROUNDUP('3티'!H54*0.4,0)</f>
        <v>8</v>
      </c>
      <c r="I54" s="21">
        <f>ROUNDUP('3티'!I54*0.4,0)</f>
        <v>4</v>
      </c>
      <c r="J54" s="21">
        <f>ROUNDUP('3티'!J54*0.4,0)</f>
        <v>92</v>
      </c>
      <c r="K54" s="21">
        <f>ROUNDUP('3티'!K54*0.4,0)</f>
        <v>15136</v>
      </c>
      <c r="L54" s="21">
        <f>ROUNDUP('3티'!L54*0.4,0)</f>
        <v>264</v>
      </c>
    </row>
    <row r="55" spans="2:12" x14ac:dyDescent="0.25">
      <c r="B55" s="110"/>
      <c r="C55" s="20"/>
      <c r="D55" s="21">
        <v>1415</v>
      </c>
      <c r="E55" s="22">
        <v>15</v>
      </c>
      <c r="F55" s="21">
        <f>ROUNDUP('3티'!F55*0.4,0)</f>
        <v>3879</v>
      </c>
      <c r="G55" s="21">
        <f>ROUNDUP('3티'!G55*0.4,0)</f>
        <v>395</v>
      </c>
      <c r="H55" s="21">
        <f>ROUNDUP('3티'!H55*0.4,0)</f>
        <v>8</v>
      </c>
      <c r="I55" s="21">
        <f>ROUNDUP('3티'!I55*0.4,0)</f>
        <v>4</v>
      </c>
      <c r="J55" s="21">
        <f>ROUNDUP('3티'!J55*0.4,0)</f>
        <v>92</v>
      </c>
      <c r="K55" s="21">
        <f>ROUNDUP('3티'!K55*0.4,0)</f>
        <v>15504</v>
      </c>
      <c r="L55" s="21">
        <f>ROUNDUP('3티'!L55*0.4,0)</f>
        <v>264</v>
      </c>
    </row>
    <row r="56" spans="2:12" x14ac:dyDescent="0.25">
      <c r="B56" s="110"/>
      <c r="C56" s="20"/>
      <c r="D56" s="21">
        <v>1430</v>
      </c>
      <c r="E56" s="22">
        <v>16</v>
      </c>
      <c r="F56" s="21">
        <f>'3티'!F56</f>
        <v>13014</v>
      </c>
      <c r="G56" s="21">
        <f>'3티'!G56</f>
        <v>1144</v>
      </c>
      <c r="H56" s="21">
        <f>'3티'!H56</f>
        <v>22</v>
      </c>
      <c r="I56" s="21">
        <f>'3티'!I56</f>
        <v>12</v>
      </c>
      <c r="J56" s="21">
        <f>'3티'!J56</f>
        <v>310</v>
      </c>
      <c r="K56" s="21">
        <f>'3티'!K56</f>
        <v>39720</v>
      </c>
      <c r="L56" s="21">
        <f>'3티'!L56</f>
        <v>680</v>
      </c>
    </row>
    <row r="57" spans="2:12" x14ac:dyDescent="0.25">
      <c r="B57" s="110"/>
      <c r="C57" s="20"/>
      <c r="D57" s="21">
        <v>1445</v>
      </c>
      <c r="E57" s="22">
        <v>17</v>
      </c>
      <c r="F57" s="21">
        <f>'3티'!F57</f>
        <v>17714</v>
      </c>
      <c r="G57" s="21">
        <f>'3티'!G57</f>
        <v>1144</v>
      </c>
      <c r="H57" s="21">
        <f>'3티'!H57</f>
        <v>24</v>
      </c>
      <c r="I57" s="21">
        <f>'3티'!I57</f>
        <v>14</v>
      </c>
      <c r="J57" s="21">
        <f>'3티'!J57</f>
        <v>422</v>
      </c>
      <c r="K57" s="21">
        <f>'3티'!K57</f>
        <v>40580</v>
      </c>
      <c r="L57" s="21">
        <f>'3티'!L57</f>
        <v>680</v>
      </c>
    </row>
    <row r="58" spans="2:12" x14ac:dyDescent="0.25">
      <c r="B58" s="110"/>
      <c r="C58" s="20"/>
      <c r="D58" s="21">
        <v>1460</v>
      </c>
      <c r="E58" s="22">
        <v>18</v>
      </c>
      <c r="F58" s="21">
        <f>'3티'!F58</f>
        <v>24012</v>
      </c>
      <c r="G58" s="21">
        <f>'3티'!G58</f>
        <v>1144</v>
      </c>
      <c r="H58" s="21">
        <f>'3티'!H58</f>
        <v>28</v>
      </c>
      <c r="I58" s="21">
        <f>'3티'!I58</f>
        <v>16</v>
      </c>
      <c r="J58" s="21">
        <f>'3티'!J58</f>
        <v>572</v>
      </c>
      <c r="K58" s="21">
        <f>'3티'!K58</f>
        <v>41460</v>
      </c>
      <c r="L58" s="21">
        <f>'3티'!L58</f>
        <v>680</v>
      </c>
    </row>
    <row r="59" spans="2:12" x14ac:dyDescent="0.25">
      <c r="B59" s="110"/>
      <c r="C59" s="20"/>
      <c r="D59" s="21">
        <v>1475</v>
      </c>
      <c r="E59" s="22">
        <v>19</v>
      </c>
      <c r="F59" s="21">
        <f>'3티'!F59</f>
        <v>32774</v>
      </c>
      <c r="G59" s="21">
        <f>'3티'!G59</f>
        <v>1300</v>
      </c>
      <c r="H59" s="21">
        <f>'3티'!H59</f>
        <v>30</v>
      </c>
      <c r="I59" s="21">
        <f>'3티'!I59</f>
        <v>18</v>
      </c>
      <c r="J59" s="21">
        <f>'3티'!J59</f>
        <v>776</v>
      </c>
      <c r="K59" s="21">
        <f>'3티'!K59</f>
        <v>42360</v>
      </c>
      <c r="L59" s="21">
        <f>'3티'!L59</f>
        <v>710</v>
      </c>
    </row>
    <row r="60" spans="2:12" x14ac:dyDescent="0.25">
      <c r="B60" s="110"/>
      <c r="C60" s="20"/>
      <c r="D60" s="21">
        <v>1490</v>
      </c>
      <c r="E60" s="22">
        <v>20</v>
      </c>
      <c r="F60" s="21">
        <f>'3티'!F60</f>
        <v>44514</v>
      </c>
      <c r="G60" s="21">
        <f>'3티'!G60</f>
        <v>1300</v>
      </c>
      <c r="H60" s="21">
        <f>'3티'!H60</f>
        <v>32</v>
      </c>
      <c r="I60" s="21">
        <f>'3티'!I60</f>
        <v>20</v>
      </c>
      <c r="J60" s="21">
        <f>'3티'!J60</f>
        <v>1054</v>
      </c>
      <c r="K60" s="21">
        <f>'3티'!K60</f>
        <v>43260</v>
      </c>
      <c r="L60" s="21">
        <f>'3티'!L60</f>
        <v>730</v>
      </c>
    </row>
    <row r="61" spans="2:12" x14ac:dyDescent="0.25">
      <c r="B61" s="110"/>
      <c r="C61" s="20"/>
      <c r="D61" s="21">
        <v>1505</v>
      </c>
      <c r="E61" s="22">
        <v>21</v>
      </c>
      <c r="F61" s="21">
        <f>'3티'!F61</f>
        <v>60480</v>
      </c>
      <c r="G61" s="21">
        <f>'3티'!G61</f>
        <v>1300</v>
      </c>
      <c r="H61" s="21">
        <f>'3티'!H61</f>
        <v>34</v>
      </c>
      <c r="I61" s="21">
        <f>'3티'!I61</f>
        <v>22</v>
      </c>
      <c r="J61" s="21">
        <f>'3티'!J61</f>
        <v>1432</v>
      </c>
      <c r="K61" s="21">
        <f>'3티'!K61</f>
        <v>44200</v>
      </c>
      <c r="L61" s="21">
        <f>'3티'!L61</f>
        <v>750</v>
      </c>
    </row>
    <row r="62" spans="2:12" x14ac:dyDescent="0.25">
      <c r="B62" s="110"/>
      <c r="C62" s="20"/>
      <c r="D62" s="21">
        <v>1520</v>
      </c>
      <c r="E62" s="22">
        <v>22</v>
      </c>
      <c r="F62" s="21">
        <f>'3티'!F62</f>
        <v>82372</v>
      </c>
      <c r="G62" s="21">
        <f>'3티'!G62</f>
        <v>1458</v>
      </c>
      <c r="H62" s="21">
        <f>'3티'!H62</f>
        <v>38</v>
      </c>
      <c r="I62" s="21">
        <f>'3티'!I62</f>
        <v>26</v>
      </c>
      <c r="J62" s="21">
        <f>'3티'!J62</f>
        <v>1944</v>
      </c>
      <c r="K62" s="21">
        <f>'3티'!K62</f>
        <v>45160</v>
      </c>
      <c r="L62" s="21">
        <f>'3티'!L62</f>
        <v>780</v>
      </c>
    </row>
    <row r="63" spans="2:12" x14ac:dyDescent="0.25">
      <c r="B63" s="110"/>
      <c r="C63" s="20"/>
      <c r="D63" s="21">
        <v>1535</v>
      </c>
      <c r="E63" s="22">
        <v>23</v>
      </c>
      <c r="F63" s="21">
        <f>'3티'!F63</f>
        <v>111862</v>
      </c>
      <c r="G63" s="21">
        <f>'3티'!G63</f>
        <v>1458</v>
      </c>
      <c r="H63" s="21">
        <f>'3티'!H63</f>
        <v>42</v>
      </c>
      <c r="I63" s="21">
        <f>'3티'!I63</f>
        <v>28</v>
      </c>
      <c r="J63" s="21">
        <f>'3티'!J63</f>
        <v>2640</v>
      </c>
      <c r="K63" s="21">
        <f>'3티'!K63</f>
        <v>46140</v>
      </c>
      <c r="L63" s="21">
        <f>'3티'!L63</f>
        <v>810</v>
      </c>
    </row>
    <row r="64" spans="2:12" x14ac:dyDescent="0.25">
      <c r="B64" s="110"/>
      <c r="C64" s="20"/>
      <c r="D64" s="21">
        <v>1550</v>
      </c>
      <c r="E64" s="22">
        <v>24</v>
      </c>
      <c r="F64" s="21">
        <f>'3티'!F64</f>
        <v>151946</v>
      </c>
      <c r="G64" s="21">
        <f>'3티'!G64</f>
        <v>1458</v>
      </c>
      <c r="H64" s="21">
        <f>'3티'!H64</f>
        <v>44</v>
      </c>
      <c r="I64" s="21">
        <f>'3티'!I64</f>
        <v>32</v>
      </c>
      <c r="J64" s="21">
        <f>'3티'!J64</f>
        <v>3586</v>
      </c>
      <c r="K64" s="21">
        <f>'3티'!K64</f>
        <v>47160</v>
      </c>
      <c r="L64" s="21">
        <f>'3티'!L64</f>
        <v>840</v>
      </c>
    </row>
    <row r="65" spans="2:12" x14ac:dyDescent="0.25">
      <c r="B65" s="110"/>
      <c r="C65" s="20"/>
      <c r="D65" s="21">
        <v>1575</v>
      </c>
      <c r="E65" s="22">
        <v>25</v>
      </c>
      <c r="F65" s="21">
        <f>'3티'!F65</f>
        <v>206688</v>
      </c>
      <c r="G65" s="21">
        <f>'3티'!G65</f>
        <v>1614</v>
      </c>
      <c r="H65" s="21">
        <f>'3티'!H65</f>
        <v>48</v>
      </c>
      <c r="I65" s="21">
        <f>'3티'!I65</f>
        <v>36</v>
      </c>
      <c r="J65" s="21">
        <f>'3티'!J65</f>
        <v>4868</v>
      </c>
      <c r="K65" s="21">
        <f>'3티'!K65</f>
        <v>48180</v>
      </c>
      <c r="L65" s="21">
        <f>'3티'!L65</f>
        <v>870</v>
      </c>
    </row>
    <row r="66" spans="2:12" ht="15" thickBot="1" x14ac:dyDescent="0.3">
      <c r="B66" s="110"/>
      <c r="C66" s="20"/>
      <c r="D66" s="24"/>
      <c r="E66" s="25"/>
      <c r="F66" s="26">
        <f t="shared" ref="F66:L66" si="2">SUM(F44:F65)</f>
        <v>780812</v>
      </c>
      <c r="G66" s="26">
        <f t="shared" si="2"/>
        <v>16929</v>
      </c>
      <c r="H66" s="26">
        <f t="shared" si="2"/>
        <v>418</v>
      </c>
      <c r="I66" s="26">
        <f t="shared" si="2"/>
        <v>267</v>
      </c>
      <c r="J66" s="26">
        <f t="shared" si="2"/>
        <v>18444</v>
      </c>
      <c r="K66" s="26">
        <f t="shared" si="2"/>
        <v>601620</v>
      </c>
      <c r="L66" s="27">
        <f t="shared" si="2"/>
        <v>10610</v>
      </c>
    </row>
    <row r="67" spans="2:12" ht="15" thickBot="1" x14ac:dyDescent="0.3">
      <c r="B67" s="110"/>
      <c r="C67" s="20"/>
      <c r="D67" s="24"/>
      <c r="E67" s="20"/>
      <c r="F67" s="29"/>
      <c r="G67" s="29"/>
      <c r="H67" s="29"/>
      <c r="I67" s="29"/>
      <c r="J67" s="29"/>
      <c r="K67" s="29"/>
      <c r="L67" s="30"/>
    </row>
    <row r="68" spans="2:12" x14ac:dyDescent="0.25">
      <c r="B68" s="110"/>
      <c r="C68" s="20"/>
      <c r="D68" s="24"/>
      <c r="E68" s="16" t="s">
        <v>2</v>
      </c>
      <c r="F68" s="17" t="s">
        <v>5</v>
      </c>
      <c r="G68" s="17" t="s">
        <v>18</v>
      </c>
      <c r="H68" s="17" t="s">
        <v>25</v>
      </c>
      <c r="I68" s="17" t="s">
        <v>26</v>
      </c>
      <c r="J68" s="17" t="s">
        <v>24</v>
      </c>
      <c r="K68" s="17" t="s">
        <v>0</v>
      </c>
      <c r="L68" s="18" t="s">
        <v>1</v>
      </c>
    </row>
    <row r="69" spans="2:12" x14ac:dyDescent="0.25">
      <c r="B69" s="110"/>
      <c r="C69" s="20"/>
      <c r="D69" s="21">
        <v>1340</v>
      </c>
      <c r="E69" s="22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</row>
    <row r="70" spans="2:12" x14ac:dyDescent="0.25">
      <c r="B70" s="110"/>
      <c r="C70" s="20"/>
      <c r="D70" s="21">
        <v>1345</v>
      </c>
      <c r="E70" s="22">
        <v>1</v>
      </c>
      <c r="F70" s="21">
        <f>ROUNDUP('3티'!F70*0.4,0)</f>
        <v>986</v>
      </c>
      <c r="G70" s="21">
        <f>ROUNDUP('3티'!G70*0.4,0)</f>
        <v>87</v>
      </c>
      <c r="H70" s="21">
        <f>ROUNDUP('3티'!H70*0.4,0)</f>
        <v>2</v>
      </c>
      <c r="I70" s="21">
        <f>ROUNDUP('3티'!I70*0.4,0)</f>
        <v>2</v>
      </c>
      <c r="J70" s="21">
        <f>ROUNDUP('3티'!J70*0.4,0)</f>
        <v>24</v>
      </c>
      <c r="K70" s="21">
        <f>ROUNDUP('3티'!K70*0.4,0)</f>
        <v>7728</v>
      </c>
      <c r="L70" s="21">
        <f>ROUNDUP('3티'!L70*0.4,0)</f>
        <v>128</v>
      </c>
    </row>
    <row r="71" spans="2:12" x14ac:dyDescent="0.25">
      <c r="B71" s="110"/>
      <c r="C71" s="20"/>
      <c r="D71" s="21">
        <v>1350</v>
      </c>
      <c r="E71" s="22">
        <v>2</v>
      </c>
      <c r="F71" s="21">
        <f>ROUNDUP('3티'!F71*0.4,0)</f>
        <v>986</v>
      </c>
      <c r="G71" s="21">
        <f>ROUNDUP('3티'!G71*0.4,0)</f>
        <v>87</v>
      </c>
      <c r="H71" s="21">
        <f>ROUNDUP('3티'!H71*0.4,0)</f>
        <v>3</v>
      </c>
      <c r="I71" s="21">
        <f>ROUNDUP('3티'!I71*0.4,0)</f>
        <v>2</v>
      </c>
      <c r="J71" s="21">
        <f>ROUNDUP('3티'!J71*0.4,0)</f>
        <v>24</v>
      </c>
      <c r="K71" s="21">
        <f>ROUNDUP('3티'!K71*0.4,0)</f>
        <v>7920</v>
      </c>
      <c r="L71" s="21">
        <f>ROUNDUP('3티'!L71*0.4,0)</f>
        <v>128</v>
      </c>
    </row>
    <row r="72" spans="2:12" x14ac:dyDescent="0.25">
      <c r="B72" s="110"/>
      <c r="C72" s="20"/>
      <c r="D72" s="21">
        <v>1355</v>
      </c>
      <c r="E72" s="22">
        <v>3</v>
      </c>
      <c r="F72" s="21">
        <f>ROUNDUP('3티'!F72*0.4,0)</f>
        <v>986</v>
      </c>
      <c r="G72" s="21">
        <f>ROUNDUP('3티'!G72*0.4,0)</f>
        <v>87</v>
      </c>
      <c r="H72" s="21">
        <f>ROUNDUP('3티'!H72*0.4,0)</f>
        <v>3</v>
      </c>
      <c r="I72" s="21">
        <f>ROUNDUP('3티'!I72*0.4,0)</f>
        <v>2</v>
      </c>
      <c r="J72" s="21">
        <f>ROUNDUP('3티'!J72*0.4,0)</f>
        <v>24</v>
      </c>
      <c r="K72" s="21">
        <f>ROUNDUP('3티'!K72*0.4,0)</f>
        <v>8120</v>
      </c>
      <c r="L72" s="21">
        <f>ROUNDUP('3티'!L72*0.4,0)</f>
        <v>128</v>
      </c>
    </row>
    <row r="73" spans="2:12" x14ac:dyDescent="0.25">
      <c r="B73" s="110"/>
      <c r="C73" s="20"/>
      <c r="D73" s="21">
        <v>1360</v>
      </c>
      <c r="E73" s="22">
        <v>4</v>
      </c>
      <c r="F73" s="21">
        <f>ROUNDUP('3티'!F73*0.4,0)</f>
        <v>1418</v>
      </c>
      <c r="G73" s="21">
        <f>ROUNDUP('3티'!G73*0.4,0)</f>
        <v>124</v>
      </c>
      <c r="H73" s="21">
        <f>ROUNDUP('3티'!H73*0.4,0)</f>
        <v>3</v>
      </c>
      <c r="I73" s="21">
        <f>ROUNDUP('3티'!I73*0.4,0)</f>
        <v>2</v>
      </c>
      <c r="J73" s="21">
        <f>ROUNDUP('3티'!J73*0.4,0)</f>
        <v>33</v>
      </c>
      <c r="K73" s="21">
        <f>ROUNDUP('3티'!K73*0.4,0)</f>
        <v>8320</v>
      </c>
      <c r="L73" s="21">
        <f>ROUNDUP('3티'!L73*0.4,0)</f>
        <v>132</v>
      </c>
    </row>
    <row r="74" spans="2:12" x14ac:dyDescent="0.25">
      <c r="B74" s="110"/>
      <c r="C74" s="20"/>
      <c r="D74" s="21">
        <v>1365</v>
      </c>
      <c r="E74" s="22">
        <v>5</v>
      </c>
      <c r="F74" s="21">
        <f>ROUNDUP('3티'!F74*0.4,0)</f>
        <v>1418</v>
      </c>
      <c r="G74" s="21">
        <f>ROUNDUP('3티'!G74*0.4,0)</f>
        <v>124</v>
      </c>
      <c r="H74" s="21">
        <f>ROUNDUP('3티'!H74*0.4,0)</f>
        <v>3</v>
      </c>
      <c r="I74" s="21">
        <f>ROUNDUP('3티'!I74*0.4,0)</f>
        <v>2</v>
      </c>
      <c r="J74" s="21">
        <f>ROUNDUP('3티'!J74*0.4,0)</f>
        <v>33</v>
      </c>
      <c r="K74" s="21">
        <f>ROUNDUP('3티'!K74*0.4,0)</f>
        <v>8520</v>
      </c>
      <c r="L74" s="21">
        <f>ROUNDUP('3티'!L74*0.4,0)</f>
        <v>132</v>
      </c>
    </row>
    <row r="75" spans="2:12" x14ac:dyDescent="0.25">
      <c r="B75" s="110"/>
      <c r="C75" s="20"/>
      <c r="D75" s="21">
        <v>1370</v>
      </c>
      <c r="E75" s="22">
        <v>6</v>
      </c>
      <c r="F75" s="21">
        <f>ROUNDUP('3티'!F75*0.4,0)</f>
        <v>1418</v>
      </c>
      <c r="G75" s="21">
        <f>ROUNDUP('3티'!G75*0.4,0)</f>
        <v>124</v>
      </c>
      <c r="H75" s="21">
        <f>ROUNDUP('3티'!H75*0.4,0)</f>
        <v>4</v>
      </c>
      <c r="I75" s="21">
        <f>ROUNDUP('3티'!I75*0.4,0)</f>
        <v>2</v>
      </c>
      <c r="J75" s="21">
        <f>ROUNDUP('3티'!J75*0.4,0)</f>
        <v>33</v>
      </c>
      <c r="K75" s="21">
        <f>ROUNDUP('3티'!K75*0.4,0)</f>
        <v>8728</v>
      </c>
      <c r="L75" s="21">
        <f>ROUNDUP('3티'!L75*0.4,0)</f>
        <v>132</v>
      </c>
    </row>
    <row r="76" spans="2:12" x14ac:dyDescent="0.25">
      <c r="B76" s="110"/>
      <c r="C76" s="20"/>
      <c r="D76" s="21">
        <v>1375</v>
      </c>
      <c r="E76" s="22">
        <v>7</v>
      </c>
      <c r="F76" s="21">
        <f>ROUNDUP('3티'!F76*0.4,0)</f>
        <v>1849</v>
      </c>
      <c r="G76" s="21">
        <f>ROUNDUP('3티'!G76*0.4,0)</f>
        <v>162</v>
      </c>
      <c r="H76" s="21">
        <f>ROUNDUP('3티'!H76*0.4,0)</f>
        <v>4</v>
      </c>
      <c r="I76" s="21">
        <f>ROUNDUP('3티'!I76*0.4,0)</f>
        <v>3</v>
      </c>
      <c r="J76" s="21">
        <f>ROUNDUP('3티'!J76*0.4,0)</f>
        <v>44</v>
      </c>
      <c r="K76" s="21">
        <f>ROUNDUP('3티'!K76*0.4,0)</f>
        <v>8952</v>
      </c>
      <c r="L76" s="21">
        <f>ROUNDUP('3티'!L76*0.4,0)</f>
        <v>132</v>
      </c>
    </row>
    <row r="77" spans="2:12" x14ac:dyDescent="0.25">
      <c r="B77" s="110"/>
      <c r="C77" s="20"/>
      <c r="D77" s="21">
        <v>1380</v>
      </c>
      <c r="E77" s="22">
        <v>8</v>
      </c>
      <c r="F77" s="21">
        <f>ROUNDUP('3티'!F77*0.4,0)</f>
        <v>1849</v>
      </c>
      <c r="G77" s="21">
        <f>ROUNDUP('3티'!G77*0.4,0)</f>
        <v>162</v>
      </c>
      <c r="H77" s="21">
        <f>ROUNDUP('3티'!H77*0.4,0)</f>
        <v>4</v>
      </c>
      <c r="I77" s="21">
        <f>ROUNDUP('3티'!I77*0.4,0)</f>
        <v>3</v>
      </c>
      <c r="J77" s="21">
        <f>ROUNDUP('3티'!J77*0.4,0)</f>
        <v>44</v>
      </c>
      <c r="K77" s="21">
        <f>ROUNDUP('3티'!K77*0.4,0)</f>
        <v>9168</v>
      </c>
      <c r="L77" s="21">
        <f>ROUNDUP('3티'!L77*0.4,0)</f>
        <v>132</v>
      </c>
    </row>
    <row r="78" spans="2:12" x14ac:dyDescent="0.25">
      <c r="B78" s="110"/>
      <c r="C78" s="20"/>
      <c r="D78" s="21">
        <v>1385</v>
      </c>
      <c r="E78" s="22">
        <v>9</v>
      </c>
      <c r="F78" s="21">
        <f>ROUNDUP('3티'!F78*0.4,0)</f>
        <v>1849</v>
      </c>
      <c r="G78" s="21">
        <f>ROUNDUP('3티'!G78*0.4,0)</f>
        <v>162</v>
      </c>
      <c r="H78" s="21">
        <f>ROUNDUP('3티'!H78*0.4,0)</f>
        <v>4</v>
      </c>
      <c r="I78" s="21">
        <f>ROUNDUP('3티'!I78*0.4,0)</f>
        <v>3</v>
      </c>
      <c r="J78" s="21">
        <f>ROUNDUP('3티'!J78*0.4,0)</f>
        <v>44</v>
      </c>
      <c r="K78" s="21">
        <f>ROUNDUP('3티'!K78*0.4,0)</f>
        <v>9392</v>
      </c>
      <c r="L78" s="21">
        <f>ROUNDUP('3티'!L78*0.4,0)</f>
        <v>132</v>
      </c>
    </row>
    <row r="79" spans="2:12" x14ac:dyDescent="0.25">
      <c r="B79" s="110"/>
      <c r="C79" s="20"/>
      <c r="D79" s="21">
        <v>1390</v>
      </c>
      <c r="E79" s="22">
        <v>10</v>
      </c>
      <c r="F79" s="21">
        <f>ROUNDUP('3티'!F79*0.4,0)</f>
        <v>2280</v>
      </c>
      <c r="G79" s="21">
        <f>ROUNDUP('3티'!G79*0.4,0)</f>
        <v>200</v>
      </c>
      <c r="H79" s="21">
        <f>ROUNDUP('3티'!H79*0.4,0)</f>
        <v>4</v>
      </c>
      <c r="I79" s="21">
        <f>ROUNDUP('3티'!I79*0.4,0)</f>
        <v>4</v>
      </c>
      <c r="J79" s="21">
        <f>ROUNDUP('3티'!J79*0.4,0)</f>
        <v>53</v>
      </c>
      <c r="K79" s="21">
        <f>ROUNDUP('3티'!K79*0.4,0)</f>
        <v>9616</v>
      </c>
      <c r="L79" s="21">
        <f>ROUNDUP('3티'!L79*0.4,0)</f>
        <v>132</v>
      </c>
    </row>
    <row r="80" spans="2:12" x14ac:dyDescent="0.25">
      <c r="B80" s="110"/>
      <c r="C80" s="20"/>
      <c r="D80" s="21">
        <v>1395</v>
      </c>
      <c r="E80" s="22">
        <v>11</v>
      </c>
      <c r="F80" s="21">
        <f>ROUNDUP('3티'!F80*0.4,0)</f>
        <v>2280</v>
      </c>
      <c r="G80" s="21">
        <f>ROUNDUP('3티'!G80*0.4,0)</f>
        <v>200</v>
      </c>
      <c r="H80" s="21">
        <f>ROUNDUP('3티'!H80*0.4,0)</f>
        <v>4</v>
      </c>
      <c r="I80" s="21">
        <f>ROUNDUP('3티'!I80*0.4,0)</f>
        <v>4</v>
      </c>
      <c r="J80" s="21">
        <f>ROUNDUP('3티'!J80*0.4,0)</f>
        <v>53</v>
      </c>
      <c r="K80" s="21">
        <f>ROUNDUP('3티'!K80*0.4,0)</f>
        <v>9856</v>
      </c>
      <c r="L80" s="21">
        <f>ROUNDUP('3티'!L80*0.4,0)</f>
        <v>132</v>
      </c>
    </row>
    <row r="81" spans="2:12" x14ac:dyDescent="0.25">
      <c r="B81" s="110"/>
      <c r="C81" s="20"/>
      <c r="D81" s="21">
        <v>1400</v>
      </c>
      <c r="E81" s="22">
        <v>12</v>
      </c>
      <c r="F81" s="21">
        <f>ROUNDUP('3티'!F81*0.4,0)</f>
        <v>2280</v>
      </c>
      <c r="G81" s="21">
        <f>ROUNDUP('3티'!G81*0.4,0)</f>
        <v>200</v>
      </c>
      <c r="H81" s="21">
        <f>ROUNDUP('3티'!H81*0.4,0)</f>
        <v>5</v>
      </c>
      <c r="I81" s="21">
        <f>ROUNDUP('3티'!I81*0.4,0)</f>
        <v>4</v>
      </c>
      <c r="J81" s="21">
        <f>ROUNDUP('3티'!J81*0.4,0)</f>
        <v>53</v>
      </c>
      <c r="K81" s="21">
        <f>ROUNDUP('3티'!K81*0.4,0)</f>
        <v>10096</v>
      </c>
      <c r="L81" s="21">
        <f>ROUNDUP('3티'!L81*0.4,0)</f>
        <v>132</v>
      </c>
    </row>
    <row r="82" spans="2:12" x14ac:dyDescent="0.25">
      <c r="B82" s="110"/>
      <c r="C82" s="20"/>
      <c r="D82" s="21">
        <v>1405</v>
      </c>
      <c r="E82" s="22">
        <v>13</v>
      </c>
      <c r="F82" s="21">
        <f>ROUNDUP('3티'!F82*0.4,0)</f>
        <v>2712</v>
      </c>
      <c r="G82" s="21">
        <f>ROUNDUP('3티'!G82*0.4,0)</f>
        <v>237</v>
      </c>
      <c r="H82" s="21">
        <f>ROUNDUP('3티'!H82*0.4,0)</f>
        <v>5</v>
      </c>
      <c r="I82" s="21">
        <f>ROUNDUP('3티'!I82*0.4,0)</f>
        <v>4</v>
      </c>
      <c r="J82" s="21">
        <f>ROUNDUP('3티'!J82*0.4,0)</f>
        <v>64</v>
      </c>
      <c r="K82" s="21">
        <f>ROUNDUP('3티'!K82*0.4,0)</f>
        <v>10344</v>
      </c>
      <c r="L82" s="21">
        <f>ROUNDUP('3티'!L82*0.4,0)</f>
        <v>132</v>
      </c>
    </row>
    <row r="83" spans="2:12" x14ac:dyDescent="0.25">
      <c r="B83" s="110"/>
      <c r="C83" s="20"/>
      <c r="D83" s="21">
        <v>1410</v>
      </c>
      <c r="E83" s="22">
        <v>14</v>
      </c>
      <c r="F83" s="21">
        <f>ROUNDUP('3티'!F83*0.4,0)</f>
        <v>2712</v>
      </c>
      <c r="G83" s="21">
        <f>ROUNDUP('3티'!G83*0.4,0)</f>
        <v>237</v>
      </c>
      <c r="H83" s="21">
        <f>ROUNDUP('3티'!H83*0.4,0)</f>
        <v>5</v>
      </c>
      <c r="I83" s="21">
        <f>ROUNDUP('3티'!I83*0.4,0)</f>
        <v>4</v>
      </c>
      <c r="J83" s="21">
        <f>ROUNDUP('3티'!J83*0.4,0)</f>
        <v>64</v>
      </c>
      <c r="K83" s="21">
        <f>ROUNDUP('3티'!K83*0.4,0)</f>
        <v>10600</v>
      </c>
      <c r="L83" s="21">
        <f>ROUNDUP('3티'!L83*0.4,0)</f>
        <v>132</v>
      </c>
    </row>
    <row r="84" spans="2:12" x14ac:dyDescent="0.25">
      <c r="B84" s="110"/>
      <c r="C84" s="20"/>
      <c r="D84" s="21">
        <v>1415</v>
      </c>
      <c r="E84" s="22">
        <v>15</v>
      </c>
      <c r="F84" s="21">
        <f>ROUNDUP('3티'!F84*0.4,0)</f>
        <v>2712</v>
      </c>
      <c r="G84" s="21">
        <f>ROUNDUP('3티'!G84*0.4,0)</f>
        <v>237</v>
      </c>
      <c r="H84" s="21">
        <f>ROUNDUP('3티'!H84*0.4,0)</f>
        <v>5</v>
      </c>
      <c r="I84" s="21">
        <f>ROUNDUP('3티'!I84*0.4,0)</f>
        <v>4</v>
      </c>
      <c r="J84" s="21">
        <f>ROUNDUP('3티'!J84*0.4,0)</f>
        <v>64</v>
      </c>
      <c r="K84" s="21">
        <f>ROUNDUP('3티'!K84*0.4,0)</f>
        <v>10864</v>
      </c>
      <c r="L84" s="21">
        <f>ROUNDUP('3티'!L84*0.4,0)</f>
        <v>140</v>
      </c>
    </row>
    <row r="85" spans="2:12" x14ac:dyDescent="0.25">
      <c r="B85" s="110"/>
      <c r="C85" s="20"/>
      <c r="D85" s="21">
        <v>1430</v>
      </c>
      <c r="E85" s="22">
        <v>16</v>
      </c>
      <c r="F85" s="21">
        <f>'3티'!F85</f>
        <v>9178</v>
      </c>
      <c r="G85" s="21">
        <f>'3티'!G85</f>
        <v>686</v>
      </c>
      <c r="H85" s="21">
        <f>'3티'!H85</f>
        <v>14</v>
      </c>
      <c r="I85" s="21">
        <f>'3티'!I85</f>
        <v>10</v>
      </c>
      <c r="J85" s="21">
        <f>'3티'!J85</f>
        <v>216</v>
      </c>
      <c r="K85" s="21">
        <f>'3티'!K85</f>
        <v>27820</v>
      </c>
      <c r="L85" s="21">
        <f>'3티'!L85</f>
        <v>350</v>
      </c>
    </row>
    <row r="86" spans="2:12" x14ac:dyDescent="0.25">
      <c r="B86" s="110"/>
      <c r="C86" s="20"/>
      <c r="D86" s="21">
        <v>1445</v>
      </c>
      <c r="E86" s="22">
        <v>17</v>
      </c>
      <c r="F86" s="21">
        <f>'3티'!F86</f>
        <v>12406</v>
      </c>
      <c r="G86" s="21">
        <f>'3티'!G86</f>
        <v>686</v>
      </c>
      <c r="H86" s="21">
        <f>'3티'!H86</f>
        <v>16</v>
      </c>
      <c r="I86" s="21">
        <f>'3티'!I86</f>
        <v>10</v>
      </c>
      <c r="J86" s="21">
        <f>'3티'!J86</f>
        <v>92</v>
      </c>
      <c r="K86" s="21">
        <f>'3티'!K86</f>
        <v>28420</v>
      </c>
      <c r="L86" s="21">
        <f>'3티'!L86</f>
        <v>350</v>
      </c>
    </row>
    <row r="87" spans="2:12" x14ac:dyDescent="0.25">
      <c r="B87" s="110"/>
      <c r="C87" s="20"/>
      <c r="D87" s="21">
        <v>1460</v>
      </c>
      <c r="E87" s="22">
        <v>18</v>
      </c>
      <c r="F87" s="21">
        <f>'3티'!F87</f>
        <v>16824</v>
      </c>
      <c r="G87" s="21">
        <f>'3티'!G87</f>
        <v>686</v>
      </c>
      <c r="H87" s="21">
        <f>'3티'!H87</f>
        <v>16</v>
      </c>
      <c r="I87" s="21">
        <f>'3티'!I87</f>
        <v>12</v>
      </c>
      <c r="J87" s="21">
        <f>'3티'!J87</f>
        <v>396</v>
      </c>
      <c r="K87" s="21">
        <f>'3티'!K87</f>
        <v>29040</v>
      </c>
      <c r="L87" s="21">
        <f>'3티'!L87</f>
        <v>350</v>
      </c>
    </row>
    <row r="88" spans="2:12" x14ac:dyDescent="0.25">
      <c r="B88" s="110"/>
      <c r="C88" s="20"/>
      <c r="D88" s="21">
        <v>1475</v>
      </c>
      <c r="E88" s="22">
        <v>19</v>
      </c>
      <c r="F88" s="21">
        <f>'3티'!F88</f>
        <v>23166</v>
      </c>
      <c r="G88" s="21">
        <f>'3티'!G88</f>
        <v>780</v>
      </c>
      <c r="H88" s="21">
        <f>'3티'!H88</f>
        <v>18</v>
      </c>
      <c r="I88" s="21">
        <f>'3티'!I88</f>
        <v>14</v>
      </c>
      <c r="J88" s="21">
        <f>'3티'!J88</f>
        <v>536</v>
      </c>
      <c r="K88" s="21">
        <f>'3티'!K88</f>
        <v>29660</v>
      </c>
      <c r="L88" s="21">
        <f>'3티'!L88</f>
        <v>350</v>
      </c>
    </row>
    <row r="89" spans="2:12" x14ac:dyDescent="0.25">
      <c r="B89" s="110"/>
      <c r="C89" s="20"/>
      <c r="D89" s="21">
        <v>1490</v>
      </c>
      <c r="E89" s="22">
        <v>20</v>
      </c>
      <c r="F89" s="21">
        <f>'3티'!F89</f>
        <v>31464</v>
      </c>
      <c r="G89" s="21">
        <f>'3티'!G89</f>
        <v>780</v>
      </c>
      <c r="H89" s="21">
        <f>'3티'!H89</f>
        <v>20</v>
      </c>
      <c r="I89" s="21">
        <f>'3티'!I89</f>
        <v>14</v>
      </c>
      <c r="J89" s="21">
        <f>'3티'!J89</f>
        <v>728</v>
      </c>
      <c r="K89" s="21">
        <f>'3티'!K89</f>
        <v>30320</v>
      </c>
      <c r="L89" s="21">
        <f>'3티'!L89</f>
        <v>350</v>
      </c>
    </row>
    <row r="90" spans="2:12" ht="16" customHeight="1" x14ac:dyDescent="0.25">
      <c r="B90" s="110"/>
      <c r="C90" s="20"/>
      <c r="D90" s="21">
        <v>1505</v>
      </c>
      <c r="E90" s="22">
        <v>21</v>
      </c>
      <c r="F90" s="21">
        <f>'3티'!F90</f>
        <v>42702</v>
      </c>
      <c r="G90" s="21">
        <f>'3티'!G90</f>
        <v>780</v>
      </c>
      <c r="H90" s="21">
        <f>'3티'!H90</f>
        <v>22</v>
      </c>
      <c r="I90" s="21">
        <f>'3티'!I90</f>
        <v>16</v>
      </c>
      <c r="J90" s="21">
        <f>'3티'!J90</f>
        <v>988</v>
      </c>
      <c r="K90" s="21">
        <f>'3티'!K90</f>
        <v>30980</v>
      </c>
      <c r="L90" s="21">
        <f>'3티'!L90</f>
        <v>360</v>
      </c>
    </row>
    <row r="91" spans="2:12" ht="16" customHeight="1" x14ac:dyDescent="0.25">
      <c r="B91" s="110"/>
      <c r="C91" s="20"/>
      <c r="D91" s="21">
        <v>1520</v>
      </c>
      <c r="E91" s="22">
        <v>22</v>
      </c>
      <c r="F91" s="21">
        <f>'3티'!F91</f>
        <v>57348</v>
      </c>
      <c r="G91" s="21">
        <f>'3티'!G91</f>
        <v>874</v>
      </c>
      <c r="H91" s="21">
        <f>'3티'!H91</f>
        <v>24</v>
      </c>
      <c r="I91" s="21">
        <f>'3티'!I91</f>
        <v>18</v>
      </c>
      <c r="J91" s="21">
        <f>'3티'!J91</f>
        <v>1340</v>
      </c>
      <c r="K91" s="21">
        <f>'3티'!K91</f>
        <v>31640</v>
      </c>
      <c r="L91" s="21">
        <f>'3티'!L91</f>
        <v>380</v>
      </c>
    </row>
    <row r="92" spans="2:12" ht="16" customHeight="1" x14ac:dyDescent="0.25">
      <c r="B92" s="110"/>
      <c r="C92" s="20"/>
      <c r="D92" s="21">
        <v>1535</v>
      </c>
      <c r="E92" s="22">
        <v>23</v>
      </c>
      <c r="F92" s="21">
        <f>'3티'!F92</f>
        <v>77804</v>
      </c>
      <c r="G92" s="21">
        <f>'3티'!G92</f>
        <v>874</v>
      </c>
      <c r="H92" s="21">
        <f>'3티'!H92</f>
        <v>26</v>
      </c>
      <c r="I92" s="21">
        <f>'3티'!I92</f>
        <v>20</v>
      </c>
      <c r="J92" s="21">
        <f>'3티'!J92</f>
        <v>1818</v>
      </c>
      <c r="K92" s="21">
        <f>'3티'!K92</f>
        <v>32320</v>
      </c>
      <c r="L92" s="21">
        <f>'3티'!L92</f>
        <v>390</v>
      </c>
    </row>
    <row r="93" spans="2:12" ht="16" customHeight="1" x14ac:dyDescent="0.25">
      <c r="B93" s="110"/>
      <c r="C93" s="20"/>
      <c r="D93" s="21">
        <v>1550</v>
      </c>
      <c r="E93" s="22">
        <v>24</v>
      </c>
      <c r="F93" s="21">
        <f>'3티'!F93</f>
        <v>105536</v>
      </c>
      <c r="G93" s="21">
        <f>'3티'!G93</f>
        <v>874</v>
      </c>
      <c r="H93" s="21">
        <f>'3티'!H93</f>
        <v>28</v>
      </c>
      <c r="I93" s="21">
        <f>'3티'!I93</f>
        <v>22</v>
      </c>
      <c r="J93" s="21">
        <f>'3티'!J93</f>
        <v>2466</v>
      </c>
      <c r="K93" s="21">
        <f>'3티'!K93</f>
        <v>33040</v>
      </c>
      <c r="L93" s="21">
        <f>'3티'!L93</f>
        <v>400</v>
      </c>
    </row>
    <row r="94" spans="2:12" ht="16" customHeight="1" x14ac:dyDescent="0.25">
      <c r="B94" s="110"/>
      <c r="C94" s="20"/>
      <c r="D94" s="21">
        <v>1575</v>
      </c>
      <c r="E94" s="22">
        <v>25</v>
      </c>
      <c r="F94" s="21">
        <f>'3티'!F94</f>
        <v>144488</v>
      </c>
      <c r="G94" s="21">
        <f>'3티'!G94</f>
        <v>968</v>
      </c>
      <c r="H94" s="21">
        <f>'3티'!H94</f>
        <v>30</v>
      </c>
      <c r="I94" s="21">
        <f>'3티'!I94</f>
        <v>24</v>
      </c>
      <c r="J94" s="21">
        <f>'3티'!J94</f>
        <v>3346</v>
      </c>
      <c r="K94" s="21">
        <f>'3티'!K94</f>
        <v>33740</v>
      </c>
      <c r="L94" s="21">
        <f>'3티'!L94</f>
        <v>420</v>
      </c>
    </row>
    <row r="95" spans="2:12" ht="15" thickBot="1" x14ac:dyDescent="0.3">
      <c r="B95" s="111"/>
      <c r="C95" s="25"/>
      <c r="D95" s="28"/>
      <c r="E95" s="25"/>
      <c r="F95" s="26">
        <f t="shared" ref="F95:L95" si="3">SUM(F73:F94)*5</f>
        <v>2728465</v>
      </c>
      <c r="G95" s="26">
        <f t="shared" si="3"/>
        <v>50785</v>
      </c>
      <c r="H95" s="26">
        <f t="shared" si="3"/>
        <v>1320</v>
      </c>
      <c r="I95" s="26">
        <f t="shared" si="3"/>
        <v>995</v>
      </c>
      <c r="J95" s="26">
        <f t="shared" si="3"/>
        <v>62540</v>
      </c>
      <c r="K95" s="26">
        <f t="shared" si="3"/>
        <v>2107180</v>
      </c>
      <c r="L95" s="27">
        <f t="shared" si="3"/>
        <v>26460</v>
      </c>
    </row>
    <row r="96" spans="2:12" x14ac:dyDescent="0.25">
      <c r="C96" s="10">
        <v>1390</v>
      </c>
      <c r="D96" s="15"/>
      <c r="E96" s="16" t="s">
        <v>3</v>
      </c>
      <c r="F96" s="17" t="s">
        <v>5</v>
      </c>
      <c r="G96" s="17" t="s">
        <v>62</v>
      </c>
      <c r="H96" s="17" t="s">
        <v>63</v>
      </c>
      <c r="I96" s="17" t="s">
        <v>64</v>
      </c>
      <c r="J96" s="17" t="s">
        <v>24</v>
      </c>
      <c r="K96" s="17" t="s">
        <v>0</v>
      </c>
      <c r="L96" s="18" t="s">
        <v>1</v>
      </c>
    </row>
    <row r="97" spans="4:12" x14ac:dyDescent="0.25">
      <c r="D97" s="21">
        <v>1390</v>
      </c>
      <c r="E97" s="22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3">
        <v>0</v>
      </c>
    </row>
    <row r="98" spans="4:12" x14ac:dyDescent="0.25">
      <c r="D98" s="21">
        <v>1400</v>
      </c>
      <c r="E98" s="22">
        <v>1</v>
      </c>
      <c r="F98" s="21">
        <v>15000</v>
      </c>
      <c r="G98" s="21">
        <v>350</v>
      </c>
      <c r="H98" s="21">
        <v>6</v>
      </c>
      <c r="I98" s="21">
        <v>5</v>
      </c>
      <c r="J98" s="21">
        <v>300</v>
      </c>
      <c r="K98" s="21">
        <v>45000</v>
      </c>
      <c r="L98" s="23">
        <v>720</v>
      </c>
    </row>
    <row r="99" spans="4:12" x14ac:dyDescent="0.25">
      <c r="D99" s="21">
        <v>1410</v>
      </c>
      <c r="E99" s="22">
        <v>2</v>
      </c>
      <c r="F99" s="21">
        <v>15000</v>
      </c>
      <c r="G99" s="21">
        <v>350</v>
      </c>
      <c r="H99" s="21">
        <v>8</v>
      </c>
      <c r="I99" s="21">
        <v>5</v>
      </c>
      <c r="J99" s="21">
        <v>300</v>
      </c>
      <c r="K99" s="21">
        <v>45000</v>
      </c>
      <c r="L99" s="23">
        <v>720</v>
      </c>
    </row>
    <row r="100" spans="4:12" x14ac:dyDescent="0.25">
      <c r="D100" s="21">
        <v>1420</v>
      </c>
      <c r="E100" s="22">
        <v>3</v>
      </c>
      <c r="F100" s="21">
        <v>15000</v>
      </c>
      <c r="G100" s="21">
        <v>350</v>
      </c>
      <c r="H100" s="21">
        <v>8</v>
      </c>
      <c r="I100" s="21">
        <v>5</v>
      </c>
      <c r="J100" s="21">
        <v>300</v>
      </c>
      <c r="K100" s="21">
        <v>45000</v>
      </c>
      <c r="L100" s="23">
        <v>720</v>
      </c>
    </row>
    <row r="101" spans="4:12" x14ac:dyDescent="0.25">
      <c r="D101" s="21">
        <v>1430</v>
      </c>
      <c r="E101" s="22">
        <v>4</v>
      </c>
      <c r="F101" s="21">
        <v>20000</v>
      </c>
      <c r="G101" s="21">
        <v>400</v>
      </c>
      <c r="H101" s="21">
        <v>10</v>
      </c>
      <c r="I101" s="21">
        <v>6</v>
      </c>
      <c r="J101" s="21">
        <v>400</v>
      </c>
      <c r="K101" s="21">
        <v>45000</v>
      </c>
      <c r="L101" s="23">
        <v>750</v>
      </c>
    </row>
    <row r="102" spans="4:12" x14ac:dyDescent="0.25">
      <c r="D102" s="21">
        <v>1440</v>
      </c>
      <c r="E102" s="49">
        <v>5</v>
      </c>
      <c r="F102" s="50">
        <v>20000</v>
      </c>
      <c r="G102" s="50">
        <v>400</v>
      </c>
      <c r="H102" s="50">
        <v>10</v>
      </c>
      <c r="I102" s="50">
        <v>6</v>
      </c>
      <c r="J102" s="50">
        <v>400</v>
      </c>
      <c r="K102" s="50">
        <v>45000</v>
      </c>
      <c r="L102" s="51">
        <v>750</v>
      </c>
    </row>
    <row r="103" spans="4:12" x14ac:dyDescent="0.25">
      <c r="D103" s="21">
        <v>1450</v>
      </c>
      <c r="E103" s="52">
        <v>6</v>
      </c>
      <c r="F103" s="53">
        <v>25000</v>
      </c>
      <c r="G103" s="53">
        <v>400</v>
      </c>
      <c r="H103" s="53">
        <v>12</v>
      </c>
      <c r="I103" s="53">
        <v>6</v>
      </c>
      <c r="J103" s="53">
        <v>500</v>
      </c>
      <c r="K103" s="53">
        <v>45000</v>
      </c>
      <c r="L103" s="54">
        <v>750</v>
      </c>
    </row>
    <row r="104" spans="4:12" x14ac:dyDescent="0.25">
      <c r="D104" s="21">
        <v>1460</v>
      </c>
      <c r="E104" s="22">
        <v>7</v>
      </c>
      <c r="F104" s="21">
        <v>25000</v>
      </c>
      <c r="G104" s="21">
        <v>450</v>
      </c>
      <c r="H104" s="21">
        <v>12</v>
      </c>
      <c r="I104" s="21">
        <v>6</v>
      </c>
      <c r="J104" s="21">
        <v>500</v>
      </c>
      <c r="K104" s="21">
        <v>45000</v>
      </c>
      <c r="L104" s="23">
        <v>770</v>
      </c>
    </row>
    <row r="105" spans="4:12" x14ac:dyDescent="0.25">
      <c r="D105" s="21">
        <v>1470</v>
      </c>
      <c r="E105" s="22">
        <v>8</v>
      </c>
      <c r="F105" s="21">
        <v>30000</v>
      </c>
      <c r="G105" s="21">
        <v>450</v>
      </c>
      <c r="H105" s="21">
        <v>14</v>
      </c>
      <c r="I105" s="21">
        <v>6</v>
      </c>
      <c r="J105" s="21">
        <v>600</v>
      </c>
      <c r="K105" s="21">
        <v>45000</v>
      </c>
      <c r="L105" s="23">
        <v>770</v>
      </c>
    </row>
    <row r="106" spans="4:12" x14ac:dyDescent="0.25">
      <c r="D106" s="21">
        <v>1480</v>
      </c>
      <c r="E106" s="22">
        <v>9</v>
      </c>
      <c r="F106" s="21">
        <v>30000</v>
      </c>
      <c r="G106" s="21">
        <v>450</v>
      </c>
      <c r="H106" s="21">
        <v>14</v>
      </c>
      <c r="I106" s="21">
        <v>6</v>
      </c>
      <c r="J106" s="21">
        <v>600</v>
      </c>
      <c r="K106" s="21">
        <v>45000</v>
      </c>
      <c r="L106" s="23">
        <v>770</v>
      </c>
    </row>
    <row r="107" spans="4:12" x14ac:dyDescent="0.25">
      <c r="D107" s="21">
        <v>1490</v>
      </c>
      <c r="E107" s="49">
        <v>10</v>
      </c>
      <c r="F107" s="50">
        <v>40000</v>
      </c>
      <c r="G107" s="50">
        <v>550</v>
      </c>
      <c r="H107" s="50">
        <v>16</v>
      </c>
      <c r="I107" s="50">
        <v>7</v>
      </c>
      <c r="J107" s="50">
        <v>800</v>
      </c>
      <c r="K107" s="50">
        <v>45000</v>
      </c>
      <c r="L107" s="51">
        <v>790</v>
      </c>
    </row>
    <row r="108" spans="4:12" x14ac:dyDescent="0.25">
      <c r="D108" s="21">
        <v>1500</v>
      </c>
      <c r="E108" s="52">
        <v>11</v>
      </c>
      <c r="F108" s="53">
        <v>40000</v>
      </c>
      <c r="G108" s="53">
        <v>550</v>
      </c>
      <c r="H108" s="53">
        <v>16</v>
      </c>
      <c r="I108" s="53">
        <v>7</v>
      </c>
      <c r="J108" s="53">
        <v>800</v>
      </c>
      <c r="K108" s="53">
        <v>45000</v>
      </c>
      <c r="L108" s="54">
        <v>790</v>
      </c>
    </row>
    <row r="109" spans="4:12" x14ac:dyDescent="0.25">
      <c r="D109" s="21">
        <v>1510</v>
      </c>
      <c r="E109" s="22">
        <v>12</v>
      </c>
      <c r="F109" s="21">
        <v>50000</v>
      </c>
      <c r="G109" s="21">
        <v>650</v>
      </c>
      <c r="H109" s="21">
        <v>18</v>
      </c>
      <c r="I109" s="21">
        <v>8</v>
      </c>
      <c r="J109" s="21">
        <v>1000</v>
      </c>
      <c r="K109" s="21">
        <v>45000</v>
      </c>
      <c r="L109" s="23">
        <v>800</v>
      </c>
    </row>
    <row r="110" spans="4:12" x14ac:dyDescent="0.25">
      <c r="D110" s="21">
        <v>1520</v>
      </c>
      <c r="E110" s="22">
        <v>13</v>
      </c>
      <c r="F110" s="21">
        <v>50000</v>
      </c>
      <c r="G110" s="21">
        <v>650</v>
      </c>
      <c r="H110" s="21">
        <v>18</v>
      </c>
      <c r="I110" s="21">
        <v>8</v>
      </c>
      <c r="J110" s="21">
        <v>1000</v>
      </c>
      <c r="K110" s="21">
        <v>45000</v>
      </c>
      <c r="L110" s="23">
        <v>800</v>
      </c>
    </row>
    <row r="111" spans="4:12" x14ac:dyDescent="0.25">
      <c r="D111" s="21">
        <v>1530</v>
      </c>
      <c r="E111" s="22">
        <v>14</v>
      </c>
      <c r="F111" s="21">
        <v>70000</v>
      </c>
      <c r="G111" s="21">
        <v>700</v>
      </c>
      <c r="H111" s="21">
        <v>20</v>
      </c>
      <c r="I111" s="21">
        <v>12</v>
      </c>
      <c r="J111" s="21">
        <v>1400</v>
      </c>
      <c r="K111" s="21">
        <v>45000</v>
      </c>
      <c r="L111" s="23">
        <v>870</v>
      </c>
    </row>
    <row r="112" spans="4:12" x14ac:dyDescent="0.25">
      <c r="D112" s="21">
        <v>1540</v>
      </c>
      <c r="E112" s="49">
        <v>15</v>
      </c>
      <c r="F112" s="50">
        <v>70000</v>
      </c>
      <c r="G112" s="50">
        <v>750</v>
      </c>
      <c r="H112" s="50">
        <v>20</v>
      </c>
      <c r="I112" s="50">
        <v>12</v>
      </c>
      <c r="J112" s="50">
        <v>1400</v>
      </c>
      <c r="K112" s="50">
        <v>38760</v>
      </c>
      <c r="L112" s="51">
        <v>940</v>
      </c>
    </row>
    <row r="113" spans="4:12" x14ac:dyDescent="0.25">
      <c r="D113" s="21">
        <v>1550</v>
      </c>
      <c r="E113" s="52">
        <v>16</v>
      </c>
      <c r="F113" s="53">
        <v>120000</v>
      </c>
      <c r="G113" s="53">
        <v>900</v>
      </c>
      <c r="H113" s="53">
        <v>22</v>
      </c>
      <c r="I113" s="53">
        <v>12</v>
      </c>
      <c r="J113" s="53">
        <v>2400</v>
      </c>
      <c r="K113" s="53">
        <v>39720</v>
      </c>
      <c r="L113" s="54">
        <v>1120</v>
      </c>
    </row>
    <row r="114" spans="4:12" x14ac:dyDescent="0.25">
      <c r="D114" s="21">
        <v>1560</v>
      </c>
      <c r="E114" s="22">
        <v>17</v>
      </c>
      <c r="F114" s="21">
        <v>120000</v>
      </c>
      <c r="G114" s="21">
        <v>950</v>
      </c>
      <c r="H114" s="21">
        <v>24</v>
      </c>
      <c r="I114" s="21">
        <v>12</v>
      </c>
      <c r="J114" s="21">
        <v>2400</v>
      </c>
      <c r="K114" s="21">
        <v>40580</v>
      </c>
      <c r="L114" s="23">
        <v>1200</v>
      </c>
    </row>
    <row r="115" spans="4:12" x14ac:dyDescent="0.25">
      <c r="D115" s="21">
        <v>1570</v>
      </c>
      <c r="E115" s="22">
        <v>18</v>
      </c>
      <c r="F115" s="21">
        <v>180000</v>
      </c>
      <c r="G115" s="21">
        <v>1100</v>
      </c>
      <c r="H115" s="21">
        <v>28</v>
      </c>
      <c r="I115" s="21">
        <v>20</v>
      </c>
      <c r="J115" s="21">
        <v>3600</v>
      </c>
      <c r="K115" s="21">
        <v>41460</v>
      </c>
      <c r="L115" s="23">
        <v>1350</v>
      </c>
    </row>
    <row r="116" spans="4:12" x14ac:dyDescent="0.25">
      <c r="D116" s="21">
        <v>1580</v>
      </c>
      <c r="E116" s="22">
        <v>19</v>
      </c>
      <c r="F116" s="21">
        <v>180000</v>
      </c>
      <c r="G116" s="21">
        <v>1150</v>
      </c>
      <c r="H116" s="21">
        <v>30</v>
      </c>
      <c r="I116" s="21">
        <v>20</v>
      </c>
      <c r="J116" s="21">
        <v>3600</v>
      </c>
      <c r="K116" s="21">
        <v>42360</v>
      </c>
      <c r="L116" s="23">
        <v>1440</v>
      </c>
    </row>
    <row r="117" spans="4:12" x14ac:dyDescent="0.25">
      <c r="D117" s="21">
        <v>1590</v>
      </c>
      <c r="E117" s="49">
        <v>20</v>
      </c>
      <c r="F117" s="50">
        <v>250000</v>
      </c>
      <c r="G117" s="50">
        <v>1300</v>
      </c>
      <c r="H117" s="50">
        <v>32</v>
      </c>
      <c r="I117" s="50">
        <v>30</v>
      </c>
      <c r="J117" s="50">
        <v>5000</v>
      </c>
      <c r="K117" s="50">
        <v>43260</v>
      </c>
      <c r="L117" s="51">
        <v>1600</v>
      </c>
    </row>
    <row r="118" spans="4:12" x14ac:dyDescent="0.25">
      <c r="D118" s="21">
        <v>1595</v>
      </c>
      <c r="E118" s="22">
        <v>21</v>
      </c>
      <c r="F118" s="21">
        <v>330000</v>
      </c>
      <c r="G118" s="21">
        <v>1350</v>
      </c>
      <c r="H118" s="21">
        <v>34</v>
      </c>
      <c r="I118" s="21">
        <v>30</v>
      </c>
      <c r="J118" s="21">
        <v>6600</v>
      </c>
      <c r="K118" s="21">
        <v>55000</v>
      </c>
      <c r="L118" s="21">
        <v>1700</v>
      </c>
    </row>
    <row r="119" spans="4:12" x14ac:dyDescent="0.25">
      <c r="D119" s="21">
        <v>1600</v>
      </c>
      <c r="E119" s="22">
        <v>22</v>
      </c>
      <c r="F119" s="21">
        <v>420000</v>
      </c>
      <c r="G119" s="21">
        <v>1500</v>
      </c>
      <c r="H119" s="21">
        <v>38</v>
      </c>
      <c r="I119" s="21">
        <v>30</v>
      </c>
      <c r="J119" s="21">
        <v>8400</v>
      </c>
      <c r="K119" s="21">
        <v>55000</v>
      </c>
      <c r="L119" s="21">
        <v>1880</v>
      </c>
    </row>
    <row r="120" spans="4:12" x14ac:dyDescent="0.25">
      <c r="D120" s="21">
        <v>1605</v>
      </c>
      <c r="E120" s="22">
        <v>23</v>
      </c>
      <c r="F120" s="21">
        <v>500000</v>
      </c>
      <c r="G120" s="21">
        <v>1550</v>
      </c>
      <c r="H120" s="21">
        <v>42</v>
      </c>
      <c r="I120" s="21">
        <v>30</v>
      </c>
      <c r="J120" s="21">
        <v>10000</v>
      </c>
      <c r="K120" s="21">
        <v>55000</v>
      </c>
      <c r="L120" s="21">
        <v>2000</v>
      </c>
    </row>
    <row r="121" spans="4:12" x14ac:dyDescent="0.25">
      <c r="D121" s="21">
        <v>1610</v>
      </c>
      <c r="E121" s="22">
        <v>24</v>
      </c>
      <c r="F121" s="21">
        <v>600000</v>
      </c>
      <c r="G121" s="21">
        <v>1700</v>
      </c>
      <c r="H121" s="21">
        <v>44</v>
      </c>
      <c r="I121" s="21">
        <v>45</v>
      </c>
      <c r="J121" s="21">
        <v>12000</v>
      </c>
      <c r="K121" s="21">
        <v>55000</v>
      </c>
      <c r="L121" s="21">
        <v>2250</v>
      </c>
    </row>
    <row r="122" spans="4:12" x14ac:dyDescent="0.25">
      <c r="D122" s="21">
        <v>1615</v>
      </c>
      <c r="E122" s="22">
        <v>25</v>
      </c>
      <c r="F122" s="21">
        <v>720000</v>
      </c>
      <c r="G122" s="21">
        <v>1750</v>
      </c>
      <c r="H122" s="21">
        <v>48</v>
      </c>
      <c r="I122" s="21">
        <v>45</v>
      </c>
      <c r="J122" s="21">
        <v>14400</v>
      </c>
      <c r="K122" s="21">
        <v>55000</v>
      </c>
      <c r="L122" s="21">
        <v>2450</v>
      </c>
    </row>
    <row r="123" spans="4:12" ht="15" thickBot="1" x14ac:dyDescent="0.3">
      <c r="D123" s="24"/>
      <c r="E123" s="25"/>
      <c r="F123" s="26">
        <f t="shared" ref="F123:L123" si="4">SUM(F97:F122)</f>
        <v>3935000</v>
      </c>
      <c r="G123" s="26">
        <f t="shared" si="4"/>
        <v>20700</v>
      </c>
      <c r="H123" s="26">
        <f t="shared" si="4"/>
        <v>544</v>
      </c>
      <c r="I123" s="26">
        <f t="shared" si="4"/>
        <v>379</v>
      </c>
      <c r="J123" s="26">
        <f t="shared" si="4"/>
        <v>78700</v>
      </c>
      <c r="K123" s="26">
        <f t="shared" si="4"/>
        <v>1151140</v>
      </c>
      <c r="L123" s="26">
        <f t="shared" si="4"/>
        <v>28700</v>
      </c>
    </row>
    <row r="124" spans="4:12" ht="15" thickBot="1" x14ac:dyDescent="0.3">
      <c r="D124" s="24"/>
      <c r="E124" s="20"/>
      <c r="F124" s="48"/>
      <c r="G124" s="48"/>
      <c r="H124" s="48"/>
      <c r="I124" s="48"/>
      <c r="J124" s="48"/>
      <c r="K124" s="48"/>
      <c r="L124" s="30"/>
    </row>
    <row r="125" spans="4:12" x14ac:dyDescent="0.25">
      <c r="D125" s="24"/>
      <c r="E125" s="16" t="s">
        <v>2</v>
      </c>
      <c r="F125" s="17" t="s">
        <v>5</v>
      </c>
      <c r="G125" s="17" t="s">
        <v>65</v>
      </c>
      <c r="H125" s="17" t="s">
        <v>63</v>
      </c>
      <c r="I125" s="17" t="s">
        <v>64</v>
      </c>
      <c r="J125" s="17" t="s">
        <v>24</v>
      </c>
      <c r="K125" s="17" t="s">
        <v>0</v>
      </c>
      <c r="L125" s="18" t="s">
        <v>1</v>
      </c>
    </row>
    <row r="126" spans="4:12" x14ac:dyDescent="0.25">
      <c r="D126" s="21">
        <v>1390</v>
      </c>
      <c r="E126" s="22">
        <v>0</v>
      </c>
      <c r="F126" s="21"/>
      <c r="G126" s="21"/>
      <c r="H126" s="21"/>
      <c r="I126" s="21"/>
      <c r="J126" s="21"/>
      <c r="K126" s="21"/>
      <c r="L126" s="23"/>
    </row>
    <row r="127" spans="4:12" x14ac:dyDescent="0.25">
      <c r="D127" s="21">
        <v>1400</v>
      </c>
      <c r="E127" s="22">
        <v>1</v>
      </c>
      <c r="F127" s="21">
        <v>9000</v>
      </c>
      <c r="G127" s="21">
        <v>210</v>
      </c>
      <c r="H127" s="21">
        <v>4</v>
      </c>
      <c r="I127" s="21">
        <v>3</v>
      </c>
      <c r="J127" s="21">
        <v>180</v>
      </c>
      <c r="K127" s="21">
        <v>31500</v>
      </c>
      <c r="L127" s="23">
        <v>430</v>
      </c>
    </row>
    <row r="128" spans="4:12" x14ac:dyDescent="0.25">
      <c r="D128" s="21">
        <v>1410</v>
      </c>
      <c r="E128" s="22">
        <v>2</v>
      </c>
      <c r="F128" s="21">
        <v>9000</v>
      </c>
      <c r="G128" s="21">
        <v>210</v>
      </c>
      <c r="H128" s="21">
        <v>5</v>
      </c>
      <c r="I128" s="21">
        <v>3</v>
      </c>
      <c r="J128" s="21">
        <v>180</v>
      </c>
      <c r="K128" s="21">
        <v>31500</v>
      </c>
      <c r="L128" s="23">
        <v>430</v>
      </c>
    </row>
    <row r="129" spans="4:12" x14ac:dyDescent="0.25">
      <c r="D129" s="21">
        <v>1420</v>
      </c>
      <c r="E129" s="22">
        <v>3</v>
      </c>
      <c r="F129" s="21">
        <v>9000</v>
      </c>
      <c r="G129" s="21">
        <v>210</v>
      </c>
      <c r="H129" s="21">
        <v>6</v>
      </c>
      <c r="I129" s="21">
        <v>3</v>
      </c>
      <c r="J129" s="21">
        <v>180</v>
      </c>
      <c r="K129" s="21">
        <v>31500</v>
      </c>
      <c r="L129" s="23">
        <v>430</v>
      </c>
    </row>
    <row r="130" spans="4:12" x14ac:dyDescent="0.25">
      <c r="D130" s="21">
        <v>1430</v>
      </c>
      <c r="E130" s="22">
        <v>4</v>
      </c>
      <c r="F130" s="21">
        <v>12000</v>
      </c>
      <c r="G130" s="21">
        <v>240</v>
      </c>
      <c r="H130" s="21">
        <v>6</v>
      </c>
      <c r="I130" s="21">
        <v>4</v>
      </c>
      <c r="J130" s="21">
        <v>240</v>
      </c>
      <c r="K130" s="21">
        <v>31500</v>
      </c>
      <c r="L130" s="23">
        <v>450</v>
      </c>
    </row>
    <row r="131" spans="4:12" x14ac:dyDescent="0.25">
      <c r="D131" s="21">
        <v>1440</v>
      </c>
      <c r="E131" s="49">
        <v>5</v>
      </c>
      <c r="F131" s="50">
        <v>12000</v>
      </c>
      <c r="G131" s="50">
        <v>240</v>
      </c>
      <c r="H131" s="50">
        <v>6</v>
      </c>
      <c r="I131" s="50">
        <v>4</v>
      </c>
      <c r="J131" s="50">
        <v>240</v>
      </c>
      <c r="K131" s="50">
        <v>31500</v>
      </c>
      <c r="L131" s="51">
        <v>450</v>
      </c>
    </row>
    <row r="132" spans="4:12" x14ac:dyDescent="0.25">
      <c r="D132" s="21">
        <v>1450</v>
      </c>
      <c r="E132" s="22">
        <v>6</v>
      </c>
      <c r="F132" s="21">
        <v>15000</v>
      </c>
      <c r="G132" s="21">
        <v>240</v>
      </c>
      <c r="H132" s="21">
        <v>7</v>
      </c>
      <c r="I132" s="21">
        <v>4</v>
      </c>
      <c r="J132" s="21">
        <v>300</v>
      </c>
      <c r="K132" s="21">
        <v>31500</v>
      </c>
      <c r="L132" s="23">
        <v>450</v>
      </c>
    </row>
    <row r="133" spans="4:12" x14ac:dyDescent="0.25">
      <c r="D133" s="21">
        <v>1460</v>
      </c>
      <c r="E133" s="22">
        <v>7</v>
      </c>
      <c r="F133" s="21">
        <v>15000</v>
      </c>
      <c r="G133" s="21">
        <v>270</v>
      </c>
      <c r="H133" s="21">
        <v>7</v>
      </c>
      <c r="I133" s="21">
        <v>4</v>
      </c>
      <c r="J133" s="21">
        <v>300</v>
      </c>
      <c r="K133" s="21">
        <v>31500</v>
      </c>
      <c r="L133" s="23">
        <v>460</v>
      </c>
    </row>
    <row r="134" spans="4:12" x14ac:dyDescent="0.25">
      <c r="D134" s="21">
        <v>1470</v>
      </c>
      <c r="E134" s="22">
        <v>8</v>
      </c>
      <c r="F134" s="21">
        <v>18000</v>
      </c>
      <c r="G134" s="21">
        <v>270</v>
      </c>
      <c r="H134" s="21">
        <v>8</v>
      </c>
      <c r="I134" s="21">
        <v>4</v>
      </c>
      <c r="J134" s="21">
        <v>360</v>
      </c>
      <c r="K134" s="21">
        <v>31500</v>
      </c>
      <c r="L134" s="23">
        <v>460</v>
      </c>
    </row>
    <row r="135" spans="4:12" x14ac:dyDescent="0.25">
      <c r="D135" s="21">
        <v>1480</v>
      </c>
      <c r="E135" s="22">
        <v>9</v>
      </c>
      <c r="F135" s="21">
        <v>18000</v>
      </c>
      <c r="G135" s="21">
        <v>270</v>
      </c>
      <c r="H135" s="21">
        <v>8</v>
      </c>
      <c r="I135" s="21">
        <v>4</v>
      </c>
      <c r="J135" s="21">
        <v>360</v>
      </c>
      <c r="K135" s="21">
        <v>31500</v>
      </c>
      <c r="L135" s="23">
        <v>460</v>
      </c>
    </row>
    <row r="136" spans="4:12" x14ac:dyDescent="0.25">
      <c r="D136" s="21">
        <v>1490</v>
      </c>
      <c r="E136" s="49">
        <v>10</v>
      </c>
      <c r="F136" s="50">
        <v>24000</v>
      </c>
      <c r="G136" s="50">
        <v>330</v>
      </c>
      <c r="H136" s="50">
        <v>10</v>
      </c>
      <c r="I136" s="50">
        <v>4</v>
      </c>
      <c r="J136" s="50">
        <v>480</v>
      </c>
      <c r="K136" s="50">
        <v>31500</v>
      </c>
      <c r="L136" s="51">
        <v>470</v>
      </c>
    </row>
    <row r="137" spans="4:12" x14ac:dyDescent="0.25">
      <c r="D137" s="21">
        <v>1500</v>
      </c>
      <c r="E137" s="22">
        <v>11</v>
      </c>
      <c r="F137" s="21">
        <v>24000</v>
      </c>
      <c r="G137" s="21">
        <v>330</v>
      </c>
      <c r="H137" s="21">
        <v>10</v>
      </c>
      <c r="I137" s="21">
        <v>4</v>
      </c>
      <c r="J137" s="21">
        <v>480</v>
      </c>
      <c r="K137" s="21">
        <v>31500</v>
      </c>
      <c r="L137" s="23">
        <v>470</v>
      </c>
    </row>
    <row r="138" spans="4:12" x14ac:dyDescent="0.25">
      <c r="D138" s="21">
        <v>1510</v>
      </c>
      <c r="E138" s="22">
        <v>12</v>
      </c>
      <c r="F138" s="21">
        <v>30000</v>
      </c>
      <c r="G138" s="21">
        <v>390</v>
      </c>
      <c r="H138" s="21">
        <v>11</v>
      </c>
      <c r="I138" s="21">
        <v>5</v>
      </c>
      <c r="J138" s="21">
        <v>600</v>
      </c>
      <c r="K138" s="21">
        <v>31500</v>
      </c>
      <c r="L138" s="23">
        <v>480</v>
      </c>
    </row>
    <row r="139" spans="4:12" x14ac:dyDescent="0.25">
      <c r="D139" s="21">
        <v>1520</v>
      </c>
      <c r="E139" s="22">
        <v>13</v>
      </c>
      <c r="F139" s="21">
        <v>30000</v>
      </c>
      <c r="G139" s="21">
        <v>390</v>
      </c>
      <c r="H139" s="21">
        <v>11</v>
      </c>
      <c r="I139" s="21">
        <v>5</v>
      </c>
      <c r="J139" s="21">
        <v>600</v>
      </c>
      <c r="K139" s="21">
        <v>31500</v>
      </c>
      <c r="L139" s="23">
        <v>480</v>
      </c>
    </row>
    <row r="140" spans="4:12" x14ac:dyDescent="0.25">
      <c r="D140" s="21">
        <v>1530</v>
      </c>
      <c r="E140" s="22">
        <v>14</v>
      </c>
      <c r="F140" s="21">
        <v>42000</v>
      </c>
      <c r="G140" s="21">
        <v>420</v>
      </c>
      <c r="H140" s="21">
        <v>12</v>
      </c>
      <c r="I140" s="21">
        <v>7</v>
      </c>
      <c r="J140" s="21">
        <v>840</v>
      </c>
      <c r="K140" s="21">
        <v>31500</v>
      </c>
      <c r="L140" s="23">
        <v>520</v>
      </c>
    </row>
    <row r="141" spans="4:12" x14ac:dyDescent="0.25">
      <c r="D141" s="21">
        <v>1540</v>
      </c>
      <c r="E141" s="49">
        <v>15</v>
      </c>
      <c r="F141" s="50">
        <v>42000</v>
      </c>
      <c r="G141" s="50">
        <v>450</v>
      </c>
      <c r="H141" s="50">
        <v>12</v>
      </c>
      <c r="I141" s="50">
        <v>7</v>
      </c>
      <c r="J141" s="50">
        <v>840</v>
      </c>
      <c r="K141" s="50">
        <v>31500</v>
      </c>
      <c r="L141" s="51">
        <v>560</v>
      </c>
    </row>
    <row r="142" spans="4:12" x14ac:dyDescent="0.25">
      <c r="D142" s="21">
        <v>1550</v>
      </c>
      <c r="E142" s="52">
        <v>16</v>
      </c>
      <c r="F142" s="53">
        <v>72000</v>
      </c>
      <c r="G142" s="53">
        <v>540</v>
      </c>
      <c r="H142" s="53">
        <v>13</v>
      </c>
      <c r="I142" s="53">
        <v>7</v>
      </c>
      <c r="J142" s="53">
        <v>1440</v>
      </c>
      <c r="K142" s="53">
        <v>35000</v>
      </c>
      <c r="L142" s="54">
        <v>670</v>
      </c>
    </row>
    <row r="143" spans="4:12" x14ac:dyDescent="0.25">
      <c r="D143" s="21">
        <v>1560</v>
      </c>
      <c r="E143" s="22">
        <v>17</v>
      </c>
      <c r="F143" s="21">
        <v>72000</v>
      </c>
      <c r="G143" s="21">
        <v>570</v>
      </c>
      <c r="H143" s="21">
        <v>14</v>
      </c>
      <c r="I143" s="21">
        <v>7</v>
      </c>
      <c r="J143" s="21">
        <v>1440</v>
      </c>
      <c r="K143" s="21">
        <v>35000</v>
      </c>
      <c r="L143" s="23">
        <v>720</v>
      </c>
    </row>
    <row r="144" spans="4:12" x14ac:dyDescent="0.25">
      <c r="D144" s="21">
        <v>1570</v>
      </c>
      <c r="E144" s="22">
        <v>18</v>
      </c>
      <c r="F144" s="21">
        <v>108000</v>
      </c>
      <c r="G144" s="21">
        <v>660</v>
      </c>
      <c r="H144" s="21">
        <v>17</v>
      </c>
      <c r="I144" s="21">
        <v>12</v>
      </c>
      <c r="J144" s="21">
        <v>2160</v>
      </c>
      <c r="K144" s="21">
        <v>35000</v>
      </c>
      <c r="L144" s="23">
        <v>810</v>
      </c>
    </row>
    <row r="145" spans="3:19" x14ac:dyDescent="0.25">
      <c r="D145" s="21">
        <v>1580</v>
      </c>
      <c r="E145" s="22">
        <v>19</v>
      </c>
      <c r="F145" s="21">
        <v>108000</v>
      </c>
      <c r="G145" s="21">
        <v>690</v>
      </c>
      <c r="H145" s="21">
        <v>18</v>
      </c>
      <c r="I145" s="21">
        <v>12</v>
      </c>
      <c r="J145" s="21">
        <v>2160</v>
      </c>
      <c r="K145" s="21">
        <v>35000</v>
      </c>
      <c r="L145" s="23">
        <v>860</v>
      </c>
    </row>
    <row r="146" spans="3:19" x14ac:dyDescent="0.25">
      <c r="D146" s="21">
        <v>1590</v>
      </c>
      <c r="E146" s="49">
        <v>20</v>
      </c>
      <c r="F146" s="50">
        <v>150000</v>
      </c>
      <c r="G146" s="50">
        <v>780</v>
      </c>
      <c r="H146" s="50">
        <v>19</v>
      </c>
      <c r="I146" s="50">
        <v>18</v>
      </c>
      <c r="J146" s="50">
        <v>3000</v>
      </c>
      <c r="K146" s="50">
        <v>38500</v>
      </c>
      <c r="L146" s="51">
        <v>960</v>
      </c>
    </row>
    <row r="147" spans="3:19" x14ac:dyDescent="0.25">
      <c r="D147" s="21">
        <v>1595</v>
      </c>
      <c r="E147" s="22">
        <v>21</v>
      </c>
      <c r="F147" s="21">
        <v>198000</v>
      </c>
      <c r="G147" s="21">
        <v>810</v>
      </c>
      <c r="H147" s="21">
        <v>20</v>
      </c>
      <c r="I147" s="21">
        <v>18</v>
      </c>
      <c r="J147" s="21">
        <v>3960</v>
      </c>
      <c r="K147" s="21">
        <v>38500</v>
      </c>
      <c r="L147" s="21">
        <v>1020</v>
      </c>
    </row>
    <row r="148" spans="3:19" x14ac:dyDescent="0.25">
      <c r="D148" s="21">
        <v>1600</v>
      </c>
      <c r="E148" s="22">
        <v>22</v>
      </c>
      <c r="F148" s="21">
        <v>252000</v>
      </c>
      <c r="G148" s="21">
        <v>900</v>
      </c>
      <c r="H148" s="21">
        <v>23</v>
      </c>
      <c r="I148" s="21">
        <v>18</v>
      </c>
      <c r="J148" s="21">
        <v>5040</v>
      </c>
      <c r="K148" s="21">
        <v>38500</v>
      </c>
      <c r="L148" s="21">
        <v>1130</v>
      </c>
    </row>
    <row r="149" spans="3:19" x14ac:dyDescent="0.25">
      <c r="D149" s="21">
        <v>1605</v>
      </c>
      <c r="E149" s="22">
        <v>23</v>
      </c>
      <c r="F149" s="21">
        <v>300000</v>
      </c>
      <c r="G149" s="21">
        <v>930</v>
      </c>
      <c r="H149" s="21">
        <v>25</v>
      </c>
      <c r="I149" s="21">
        <v>18</v>
      </c>
      <c r="J149" s="21">
        <v>6000</v>
      </c>
      <c r="K149" s="21">
        <v>38500</v>
      </c>
      <c r="L149" s="21">
        <v>1200</v>
      </c>
    </row>
    <row r="150" spans="3:19" x14ac:dyDescent="0.25">
      <c r="D150" s="21">
        <v>1610</v>
      </c>
      <c r="E150" s="22">
        <v>24</v>
      </c>
      <c r="F150" s="21">
        <v>360000</v>
      </c>
      <c r="G150" s="21">
        <v>1020</v>
      </c>
      <c r="H150" s="21">
        <v>26</v>
      </c>
      <c r="I150" s="21">
        <v>27</v>
      </c>
      <c r="J150" s="21">
        <v>7200</v>
      </c>
      <c r="K150" s="21">
        <v>38500</v>
      </c>
      <c r="L150" s="21">
        <v>1350</v>
      </c>
    </row>
    <row r="151" spans="3:19" x14ac:dyDescent="0.25">
      <c r="D151" s="21">
        <v>1615</v>
      </c>
      <c r="E151" s="22">
        <v>25</v>
      </c>
      <c r="F151" s="21">
        <v>432000</v>
      </c>
      <c r="G151" s="21">
        <v>1050</v>
      </c>
      <c r="H151" s="21">
        <v>29</v>
      </c>
      <c r="I151" s="21">
        <v>27</v>
      </c>
      <c r="J151" s="21">
        <v>8640</v>
      </c>
      <c r="K151" s="21">
        <v>38500</v>
      </c>
      <c r="L151" s="21">
        <v>1470</v>
      </c>
    </row>
    <row r="152" spans="3:19" ht="15" thickBot="1" x14ac:dyDescent="0.3">
      <c r="D152" s="28"/>
      <c r="E152" s="25"/>
      <c r="F152" s="26">
        <f>SUM(F126:F151)*5</f>
        <v>11805000</v>
      </c>
      <c r="G152" s="26">
        <f t="shared" ref="G152:L152" si="5">SUM(G126:G151)*5</f>
        <v>62100</v>
      </c>
      <c r="H152" s="26">
        <f t="shared" si="5"/>
        <v>1635</v>
      </c>
      <c r="I152" s="26">
        <f t="shared" si="5"/>
        <v>1145</v>
      </c>
      <c r="J152" s="26">
        <f t="shared" si="5"/>
        <v>236100</v>
      </c>
      <c r="K152" s="26">
        <f t="shared" si="5"/>
        <v>4217500</v>
      </c>
      <c r="L152" s="26">
        <f t="shared" si="5"/>
        <v>85950</v>
      </c>
    </row>
    <row r="153" spans="3:19" ht="15" thickBot="1" x14ac:dyDescent="0.3"/>
    <row r="154" spans="3:19" x14ac:dyDescent="0.25">
      <c r="D154" s="86" t="s">
        <v>54</v>
      </c>
      <c r="E154" s="87"/>
      <c r="F154" s="87"/>
      <c r="G154" s="87"/>
      <c r="H154" s="87"/>
      <c r="I154" s="88"/>
    </row>
    <row r="155" spans="3:19" ht="15" thickBot="1" x14ac:dyDescent="0.3">
      <c r="D155" s="89"/>
      <c r="E155" s="90"/>
      <c r="F155" s="90"/>
      <c r="G155" s="90"/>
      <c r="H155" s="90"/>
      <c r="I155" s="91"/>
    </row>
    <row r="157" spans="3:19" x14ac:dyDescent="0.25">
      <c r="D157" s="22" t="s">
        <v>51</v>
      </c>
    </row>
    <row r="158" spans="3:19" x14ac:dyDescent="0.25">
      <c r="C158" s="62" t="s">
        <v>77</v>
      </c>
      <c r="D158" s="34">
        <v>0</v>
      </c>
      <c r="E158" s="34">
        <v>1</v>
      </c>
      <c r="F158" s="34">
        <v>2</v>
      </c>
      <c r="G158" s="34">
        <v>3</v>
      </c>
      <c r="H158" s="34">
        <v>4</v>
      </c>
      <c r="I158" s="34">
        <v>5</v>
      </c>
      <c r="J158" s="34">
        <v>6</v>
      </c>
      <c r="K158" s="34">
        <v>7</v>
      </c>
      <c r="L158" s="34">
        <v>8</v>
      </c>
      <c r="M158" s="34">
        <v>9</v>
      </c>
      <c r="N158" s="34">
        <v>10</v>
      </c>
      <c r="O158" s="34">
        <v>11</v>
      </c>
      <c r="P158" s="34">
        <v>12</v>
      </c>
      <c r="Q158" s="34">
        <v>13</v>
      </c>
      <c r="R158" s="34">
        <v>14</v>
      </c>
      <c r="S158" s="34">
        <v>15</v>
      </c>
    </row>
    <row r="159" spans="3:19" x14ac:dyDescent="0.25">
      <c r="C159" s="29" t="s">
        <v>3</v>
      </c>
      <c r="D159" s="33">
        <v>0</v>
      </c>
      <c r="E159" s="33">
        <v>1</v>
      </c>
      <c r="F159" s="33">
        <v>1</v>
      </c>
      <c r="G159" s="33">
        <v>1</v>
      </c>
      <c r="H159" s="33">
        <v>1</v>
      </c>
      <c r="I159" s="33">
        <v>1</v>
      </c>
      <c r="J159" s="33">
        <v>1</v>
      </c>
      <c r="K159" s="33">
        <v>1.204</v>
      </c>
      <c r="L159" s="33">
        <v>1.5649999999999999</v>
      </c>
      <c r="M159" s="33">
        <v>2.0139999999999998</v>
      </c>
      <c r="N159" s="33">
        <v>2.0139999999999998</v>
      </c>
      <c r="O159" s="33">
        <v>2.0139999999999998</v>
      </c>
      <c r="P159" s="33">
        <v>2.6619999999999999</v>
      </c>
      <c r="Q159" s="33">
        <v>2.6619999999999999</v>
      </c>
      <c r="R159" s="33">
        <v>2.6619999999999999</v>
      </c>
      <c r="S159" s="33">
        <v>2.9780000000000002</v>
      </c>
    </row>
    <row r="160" spans="3:19" x14ac:dyDescent="0.25">
      <c r="D160" s="22" t="s">
        <v>51</v>
      </c>
    </row>
    <row r="161" spans="2:19" x14ac:dyDescent="0.25">
      <c r="C161" s="63" t="s">
        <v>78</v>
      </c>
      <c r="D161" s="34">
        <v>0</v>
      </c>
      <c r="E161" s="34">
        <v>1</v>
      </c>
      <c r="F161" s="34">
        <v>2</v>
      </c>
      <c r="G161" s="34">
        <v>3</v>
      </c>
      <c r="H161" s="34">
        <v>4</v>
      </c>
      <c r="I161" s="34">
        <v>5</v>
      </c>
      <c r="J161" s="34">
        <v>6</v>
      </c>
      <c r="K161" s="34">
        <v>7</v>
      </c>
      <c r="L161" s="34">
        <v>8</v>
      </c>
      <c r="M161" s="34">
        <v>9</v>
      </c>
      <c r="N161" s="34">
        <v>10</v>
      </c>
      <c r="O161" s="34">
        <v>11</v>
      </c>
      <c r="P161" s="34">
        <v>12</v>
      </c>
      <c r="Q161" s="34">
        <v>13</v>
      </c>
      <c r="R161" s="34">
        <v>14</v>
      </c>
      <c r="S161" s="34">
        <v>15</v>
      </c>
    </row>
    <row r="162" spans="2:19" x14ac:dyDescent="0.25">
      <c r="C162" s="45" t="s">
        <v>3</v>
      </c>
      <c r="D162" s="33">
        <v>0</v>
      </c>
      <c r="E162" s="33">
        <v>1</v>
      </c>
      <c r="F162" s="33">
        <v>1</v>
      </c>
      <c r="G162" s="33">
        <v>1</v>
      </c>
      <c r="H162" s="33">
        <v>1</v>
      </c>
      <c r="I162" s="33">
        <v>1</v>
      </c>
      <c r="J162" s="33">
        <v>1</v>
      </c>
      <c r="K162" s="33">
        <v>3</v>
      </c>
      <c r="L162" s="33">
        <v>4</v>
      </c>
      <c r="M162" s="33">
        <v>5</v>
      </c>
      <c r="N162" s="33">
        <v>5</v>
      </c>
      <c r="O162" s="33">
        <v>5</v>
      </c>
      <c r="P162" s="33">
        <v>6</v>
      </c>
      <c r="Q162" s="33">
        <v>6</v>
      </c>
      <c r="R162" s="33">
        <v>6</v>
      </c>
      <c r="S162" s="33">
        <v>7</v>
      </c>
    </row>
    <row r="163" spans="2:19" x14ac:dyDescent="0.25">
      <c r="D163" s="22" t="s">
        <v>51</v>
      </c>
    </row>
    <row r="164" spans="2:19" x14ac:dyDescent="0.25">
      <c r="C164" s="64" t="s">
        <v>75</v>
      </c>
      <c r="D164" s="34">
        <v>0</v>
      </c>
      <c r="E164" s="34">
        <v>1</v>
      </c>
      <c r="F164" s="34">
        <v>2</v>
      </c>
      <c r="G164" s="34">
        <v>3</v>
      </c>
      <c r="H164" s="34">
        <v>4</v>
      </c>
      <c r="I164" s="34">
        <v>5</v>
      </c>
      <c r="J164" s="34">
        <v>6</v>
      </c>
      <c r="K164" s="34">
        <v>7</v>
      </c>
      <c r="L164" s="34">
        <v>8</v>
      </c>
      <c r="M164" s="34">
        <v>9</v>
      </c>
      <c r="N164" s="34">
        <v>10</v>
      </c>
      <c r="O164" s="34">
        <v>11</v>
      </c>
      <c r="P164" s="34">
        <v>12</v>
      </c>
      <c r="Q164" s="34">
        <v>13</v>
      </c>
      <c r="R164" s="34">
        <v>14</v>
      </c>
      <c r="S164" s="34">
        <v>15</v>
      </c>
    </row>
    <row r="165" spans="2:19" x14ac:dyDescent="0.25">
      <c r="C165" s="61" t="s">
        <v>3</v>
      </c>
      <c r="D165" s="33">
        <v>0</v>
      </c>
      <c r="E165" s="33">
        <v>1</v>
      </c>
      <c r="F165" s="33">
        <v>1</v>
      </c>
      <c r="G165" s="33">
        <v>1</v>
      </c>
      <c r="H165" s="33">
        <v>1</v>
      </c>
      <c r="I165" s="33">
        <v>1</v>
      </c>
      <c r="J165" s="33">
        <v>1</v>
      </c>
      <c r="K165" s="33">
        <v>1</v>
      </c>
      <c r="L165" s="33">
        <v>1</v>
      </c>
      <c r="M165" s="33">
        <v>1.2070000000000001</v>
      </c>
      <c r="N165" s="33">
        <v>1.2070000000000001</v>
      </c>
      <c r="O165" s="33">
        <v>1.2070000000000001</v>
      </c>
      <c r="P165" s="33">
        <v>2.0310000000000001</v>
      </c>
      <c r="Q165" s="33">
        <v>2.0310000000000001</v>
      </c>
      <c r="R165" s="33">
        <v>2.0310000000000001</v>
      </c>
      <c r="S165" s="33">
        <v>2.4430000000000001</v>
      </c>
    </row>
    <row r="166" spans="2:19" x14ac:dyDescent="0.25">
      <c r="D166" s="22" t="s">
        <v>51</v>
      </c>
    </row>
    <row r="167" spans="2:19" x14ac:dyDescent="0.25">
      <c r="C167" s="65" t="s">
        <v>76</v>
      </c>
      <c r="D167" s="34">
        <v>0</v>
      </c>
      <c r="E167" s="34">
        <v>1</v>
      </c>
      <c r="F167" s="34">
        <v>2</v>
      </c>
      <c r="G167" s="34">
        <v>3</v>
      </c>
      <c r="H167" s="34">
        <v>4</v>
      </c>
      <c r="I167" s="34">
        <v>5</v>
      </c>
      <c r="J167" s="34">
        <v>6</v>
      </c>
      <c r="K167" s="34">
        <v>7</v>
      </c>
      <c r="L167" s="34">
        <v>8</v>
      </c>
      <c r="M167" s="34">
        <v>9</v>
      </c>
      <c r="N167" s="34">
        <v>10</v>
      </c>
      <c r="O167" s="34">
        <v>11</v>
      </c>
      <c r="P167" s="34">
        <v>12</v>
      </c>
      <c r="Q167" s="34">
        <v>13</v>
      </c>
      <c r="R167" s="34">
        <v>14</v>
      </c>
      <c r="S167" s="34">
        <v>15</v>
      </c>
    </row>
    <row r="168" spans="2:19" x14ac:dyDescent="0.25">
      <c r="C168" s="61" t="s">
        <v>3</v>
      </c>
      <c r="D168" s="33">
        <v>0</v>
      </c>
      <c r="E168" s="33">
        <v>1</v>
      </c>
      <c r="F168" s="33">
        <v>1</v>
      </c>
      <c r="G168" s="33">
        <v>1</v>
      </c>
      <c r="H168" s="33">
        <v>1</v>
      </c>
      <c r="I168" s="33">
        <v>1</v>
      </c>
      <c r="J168" s="33">
        <v>1</v>
      </c>
      <c r="K168" s="33">
        <v>1</v>
      </c>
      <c r="L168" s="33">
        <v>1</v>
      </c>
      <c r="M168" s="33">
        <v>4</v>
      </c>
      <c r="N168" s="33">
        <v>4</v>
      </c>
      <c r="O168" s="33">
        <v>4</v>
      </c>
      <c r="P168" s="33">
        <v>5</v>
      </c>
      <c r="Q168" s="33">
        <v>5</v>
      </c>
      <c r="R168" s="33">
        <v>5</v>
      </c>
      <c r="S168" s="33">
        <v>6</v>
      </c>
    </row>
    <row r="170" spans="2:19" x14ac:dyDescent="0.25">
      <c r="B170" s="10">
        <v>1302</v>
      </c>
      <c r="C170" s="21" t="s">
        <v>35</v>
      </c>
      <c r="D170" s="44">
        <v>0</v>
      </c>
      <c r="E170" s="19">
        <v>1</v>
      </c>
      <c r="F170" s="19">
        <v>2</v>
      </c>
      <c r="G170" s="19">
        <v>3</v>
      </c>
      <c r="H170" s="19">
        <v>4</v>
      </c>
      <c r="I170" s="19">
        <v>5</v>
      </c>
      <c r="J170" s="19">
        <v>6</v>
      </c>
      <c r="K170" s="19">
        <v>7</v>
      </c>
      <c r="L170" s="19">
        <v>8</v>
      </c>
      <c r="M170" s="19">
        <v>9</v>
      </c>
      <c r="N170" s="19">
        <v>10</v>
      </c>
      <c r="O170" s="19">
        <v>11</v>
      </c>
      <c r="P170" s="19">
        <v>12</v>
      </c>
      <c r="Q170" s="19">
        <v>13</v>
      </c>
      <c r="R170" s="19">
        <v>14</v>
      </c>
      <c r="S170" s="19">
        <v>15</v>
      </c>
    </row>
    <row r="171" spans="2:19" x14ac:dyDescent="0.25">
      <c r="C171" s="19" t="s">
        <v>33</v>
      </c>
      <c r="D171" s="21">
        <v>0</v>
      </c>
      <c r="E171" s="21">
        <v>339</v>
      </c>
      <c r="F171" s="21">
        <v>339</v>
      </c>
      <c r="G171" s="21">
        <v>339</v>
      </c>
      <c r="H171" s="21">
        <v>487</v>
      </c>
      <c r="I171" s="21">
        <v>487</v>
      </c>
      <c r="J171" s="21">
        <v>487</v>
      </c>
      <c r="K171" s="21">
        <v>636</v>
      </c>
      <c r="L171" s="21">
        <v>636</v>
      </c>
      <c r="M171" s="21">
        <v>636</v>
      </c>
      <c r="N171" s="21">
        <v>784</v>
      </c>
      <c r="O171" s="21">
        <v>784</v>
      </c>
      <c r="P171" s="21">
        <v>784</v>
      </c>
      <c r="Q171" s="21">
        <v>932</v>
      </c>
      <c r="R171" s="21">
        <v>932</v>
      </c>
      <c r="S171" s="21">
        <v>932</v>
      </c>
    </row>
    <row r="172" spans="2:19" x14ac:dyDescent="0.25">
      <c r="C172" s="19" t="s">
        <v>17</v>
      </c>
      <c r="D172" s="21">
        <v>0</v>
      </c>
      <c r="E172" s="21">
        <v>69</v>
      </c>
      <c r="F172" s="21">
        <v>69</v>
      </c>
      <c r="G172" s="21">
        <v>69</v>
      </c>
      <c r="H172" s="21">
        <v>99</v>
      </c>
      <c r="I172" s="21">
        <v>99</v>
      </c>
      <c r="J172" s="21">
        <v>99</v>
      </c>
      <c r="K172" s="21">
        <v>129</v>
      </c>
      <c r="L172" s="21">
        <v>129</v>
      </c>
      <c r="M172" s="21">
        <v>129</v>
      </c>
      <c r="N172" s="21">
        <v>160</v>
      </c>
      <c r="O172" s="21">
        <v>160</v>
      </c>
      <c r="P172" s="21">
        <v>160</v>
      </c>
      <c r="Q172" s="21">
        <v>190</v>
      </c>
      <c r="R172" s="21">
        <v>190</v>
      </c>
      <c r="S172" s="21">
        <v>190</v>
      </c>
    </row>
    <row r="173" spans="2:19" x14ac:dyDescent="0.25">
      <c r="C173" s="19" t="s">
        <v>23</v>
      </c>
      <c r="D173" s="21">
        <v>0</v>
      </c>
      <c r="E173" s="21">
        <v>2</v>
      </c>
      <c r="F173" s="21">
        <v>2</v>
      </c>
      <c r="G173" s="21">
        <v>3</v>
      </c>
      <c r="H173" s="21">
        <v>3</v>
      </c>
      <c r="I173" s="21">
        <v>3</v>
      </c>
      <c r="J173" s="21">
        <v>3</v>
      </c>
      <c r="K173" s="21">
        <v>4</v>
      </c>
      <c r="L173" s="21">
        <v>4</v>
      </c>
      <c r="M173" s="21">
        <v>4</v>
      </c>
      <c r="N173" s="21">
        <v>5</v>
      </c>
      <c r="O173" s="21">
        <v>5</v>
      </c>
      <c r="P173" s="21">
        <v>5</v>
      </c>
      <c r="Q173" s="21">
        <v>5</v>
      </c>
      <c r="R173" s="21">
        <v>6</v>
      </c>
      <c r="S173" s="21">
        <v>6</v>
      </c>
    </row>
    <row r="174" spans="2:19" x14ac:dyDescent="0.25">
      <c r="C174" s="19" t="s">
        <v>6</v>
      </c>
      <c r="D174" s="21">
        <v>0</v>
      </c>
      <c r="E174" s="21">
        <v>0</v>
      </c>
      <c r="F174" s="21">
        <v>0</v>
      </c>
      <c r="G174" s="21">
        <v>0</v>
      </c>
      <c r="H174" s="21">
        <v>1</v>
      </c>
      <c r="I174" s="21">
        <v>1</v>
      </c>
      <c r="J174" s="21">
        <v>1</v>
      </c>
      <c r="K174" s="21">
        <v>2</v>
      </c>
      <c r="L174" s="21">
        <v>2</v>
      </c>
      <c r="M174" s="21">
        <v>2</v>
      </c>
      <c r="N174" s="21">
        <v>2</v>
      </c>
      <c r="O174" s="21">
        <v>2</v>
      </c>
      <c r="P174" s="21">
        <v>2</v>
      </c>
      <c r="Q174" s="21">
        <v>3</v>
      </c>
      <c r="R174" s="21">
        <v>3</v>
      </c>
      <c r="S174" s="21">
        <v>3</v>
      </c>
    </row>
    <row r="175" spans="2:19" x14ac:dyDescent="0.25">
      <c r="C175" s="19" t="s">
        <v>24</v>
      </c>
      <c r="D175" s="21">
        <v>0</v>
      </c>
      <c r="E175" s="21">
        <v>16</v>
      </c>
      <c r="F175" s="21">
        <v>16</v>
      </c>
      <c r="G175" s="21">
        <v>16</v>
      </c>
      <c r="H175" s="21">
        <v>23</v>
      </c>
      <c r="I175" s="21">
        <v>23</v>
      </c>
      <c r="J175" s="21">
        <v>23</v>
      </c>
      <c r="K175" s="21">
        <v>30</v>
      </c>
      <c r="L175" s="21">
        <v>30</v>
      </c>
      <c r="M175" s="21">
        <v>30</v>
      </c>
      <c r="N175" s="21">
        <v>37</v>
      </c>
      <c r="O175" s="21">
        <v>37</v>
      </c>
      <c r="P175" s="21">
        <v>37</v>
      </c>
      <c r="Q175" s="21">
        <v>44</v>
      </c>
      <c r="R175" s="21">
        <v>44</v>
      </c>
      <c r="S175" s="21">
        <v>44</v>
      </c>
    </row>
    <row r="176" spans="2:19" x14ac:dyDescent="0.25">
      <c r="C176" s="19" t="s">
        <v>32</v>
      </c>
      <c r="D176" s="21">
        <v>0</v>
      </c>
      <c r="E176" s="21">
        <v>7930</v>
      </c>
      <c r="F176" s="21">
        <v>8120</v>
      </c>
      <c r="G176" s="21">
        <v>8320</v>
      </c>
      <c r="H176" s="21">
        <v>8520</v>
      </c>
      <c r="I176" s="21">
        <v>8730</v>
      </c>
      <c r="J176" s="21">
        <v>8950</v>
      </c>
      <c r="K176" s="21">
        <v>9160</v>
      </c>
      <c r="L176" s="21">
        <v>9390</v>
      </c>
      <c r="M176" s="21">
        <v>9620</v>
      </c>
      <c r="N176" s="21">
        <v>9860</v>
      </c>
      <c r="O176" s="21">
        <v>10100</v>
      </c>
      <c r="P176" s="21">
        <v>10350</v>
      </c>
      <c r="Q176" s="21">
        <v>10600</v>
      </c>
      <c r="R176" s="21">
        <v>10860</v>
      </c>
      <c r="S176" s="21">
        <v>11130</v>
      </c>
    </row>
    <row r="177" spans="3:19" x14ac:dyDescent="0.25">
      <c r="C177" s="19" t="s">
        <v>31</v>
      </c>
      <c r="D177" s="21">
        <v>0</v>
      </c>
      <c r="E177" s="21"/>
      <c r="F177" s="21"/>
      <c r="G177" s="21"/>
      <c r="H177" s="21"/>
      <c r="I177" s="21"/>
      <c r="J177" s="21"/>
      <c r="K177" s="21">
        <v>200</v>
      </c>
      <c r="L177" s="21">
        <v>200</v>
      </c>
      <c r="M177" s="21">
        <v>200</v>
      </c>
      <c r="N177" s="21">
        <v>200</v>
      </c>
      <c r="O177" s="21">
        <v>200</v>
      </c>
      <c r="P177" s="21">
        <v>200</v>
      </c>
      <c r="Q177" s="21">
        <v>200</v>
      </c>
      <c r="R177" s="21">
        <v>200</v>
      </c>
      <c r="S177" s="21">
        <v>200</v>
      </c>
    </row>
    <row r="178" spans="3:19" x14ac:dyDescent="0.25">
      <c r="C178" s="73" t="s">
        <v>92</v>
      </c>
      <c r="D178" s="21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12</v>
      </c>
      <c r="L178" s="21">
        <v>12</v>
      </c>
      <c r="M178" s="21">
        <v>12</v>
      </c>
      <c r="N178" s="21">
        <v>12</v>
      </c>
      <c r="O178" s="21">
        <v>12</v>
      </c>
      <c r="P178" s="21">
        <v>24</v>
      </c>
      <c r="Q178" s="21">
        <v>24</v>
      </c>
      <c r="R178" s="21">
        <v>24</v>
      </c>
      <c r="S178" s="21">
        <v>24</v>
      </c>
    </row>
    <row r="179" spans="3:19" x14ac:dyDescent="0.25">
      <c r="C179" s="73" t="s">
        <v>93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6</v>
      </c>
      <c r="L179" s="21">
        <v>6</v>
      </c>
      <c r="M179" s="21">
        <v>6</v>
      </c>
      <c r="N179" s="21">
        <v>6</v>
      </c>
      <c r="O179" s="21">
        <v>6</v>
      </c>
      <c r="P179" s="21">
        <v>12</v>
      </c>
      <c r="Q179" s="21">
        <v>12</v>
      </c>
      <c r="R179" s="21">
        <v>12</v>
      </c>
      <c r="S179" s="21">
        <v>12</v>
      </c>
    </row>
    <row r="180" spans="3:19" x14ac:dyDescent="0.25">
      <c r="C180" s="73" t="s">
        <v>94</v>
      </c>
      <c r="D180" s="21">
        <v>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2</v>
      </c>
      <c r="L180" s="21">
        <v>2</v>
      </c>
      <c r="M180" s="21">
        <v>2</v>
      </c>
      <c r="N180" s="21">
        <v>2</v>
      </c>
      <c r="O180" s="21">
        <v>2</v>
      </c>
      <c r="P180" s="21">
        <v>4</v>
      </c>
      <c r="Q180" s="21">
        <v>4</v>
      </c>
      <c r="R180" s="21">
        <v>4</v>
      </c>
      <c r="S180" s="21">
        <v>4</v>
      </c>
    </row>
    <row r="182" spans="3:19" x14ac:dyDescent="0.25">
      <c r="C182" s="21" t="s">
        <v>34</v>
      </c>
      <c r="D182" s="44">
        <v>0</v>
      </c>
      <c r="E182" s="19">
        <v>1</v>
      </c>
      <c r="F182" s="19">
        <v>2</v>
      </c>
      <c r="G182" s="19">
        <v>3</v>
      </c>
      <c r="H182" s="19">
        <v>4</v>
      </c>
      <c r="I182" s="19">
        <v>5</v>
      </c>
      <c r="J182" s="19">
        <v>6</v>
      </c>
      <c r="K182" s="19">
        <v>7</v>
      </c>
      <c r="L182" s="19">
        <v>8</v>
      </c>
      <c r="M182" s="19">
        <v>9</v>
      </c>
      <c r="N182" s="19">
        <v>10</v>
      </c>
      <c r="O182" s="19">
        <v>11</v>
      </c>
      <c r="P182" s="19">
        <v>12</v>
      </c>
      <c r="Q182" s="19">
        <v>13</v>
      </c>
      <c r="R182" s="19">
        <v>14</v>
      </c>
      <c r="S182" s="19">
        <v>15</v>
      </c>
    </row>
    <row r="183" spans="3:19" x14ac:dyDescent="0.25">
      <c r="C183" s="19" t="s">
        <v>33</v>
      </c>
      <c r="D183" s="21">
        <v>0</v>
      </c>
      <c r="E183" s="21">
        <v>237</v>
      </c>
      <c r="F183" s="21">
        <v>237</v>
      </c>
      <c r="G183" s="21">
        <v>237</v>
      </c>
      <c r="H183" s="21">
        <v>341</v>
      </c>
      <c r="I183" s="21">
        <v>341</v>
      </c>
      <c r="J183" s="21">
        <v>341</v>
      </c>
      <c r="K183" s="21">
        <v>444</v>
      </c>
      <c r="L183" s="21">
        <v>444</v>
      </c>
      <c r="M183" s="21">
        <v>444</v>
      </c>
      <c r="N183" s="21">
        <v>548</v>
      </c>
      <c r="O183" s="21">
        <v>548</v>
      </c>
      <c r="P183" s="21">
        <v>548</v>
      </c>
      <c r="Q183" s="21">
        <v>652</v>
      </c>
      <c r="R183" s="21">
        <v>652</v>
      </c>
      <c r="S183" s="21">
        <v>652</v>
      </c>
    </row>
    <row r="184" spans="3:19" x14ac:dyDescent="0.25">
      <c r="C184" s="19" t="s">
        <v>18</v>
      </c>
      <c r="D184" s="21">
        <v>0</v>
      </c>
      <c r="E184" s="21">
        <v>41</v>
      </c>
      <c r="F184" s="21">
        <v>41</v>
      </c>
      <c r="G184" s="21">
        <v>41</v>
      </c>
      <c r="H184" s="21">
        <v>60</v>
      </c>
      <c r="I184" s="21">
        <v>60</v>
      </c>
      <c r="J184" s="21">
        <v>60</v>
      </c>
      <c r="K184" s="21">
        <v>78</v>
      </c>
      <c r="L184" s="21">
        <v>78</v>
      </c>
      <c r="M184" s="21">
        <v>78</v>
      </c>
      <c r="N184" s="21">
        <v>96</v>
      </c>
      <c r="O184" s="21">
        <v>96</v>
      </c>
      <c r="P184" s="21">
        <v>96</v>
      </c>
      <c r="Q184" s="21">
        <v>114</v>
      </c>
      <c r="R184" s="21">
        <v>114</v>
      </c>
      <c r="S184" s="21">
        <v>114</v>
      </c>
    </row>
    <row r="185" spans="3:19" x14ac:dyDescent="0.25">
      <c r="C185" s="19" t="s">
        <v>23</v>
      </c>
      <c r="D185" s="21">
        <v>0</v>
      </c>
      <c r="E185" s="21">
        <v>1</v>
      </c>
      <c r="F185" s="21">
        <v>1</v>
      </c>
      <c r="G185" s="21">
        <v>2</v>
      </c>
      <c r="H185" s="21">
        <v>2</v>
      </c>
      <c r="I185" s="21">
        <v>2</v>
      </c>
      <c r="J185" s="21">
        <v>2</v>
      </c>
      <c r="K185" s="21">
        <v>2</v>
      </c>
      <c r="L185" s="21">
        <v>2</v>
      </c>
      <c r="M185" s="21">
        <v>2</v>
      </c>
      <c r="N185" s="21">
        <v>3</v>
      </c>
      <c r="O185" s="21">
        <v>3</v>
      </c>
      <c r="P185" s="21">
        <v>3</v>
      </c>
      <c r="Q185" s="21">
        <v>3</v>
      </c>
      <c r="R185" s="21">
        <v>4</v>
      </c>
      <c r="S185" s="21">
        <v>4</v>
      </c>
    </row>
    <row r="186" spans="3:19" x14ac:dyDescent="0.25">
      <c r="C186" s="19" t="s">
        <v>6</v>
      </c>
      <c r="D186" s="21">
        <v>0</v>
      </c>
      <c r="E186" s="21">
        <v>0</v>
      </c>
      <c r="F186" s="21">
        <v>0</v>
      </c>
      <c r="G186" s="21">
        <v>0</v>
      </c>
      <c r="H186" s="21">
        <v>1</v>
      </c>
      <c r="I186" s="21">
        <v>1</v>
      </c>
      <c r="J186" s="21">
        <v>1</v>
      </c>
      <c r="K186" s="21">
        <v>1</v>
      </c>
      <c r="L186" s="21">
        <v>1</v>
      </c>
      <c r="M186" s="21">
        <v>1</v>
      </c>
      <c r="N186" s="21">
        <v>2</v>
      </c>
      <c r="O186" s="21">
        <v>2</v>
      </c>
      <c r="P186" s="21">
        <v>2</v>
      </c>
      <c r="Q186" s="21">
        <v>2</v>
      </c>
      <c r="R186" s="21">
        <v>2</v>
      </c>
      <c r="S186" s="21">
        <v>2</v>
      </c>
    </row>
    <row r="187" spans="3:19" x14ac:dyDescent="0.25">
      <c r="C187" s="19" t="s">
        <v>24</v>
      </c>
      <c r="D187" s="21">
        <v>0</v>
      </c>
      <c r="E187" s="21">
        <v>11</v>
      </c>
      <c r="F187" s="21">
        <v>11</v>
      </c>
      <c r="G187" s="21">
        <v>11</v>
      </c>
      <c r="H187" s="21">
        <v>16</v>
      </c>
      <c r="I187" s="21">
        <v>16</v>
      </c>
      <c r="J187" s="21">
        <v>16</v>
      </c>
      <c r="K187" s="21">
        <v>21</v>
      </c>
      <c r="L187" s="21">
        <v>21</v>
      </c>
      <c r="M187" s="21">
        <v>21</v>
      </c>
      <c r="N187" s="21">
        <v>25</v>
      </c>
      <c r="O187" s="21">
        <v>25</v>
      </c>
      <c r="P187" s="21">
        <v>25</v>
      </c>
      <c r="Q187" s="21">
        <v>30</v>
      </c>
      <c r="R187" s="21">
        <v>30</v>
      </c>
      <c r="S187" s="21">
        <v>30</v>
      </c>
    </row>
    <row r="188" spans="3:19" x14ac:dyDescent="0.25">
      <c r="C188" s="19" t="s">
        <v>32</v>
      </c>
      <c r="D188" s="21">
        <v>0</v>
      </c>
      <c r="E188" s="21">
        <v>5550</v>
      </c>
      <c r="F188" s="21">
        <v>5690</v>
      </c>
      <c r="G188" s="21">
        <v>5830</v>
      </c>
      <c r="H188" s="21">
        <v>5980</v>
      </c>
      <c r="I188" s="21">
        <v>6120</v>
      </c>
      <c r="J188" s="21">
        <v>6270</v>
      </c>
      <c r="K188" s="21">
        <v>6420</v>
      </c>
      <c r="L188" s="21">
        <v>6580</v>
      </c>
      <c r="M188" s="21">
        <v>6740</v>
      </c>
      <c r="N188" s="21">
        <v>6910</v>
      </c>
      <c r="O188" s="21">
        <v>7070</v>
      </c>
      <c r="P188" s="21">
        <v>7250</v>
      </c>
      <c r="Q188" s="21">
        <v>7430</v>
      </c>
      <c r="R188" s="21">
        <v>7610</v>
      </c>
      <c r="S188" s="21">
        <v>7800</v>
      </c>
    </row>
    <row r="189" spans="3:19" x14ac:dyDescent="0.25">
      <c r="C189" s="19" t="s">
        <v>31</v>
      </c>
      <c r="D189" s="21">
        <v>0</v>
      </c>
      <c r="E189" s="21"/>
      <c r="F189" s="21"/>
      <c r="G189" s="21"/>
      <c r="H189" s="21"/>
      <c r="I189" s="21"/>
      <c r="J189" s="21"/>
      <c r="K189" s="21">
        <v>110</v>
      </c>
      <c r="L189" s="21">
        <v>110</v>
      </c>
      <c r="M189" s="21">
        <v>110</v>
      </c>
      <c r="N189" s="21">
        <v>110</v>
      </c>
      <c r="O189" s="21">
        <v>110</v>
      </c>
      <c r="P189" s="21">
        <v>110</v>
      </c>
      <c r="Q189" s="21">
        <v>110</v>
      </c>
      <c r="R189" s="21">
        <v>110</v>
      </c>
      <c r="S189" s="21">
        <v>110</v>
      </c>
    </row>
    <row r="190" spans="3:19" x14ac:dyDescent="0.25">
      <c r="C190" s="73" t="s">
        <v>92</v>
      </c>
      <c r="D190" s="21">
        <v>0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12</v>
      </c>
      <c r="L190" s="21">
        <v>12</v>
      </c>
      <c r="M190" s="21">
        <v>12</v>
      </c>
      <c r="N190" s="21">
        <v>12</v>
      </c>
      <c r="O190" s="21">
        <v>12</v>
      </c>
      <c r="P190" s="21">
        <v>24</v>
      </c>
      <c r="Q190" s="21">
        <v>24</v>
      </c>
      <c r="R190" s="21">
        <v>24</v>
      </c>
      <c r="S190" s="21">
        <v>24</v>
      </c>
    </row>
    <row r="191" spans="3:19" x14ac:dyDescent="0.25">
      <c r="C191" s="73" t="s">
        <v>93</v>
      </c>
      <c r="D191" s="21">
        <v>0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6</v>
      </c>
      <c r="L191" s="21">
        <v>6</v>
      </c>
      <c r="M191" s="21">
        <v>6</v>
      </c>
      <c r="N191" s="21">
        <v>6</v>
      </c>
      <c r="O191" s="21">
        <v>6</v>
      </c>
      <c r="P191" s="21">
        <v>12</v>
      </c>
      <c r="Q191" s="21">
        <v>12</v>
      </c>
      <c r="R191" s="21">
        <v>12</v>
      </c>
      <c r="S191" s="21">
        <v>12</v>
      </c>
    </row>
    <row r="192" spans="3:19" x14ac:dyDescent="0.25">
      <c r="C192" s="73" t="s">
        <v>94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2</v>
      </c>
      <c r="L192" s="21">
        <v>2</v>
      </c>
      <c r="M192" s="21">
        <v>2</v>
      </c>
      <c r="N192" s="21">
        <v>2</v>
      </c>
      <c r="O192" s="21">
        <v>2</v>
      </c>
      <c r="P192" s="21">
        <v>4</v>
      </c>
      <c r="Q192" s="21">
        <v>4</v>
      </c>
      <c r="R192" s="21">
        <v>4</v>
      </c>
      <c r="S192" s="21">
        <v>4</v>
      </c>
    </row>
    <row r="193" spans="2:19" x14ac:dyDescent="0.25">
      <c r="K193" s="10">
        <f>SUM(K197:M197,K206)</f>
        <v>21.54</v>
      </c>
    </row>
    <row r="194" spans="2:19" x14ac:dyDescent="0.25">
      <c r="B194" s="10">
        <v>1302</v>
      </c>
      <c r="C194" s="21" t="s">
        <v>35</v>
      </c>
      <c r="D194" s="40">
        <v>0</v>
      </c>
      <c r="E194" s="19">
        <v>1</v>
      </c>
      <c r="F194" s="19">
        <v>2</v>
      </c>
      <c r="G194" s="19">
        <v>3</v>
      </c>
      <c r="H194" s="19">
        <v>4</v>
      </c>
      <c r="I194" s="19">
        <v>5</v>
      </c>
      <c r="J194" s="19">
        <v>6</v>
      </c>
      <c r="K194" s="19">
        <v>7</v>
      </c>
      <c r="L194" s="19">
        <v>8</v>
      </c>
      <c r="M194" s="19">
        <v>9</v>
      </c>
      <c r="N194" s="19">
        <v>10</v>
      </c>
      <c r="O194" s="19">
        <v>11</v>
      </c>
      <c r="P194" s="19">
        <v>12</v>
      </c>
      <c r="Q194" s="19">
        <v>13</v>
      </c>
      <c r="R194" s="19">
        <v>14</v>
      </c>
      <c r="S194" s="19">
        <v>15</v>
      </c>
    </row>
    <row r="195" spans="2:19" x14ac:dyDescent="0.25">
      <c r="B195" s="108" t="s">
        <v>79</v>
      </c>
      <c r="C195" s="19" t="s">
        <v>33</v>
      </c>
      <c r="D195" s="36">
        <v>0</v>
      </c>
      <c r="E195" s="36">
        <f t="shared" ref="E195:S195" si="6">E171</f>
        <v>339</v>
      </c>
      <c r="F195" s="36">
        <f t="shared" si="6"/>
        <v>339</v>
      </c>
      <c r="G195" s="36">
        <f t="shared" si="6"/>
        <v>339</v>
      </c>
      <c r="H195" s="36">
        <f t="shared" si="6"/>
        <v>487</v>
      </c>
      <c r="I195" s="36">
        <f t="shared" si="6"/>
        <v>487</v>
      </c>
      <c r="J195" s="36">
        <f t="shared" si="6"/>
        <v>487</v>
      </c>
      <c r="K195" s="36">
        <f t="shared" si="6"/>
        <v>636</v>
      </c>
      <c r="L195" s="36">
        <f t="shared" si="6"/>
        <v>636</v>
      </c>
      <c r="M195" s="36">
        <f t="shared" si="6"/>
        <v>636</v>
      </c>
      <c r="N195" s="36">
        <f t="shared" si="6"/>
        <v>784</v>
      </c>
      <c r="O195" s="36">
        <f t="shared" si="6"/>
        <v>784</v>
      </c>
      <c r="P195" s="36">
        <f t="shared" si="6"/>
        <v>784</v>
      </c>
      <c r="Q195" s="36">
        <f t="shared" si="6"/>
        <v>932</v>
      </c>
      <c r="R195" s="36">
        <f t="shared" si="6"/>
        <v>932</v>
      </c>
      <c r="S195" s="36">
        <f t="shared" si="6"/>
        <v>932</v>
      </c>
    </row>
    <row r="196" spans="2:19" x14ac:dyDescent="0.25">
      <c r="B196" s="108"/>
      <c r="C196" s="19" t="s">
        <v>17</v>
      </c>
      <c r="D196" s="36">
        <v>0</v>
      </c>
      <c r="E196" s="36">
        <f t="shared" ref="E196:S196" si="7">E172*E$159</f>
        <v>69</v>
      </c>
      <c r="F196" s="36">
        <f t="shared" si="7"/>
        <v>69</v>
      </c>
      <c r="G196" s="36">
        <f t="shared" si="7"/>
        <v>69</v>
      </c>
      <c r="H196" s="36">
        <f t="shared" si="7"/>
        <v>99</v>
      </c>
      <c r="I196" s="36">
        <f t="shared" si="7"/>
        <v>99</v>
      </c>
      <c r="J196" s="36">
        <f t="shared" si="7"/>
        <v>99</v>
      </c>
      <c r="K196" s="36">
        <f t="shared" si="7"/>
        <v>155.316</v>
      </c>
      <c r="L196" s="36">
        <f t="shared" si="7"/>
        <v>201.88499999999999</v>
      </c>
      <c r="M196" s="36">
        <f t="shared" si="7"/>
        <v>259.80599999999998</v>
      </c>
      <c r="N196" s="36">
        <f t="shared" si="7"/>
        <v>322.23999999999995</v>
      </c>
      <c r="O196" s="36">
        <f t="shared" si="7"/>
        <v>322.23999999999995</v>
      </c>
      <c r="P196" s="36">
        <f t="shared" si="7"/>
        <v>425.91999999999996</v>
      </c>
      <c r="Q196" s="36">
        <f t="shared" si="7"/>
        <v>505.78</v>
      </c>
      <c r="R196" s="36">
        <f t="shared" si="7"/>
        <v>505.78</v>
      </c>
      <c r="S196" s="36">
        <f t="shared" si="7"/>
        <v>565.82000000000005</v>
      </c>
    </row>
    <row r="197" spans="2:19" x14ac:dyDescent="0.25">
      <c r="B197" s="108"/>
      <c r="C197" s="19" t="s">
        <v>23</v>
      </c>
      <c r="D197" s="36">
        <v>0</v>
      </c>
      <c r="E197" s="36">
        <f t="shared" ref="E197:S197" si="8">E173*E$159</f>
        <v>2</v>
      </c>
      <c r="F197" s="36">
        <f t="shared" si="8"/>
        <v>2</v>
      </c>
      <c r="G197" s="36">
        <f t="shared" si="8"/>
        <v>3</v>
      </c>
      <c r="H197" s="36">
        <f t="shared" si="8"/>
        <v>3</v>
      </c>
      <c r="I197" s="36">
        <f t="shared" si="8"/>
        <v>3</v>
      </c>
      <c r="J197" s="36">
        <f t="shared" si="8"/>
        <v>3</v>
      </c>
      <c r="K197" s="36">
        <f t="shared" si="8"/>
        <v>4.8159999999999998</v>
      </c>
      <c r="L197" s="36">
        <f t="shared" si="8"/>
        <v>6.26</v>
      </c>
      <c r="M197" s="36">
        <f t="shared" si="8"/>
        <v>8.0559999999999992</v>
      </c>
      <c r="N197" s="36">
        <f t="shared" si="8"/>
        <v>10.069999999999999</v>
      </c>
      <c r="O197" s="36">
        <f t="shared" si="8"/>
        <v>10.069999999999999</v>
      </c>
      <c r="P197" s="36">
        <f t="shared" si="8"/>
        <v>13.309999999999999</v>
      </c>
      <c r="Q197" s="36">
        <f t="shared" si="8"/>
        <v>13.309999999999999</v>
      </c>
      <c r="R197" s="36">
        <f t="shared" si="8"/>
        <v>15.972</v>
      </c>
      <c r="S197" s="36">
        <f t="shared" si="8"/>
        <v>17.868000000000002</v>
      </c>
    </row>
    <row r="198" spans="2:19" x14ac:dyDescent="0.25">
      <c r="B198" s="108"/>
      <c r="C198" s="19" t="s">
        <v>6</v>
      </c>
      <c r="D198" s="36">
        <v>0</v>
      </c>
      <c r="E198" s="36">
        <f t="shared" ref="E198:S198" si="9">E174*E$159</f>
        <v>0</v>
      </c>
      <c r="F198" s="36">
        <f t="shared" si="9"/>
        <v>0</v>
      </c>
      <c r="G198" s="36">
        <f t="shared" si="9"/>
        <v>0</v>
      </c>
      <c r="H198" s="36">
        <f t="shared" si="9"/>
        <v>1</v>
      </c>
      <c r="I198" s="36">
        <f t="shared" si="9"/>
        <v>1</v>
      </c>
      <c r="J198" s="36">
        <f t="shared" si="9"/>
        <v>1</v>
      </c>
      <c r="K198" s="36">
        <f t="shared" si="9"/>
        <v>2.4079999999999999</v>
      </c>
      <c r="L198" s="36">
        <f t="shared" si="9"/>
        <v>3.13</v>
      </c>
      <c r="M198" s="36">
        <f t="shared" si="9"/>
        <v>4.0279999999999996</v>
      </c>
      <c r="N198" s="36">
        <f t="shared" si="9"/>
        <v>4.0279999999999996</v>
      </c>
      <c r="O198" s="36">
        <f t="shared" si="9"/>
        <v>4.0279999999999996</v>
      </c>
      <c r="P198" s="36">
        <f t="shared" si="9"/>
        <v>5.3239999999999998</v>
      </c>
      <c r="Q198" s="36">
        <f t="shared" si="9"/>
        <v>7.9859999999999998</v>
      </c>
      <c r="R198" s="36">
        <f t="shared" si="9"/>
        <v>7.9859999999999998</v>
      </c>
      <c r="S198" s="36">
        <f t="shared" si="9"/>
        <v>8.9340000000000011</v>
      </c>
    </row>
    <row r="199" spans="2:19" x14ac:dyDescent="0.25">
      <c r="B199" s="108"/>
      <c r="C199" s="19" t="s">
        <v>24</v>
      </c>
      <c r="D199" s="36">
        <v>0</v>
      </c>
      <c r="E199" s="36">
        <f t="shared" ref="E199:S199" si="10">E175*E$159</f>
        <v>16</v>
      </c>
      <c r="F199" s="36">
        <f t="shared" si="10"/>
        <v>16</v>
      </c>
      <c r="G199" s="36">
        <f t="shared" si="10"/>
        <v>16</v>
      </c>
      <c r="H199" s="36">
        <f t="shared" si="10"/>
        <v>23</v>
      </c>
      <c r="I199" s="36">
        <f t="shared" si="10"/>
        <v>23</v>
      </c>
      <c r="J199" s="36">
        <f t="shared" si="10"/>
        <v>23</v>
      </c>
      <c r="K199" s="36">
        <f t="shared" si="10"/>
        <v>36.119999999999997</v>
      </c>
      <c r="L199" s="36">
        <f t="shared" si="10"/>
        <v>46.949999999999996</v>
      </c>
      <c r="M199" s="36">
        <f t="shared" si="10"/>
        <v>60.419999999999995</v>
      </c>
      <c r="N199" s="36">
        <f t="shared" si="10"/>
        <v>74.517999999999986</v>
      </c>
      <c r="O199" s="36">
        <f t="shared" si="10"/>
        <v>74.517999999999986</v>
      </c>
      <c r="P199" s="36">
        <f t="shared" si="10"/>
        <v>98.494</v>
      </c>
      <c r="Q199" s="36">
        <f t="shared" si="10"/>
        <v>117.128</v>
      </c>
      <c r="R199" s="36">
        <f t="shared" si="10"/>
        <v>117.128</v>
      </c>
      <c r="S199" s="36">
        <f t="shared" si="10"/>
        <v>131.03200000000001</v>
      </c>
    </row>
    <row r="200" spans="2:19" x14ac:dyDescent="0.25">
      <c r="B200" s="108"/>
      <c r="C200" s="19" t="s">
        <v>32</v>
      </c>
      <c r="D200" s="36">
        <v>0</v>
      </c>
      <c r="E200" s="36">
        <f t="shared" ref="E200:S200" si="11">E176*E$159</f>
        <v>7930</v>
      </c>
      <c r="F200" s="36">
        <f t="shared" si="11"/>
        <v>8120</v>
      </c>
      <c r="G200" s="36">
        <f t="shared" si="11"/>
        <v>8320</v>
      </c>
      <c r="H200" s="36">
        <f t="shared" si="11"/>
        <v>8520</v>
      </c>
      <c r="I200" s="36">
        <f t="shared" si="11"/>
        <v>8730</v>
      </c>
      <c r="J200" s="36">
        <f t="shared" si="11"/>
        <v>8950</v>
      </c>
      <c r="K200" s="36">
        <f t="shared" si="11"/>
        <v>11028.64</v>
      </c>
      <c r="L200" s="36">
        <f t="shared" si="11"/>
        <v>14695.35</v>
      </c>
      <c r="M200" s="36">
        <f t="shared" si="11"/>
        <v>19374.679999999997</v>
      </c>
      <c r="N200" s="36">
        <f t="shared" si="11"/>
        <v>19858.039999999997</v>
      </c>
      <c r="O200" s="36">
        <f t="shared" si="11"/>
        <v>20341.399999999998</v>
      </c>
      <c r="P200" s="36">
        <f t="shared" si="11"/>
        <v>27551.7</v>
      </c>
      <c r="Q200" s="36">
        <f t="shared" si="11"/>
        <v>28217.200000000001</v>
      </c>
      <c r="R200" s="36">
        <f t="shared" si="11"/>
        <v>28909.32</v>
      </c>
      <c r="S200" s="36">
        <f t="shared" si="11"/>
        <v>33145.14</v>
      </c>
    </row>
    <row r="201" spans="2:19" x14ac:dyDescent="0.25">
      <c r="B201" s="108"/>
      <c r="C201" s="19" t="s">
        <v>31</v>
      </c>
      <c r="D201" s="36">
        <v>0</v>
      </c>
      <c r="E201" s="36">
        <f t="shared" ref="E201:S201" si="12">E177*E$159</f>
        <v>0</v>
      </c>
      <c r="F201" s="36">
        <f t="shared" si="12"/>
        <v>0</v>
      </c>
      <c r="G201" s="36">
        <f t="shared" si="12"/>
        <v>0</v>
      </c>
      <c r="H201" s="36">
        <f t="shared" si="12"/>
        <v>0</v>
      </c>
      <c r="I201" s="36">
        <f t="shared" si="12"/>
        <v>0</v>
      </c>
      <c r="J201" s="36">
        <f t="shared" si="12"/>
        <v>0</v>
      </c>
      <c r="K201" s="36">
        <f t="shared" si="12"/>
        <v>240.79999999999998</v>
      </c>
      <c r="L201" s="36">
        <f t="shared" si="12"/>
        <v>313</v>
      </c>
      <c r="M201" s="36">
        <f t="shared" si="12"/>
        <v>402.79999999999995</v>
      </c>
      <c r="N201" s="36">
        <f t="shared" si="12"/>
        <v>402.79999999999995</v>
      </c>
      <c r="O201" s="36">
        <f t="shared" si="12"/>
        <v>402.79999999999995</v>
      </c>
      <c r="P201" s="36">
        <f t="shared" si="12"/>
        <v>532.4</v>
      </c>
      <c r="Q201" s="36">
        <f t="shared" si="12"/>
        <v>532.4</v>
      </c>
      <c r="R201" s="36">
        <f t="shared" si="12"/>
        <v>532.4</v>
      </c>
      <c r="S201" s="36">
        <f t="shared" si="12"/>
        <v>595.6</v>
      </c>
    </row>
    <row r="202" spans="2:19" x14ac:dyDescent="0.25">
      <c r="C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</row>
    <row r="203" spans="2:19" x14ac:dyDescent="0.25">
      <c r="B203" s="10">
        <v>1302</v>
      </c>
      <c r="C203" s="21" t="s">
        <v>34</v>
      </c>
      <c r="D203" s="40">
        <v>0</v>
      </c>
      <c r="E203" s="19">
        <v>1</v>
      </c>
      <c r="F203" s="19">
        <v>2</v>
      </c>
      <c r="G203" s="19">
        <v>3</v>
      </c>
      <c r="H203" s="19">
        <v>4</v>
      </c>
      <c r="I203" s="19">
        <v>5</v>
      </c>
      <c r="J203" s="19">
        <v>6</v>
      </c>
      <c r="K203" s="19">
        <v>7</v>
      </c>
      <c r="L203" s="19">
        <v>8</v>
      </c>
      <c r="M203" s="19">
        <v>9</v>
      </c>
      <c r="N203" s="19">
        <v>10</v>
      </c>
      <c r="O203" s="19">
        <v>11</v>
      </c>
      <c r="P203" s="19">
        <v>12</v>
      </c>
      <c r="Q203" s="19">
        <v>13</v>
      </c>
      <c r="R203" s="19">
        <v>14</v>
      </c>
      <c r="S203" s="19">
        <v>15</v>
      </c>
    </row>
    <row r="204" spans="2:19" x14ac:dyDescent="0.25">
      <c r="B204" s="108" t="s">
        <v>79</v>
      </c>
      <c r="C204" s="19" t="s">
        <v>33</v>
      </c>
      <c r="D204" s="36">
        <v>0</v>
      </c>
      <c r="E204" s="36">
        <f t="shared" ref="E204:S204" si="13">E183</f>
        <v>237</v>
      </c>
      <c r="F204" s="36">
        <f t="shared" si="13"/>
        <v>237</v>
      </c>
      <c r="G204" s="36">
        <f t="shared" si="13"/>
        <v>237</v>
      </c>
      <c r="H204" s="36">
        <f t="shared" si="13"/>
        <v>341</v>
      </c>
      <c r="I204" s="36">
        <f t="shared" si="13"/>
        <v>341</v>
      </c>
      <c r="J204" s="36">
        <f t="shared" si="13"/>
        <v>341</v>
      </c>
      <c r="K204" s="36">
        <f t="shared" si="13"/>
        <v>444</v>
      </c>
      <c r="L204" s="36">
        <f t="shared" si="13"/>
        <v>444</v>
      </c>
      <c r="M204" s="36">
        <f t="shared" si="13"/>
        <v>444</v>
      </c>
      <c r="N204" s="36">
        <f t="shared" si="13"/>
        <v>548</v>
      </c>
      <c r="O204" s="36">
        <f t="shared" si="13"/>
        <v>548</v>
      </c>
      <c r="P204" s="36">
        <f t="shared" si="13"/>
        <v>548</v>
      </c>
      <c r="Q204" s="36">
        <f t="shared" si="13"/>
        <v>652</v>
      </c>
      <c r="R204" s="36">
        <f t="shared" si="13"/>
        <v>652</v>
      </c>
      <c r="S204" s="36">
        <f t="shared" si="13"/>
        <v>652</v>
      </c>
    </row>
    <row r="205" spans="2:19" x14ac:dyDescent="0.25">
      <c r="B205" s="108"/>
      <c r="C205" s="19" t="s">
        <v>18</v>
      </c>
      <c r="D205" s="36">
        <v>0</v>
      </c>
      <c r="E205" s="36">
        <f t="shared" ref="E205:S205" si="14">E184*E$159</f>
        <v>41</v>
      </c>
      <c r="F205" s="36">
        <f t="shared" si="14"/>
        <v>41</v>
      </c>
      <c r="G205" s="36">
        <f t="shared" si="14"/>
        <v>41</v>
      </c>
      <c r="H205" s="36">
        <f t="shared" si="14"/>
        <v>60</v>
      </c>
      <c r="I205" s="36">
        <f t="shared" si="14"/>
        <v>60</v>
      </c>
      <c r="J205" s="36">
        <f t="shared" si="14"/>
        <v>60</v>
      </c>
      <c r="K205" s="36">
        <f t="shared" si="14"/>
        <v>93.911999999999992</v>
      </c>
      <c r="L205" s="36">
        <f t="shared" si="14"/>
        <v>122.07</v>
      </c>
      <c r="M205" s="36">
        <f t="shared" si="14"/>
        <v>157.09199999999998</v>
      </c>
      <c r="N205" s="36">
        <f t="shared" si="14"/>
        <v>193.34399999999999</v>
      </c>
      <c r="O205" s="36">
        <f t="shared" si="14"/>
        <v>193.34399999999999</v>
      </c>
      <c r="P205" s="36">
        <f t="shared" si="14"/>
        <v>255.55199999999999</v>
      </c>
      <c r="Q205" s="36">
        <f t="shared" si="14"/>
        <v>303.46800000000002</v>
      </c>
      <c r="R205" s="36">
        <f t="shared" si="14"/>
        <v>303.46800000000002</v>
      </c>
      <c r="S205" s="36">
        <f t="shared" si="14"/>
        <v>339.49200000000002</v>
      </c>
    </row>
    <row r="206" spans="2:19" x14ac:dyDescent="0.25">
      <c r="B206" s="108"/>
      <c r="C206" s="19" t="s">
        <v>23</v>
      </c>
      <c r="D206" s="36">
        <v>0</v>
      </c>
      <c r="E206" s="36">
        <f t="shared" ref="E206:S206" si="15">E185*E$159</f>
        <v>1</v>
      </c>
      <c r="F206" s="36">
        <f t="shared" si="15"/>
        <v>1</v>
      </c>
      <c r="G206" s="36">
        <f t="shared" si="15"/>
        <v>2</v>
      </c>
      <c r="H206" s="36">
        <f t="shared" si="15"/>
        <v>2</v>
      </c>
      <c r="I206" s="36">
        <f t="shared" si="15"/>
        <v>2</v>
      </c>
      <c r="J206" s="36">
        <f t="shared" si="15"/>
        <v>2</v>
      </c>
      <c r="K206" s="36">
        <f t="shared" si="15"/>
        <v>2.4079999999999999</v>
      </c>
      <c r="L206" s="36">
        <f t="shared" si="15"/>
        <v>3.13</v>
      </c>
      <c r="M206" s="36">
        <f t="shared" si="15"/>
        <v>4.0279999999999996</v>
      </c>
      <c r="N206" s="36">
        <f t="shared" si="15"/>
        <v>6.0419999999999998</v>
      </c>
      <c r="O206" s="36">
        <f t="shared" si="15"/>
        <v>6.0419999999999998</v>
      </c>
      <c r="P206" s="36">
        <f t="shared" si="15"/>
        <v>7.9859999999999998</v>
      </c>
      <c r="Q206" s="36">
        <f t="shared" si="15"/>
        <v>7.9859999999999998</v>
      </c>
      <c r="R206" s="36">
        <f t="shared" si="15"/>
        <v>10.648</v>
      </c>
      <c r="S206" s="36">
        <f t="shared" si="15"/>
        <v>11.912000000000001</v>
      </c>
    </row>
    <row r="207" spans="2:19" x14ac:dyDescent="0.25">
      <c r="B207" s="108"/>
      <c r="C207" s="19" t="s">
        <v>6</v>
      </c>
      <c r="D207" s="36">
        <v>0</v>
      </c>
      <c r="E207" s="36">
        <f t="shared" ref="E207:S207" si="16">E186*E$159</f>
        <v>0</v>
      </c>
      <c r="F207" s="36">
        <f t="shared" si="16"/>
        <v>0</v>
      </c>
      <c r="G207" s="36">
        <f t="shared" si="16"/>
        <v>0</v>
      </c>
      <c r="H207" s="36">
        <f t="shared" si="16"/>
        <v>1</v>
      </c>
      <c r="I207" s="36">
        <f t="shared" si="16"/>
        <v>1</v>
      </c>
      <c r="J207" s="36">
        <f t="shared" si="16"/>
        <v>1</v>
      </c>
      <c r="K207" s="36">
        <f t="shared" si="16"/>
        <v>1.204</v>
      </c>
      <c r="L207" s="36">
        <f t="shared" si="16"/>
        <v>1.5649999999999999</v>
      </c>
      <c r="M207" s="36">
        <f t="shared" si="16"/>
        <v>2.0139999999999998</v>
      </c>
      <c r="N207" s="36">
        <f t="shared" si="16"/>
        <v>4.0279999999999996</v>
      </c>
      <c r="O207" s="36">
        <f t="shared" si="16"/>
        <v>4.0279999999999996</v>
      </c>
      <c r="P207" s="36">
        <f t="shared" si="16"/>
        <v>5.3239999999999998</v>
      </c>
      <c r="Q207" s="36">
        <f t="shared" si="16"/>
        <v>5.3239999999999998</v>
      </c>
      <c r="R207" s="36">
        <f t="shared" si="16"/>
        <v>5.3239999999999998</v>
      </c>
      <c r="S207" s="36">
        <f t="shared" si="16"/>
        <v>5.9560000000000004</v>
      </c>
    </row>
    <row r="208" spans="2:19" x14ac:dyDescent="0.25">
      <c r="B208" s="108"/>
      <c r="C208" s="19" t="s">
        <v>24</v>
      </c>
      <c r="D208" s="36">
        <v>0</v>
      </c>
      <c r="E208" s="36">
        <f t="shared" ref="E208:S208" si="17">E187*E$159</f>
        <v>11</v>
      </c>
      <c r="F208" s="36">
        <f t="shared" si="17"/>
        <v>11</v>
      </c>
      <c r="G208" s="36">
        <f t="shared" si="17"/>
        <v>11</v>
      </c>
      <c r="H208" s="36">
        <f t="shared" si="17"/>
        <v>16</v>
      </c>
      <c r="I208" s="36">
        <f t="shared" si="17"/>
        <v>16</v>
      </c>
      <c r="J208" s="36">
        <f t="shared" si="17"/>
        <v>16</v>
      </c>
      <c r="K208" s="36">
        <f t="shared" si="17"/>
        <v>25.283999999999999</v>
      </c>
      <c r="L208" s="36">
        <f t="shared" si="17"/>
        <v>32.865000000000002</v>
      </c>
      <c r="M208" s="36">
        <f t="shared" si="17"/>
        <v>42.293999999999997</v>
      </c>
      <c r="N208" s="36">
        <f t="shared" si="17"/>
        <v>50.349999999999994</v>
      </c>
      <c r="O208" s="36">
        <f t="shared" si="17"/>
        <v>50.349999999999994</v>
      </c>
      <c r="P208" s="36">
        <f t="shared" si="17"/>
        <v>66.55</v>
      </c>
      <c r="Q208" s="36">
        <f t="shared" si="17"/>
        <v>79.86</v>
      </c>
      <c r="R208" s="36">
        <f t="shared" si="17"/>
        <v>79.86</v>
      </c>
      <c r="S208" s="36">
        <f t="shared" si="17"/>
        <v>89.34</v>
      </c>
    </row>
    <row r="209" spans="2:19" x14ac:dyDescent="0.25">
      <c r="B209" s="108"/>
      <c r="C209" s="19" t="s">
        <v>32</v>
      </c>
      <c r="D209" s="36">
        <v>0</v>
      </c>
      <c r="E209" s="36">
        <f t="shared" ref="E209:S209" si="18">E188*E$159</f>
        <v>5550</v>
      </c>
      <c r="F209" s="36">
        <f t="shared" si="18"/>
        <v>5690</v>
      </c>
      <c r="G209" s="36">
        <f t="shared" si="18"/>
        <v>5830</v>
      </c>
      <c r="H209" s="36">
        <f t="shared" si="18"/>
        <v>5980</v>
      </c>
      <c r="I209" s="36">
        <f t="shared" si="18"/>
        <v>6120</v>
      </c>
      <c r="J209" s="36">
        <f t="shared" si="18"/>
        <v>6270</v>
      </c>
      <c r="K209" s="36">
        <f t="shared" si="18"/>
        <v>7729.6799999999994</v>
      </c>
      <c r="L209" s="36">
        <f t="shared" si="18"/>
        <v>10297.699999999999</v>
      </c>
      <c r="M209" s="36">
        <f t="shared" si="18"/>
        <v>13574.359999999999</v>
      </c>
      <c r="N209" s="36">
        <f t="shared" si="18"/>
        <v>13916.739999999998</v>
      </c>
      <c r="O209" s="36">
        <f t="shared" si="18"/>
        <v>14238.979999999998</v>
      </c>
      <c r="P209" s="36">
        <f t="shared" si="18"/>
        <v>19299.5</v>
      </c>
      <c r="Q209" s="36">
        <f t="shared" si="18"/>
        <v>19778.66</v>
      </c>
      <c r="R209" s="36">
        <f t="shared" si="18"/>
        <v>20257.82</v>
      </c>
      <c r="S209" s="36">
        <f t="shared" si="18"/>
        <v>23228.400000000001</v>
      </c>
    </row>
    <row r="210" spans="2:19" x14ac:dyDescent="0.25">
      <c r="B210" s="108"/>
      <c r="C210" s="19" t="s">
        <v>31</v>
      </c>
      <c r="D210" s="36">
        <v>0</v>
      </c>
      <c r="E210" s="36">
        <f t="shared" ref="E210:S210" si="19">E189*E$159</f>
        <v>0</v>
      </c>
      <c r="F210" s="36">
        <f t="shared" si="19"/>
        <v>0</v>
      </c>
      <c r="G210" s="36">
        <f t="shared" si="19"/>
        <v>0</v>
      </c>
      <c r="H210" s="36">
        <f t="shared" si="19"/>
        <v>0</v>
      </c>
      <c r="I210" s="36">
        <f t="shared" si="19"/>
        <v>0</v>
      </c>
      <c r="J210" s="36">
        <f>J189*J$159</f>
        <v>0</v>
      </c>
      <c r="K210" s="36">
        <f t="shared" si="19"/>
        <v>132.44</v>
      </c>
      <c r="L210" s="36">
        <f t="shared" si="19"/>
        <v>172.15</v>
      </c>
      <c r="M210" s="36">
        <f t="shared" si="19"/>
        <v>221.53999999999996</v>
      </c>
      <c r="N210" s="36">
        <f t="shared" si="19"/>
        <v>221.53999999999996</v>
      </c>
      <c r="O210" s="36">
        <f t="shared" si="19"/>
        <v>221.53999999999996</v>
      </c>
      <c r="P210" s="36">
        <f t="shared" si="19"/>
        <v>292.82</v>
      </c>
      <c r="Q210" s="36">
        <f t="shared" si="19"/>
        <v>292.82</v>
      </c>
      <c r="R210" s="36">
        <f t="shared" si="19"/>
        <v>292.82</v>
      </c>
      <c r="S210" s="36">
        <f t="shared" si="19"/>
        <v>327.58000000000004</v>
      </c>
    </row>
    <row r="212" spans="2:19" x14ac:dyDescent="0.25">
      <c r="B212" s="10">
        <v>1302</v>
      </c>
      <c r="C212" s="21" t="s">
        <v>35</v>
      </c>
      <c r="D212" s="46">
        <v>0</v>
      </c>
      <c r="E212" s="46">
        <v>1</v>
      </c>
      <c r="F212" s="46">
        <v>2</v>
      </c>
      <c r="G212" s="46">
        <v>3</v>
      </c>
      <c r="H212" s="46">
        <v>4</v>
      </c>
      <c r="I212" s="46">
        <v>5</v>
      </c>
      <c r="J212" s="46">
        <v>6</v>
      </c>
      <c r="K212" s="46">
        <v>7</v>
      </c>
      <c r="L212" s="46">
        <v>8</v>
      </c>
      <c r="M212" s="46">
        <v>9</v>
      </c>
      <c r="N212" s="46">
        <v>10</v>
      </c>
      <c r="O212" s="46">
        <v>11</v>
      </c>
      <c r="P212" s="46">
        <v>12</v>
      </c>
      <c r="Q212" s="46">
        <v>13</v>
      </c>
      <c r="R212" s="46">
        <v>14</v>
      </c>
      <c r="S212" s="46">
        <v>15</v>
      </c>
    </row>
    <row r="213" spans="2:19" x14ac:dyDescent="0.25">
      <c r="B213" s="107" t="s">
        <v>80</v>
      </c>
      <c r="C213" s="46" t="s">
        <v>33</v>
      </c>
      <c r="D213" s="36">
        <v>0</v>
      </c>
      <c r="E213" s="36">
        <f>E171</f>
        <v>339</v>
      </c>
      <c r="F213" s="36">
        <f t="shared" ref="F213:S213" si="20">F171</f>
        <v>339</v>
      </c>
      <c r="G213" s="36">
        <f t="shared" si="20"/>
        <v>339</v>
      </c>
      <c r="H213" s="36">
        <f t="shared" si="20"/>
        <v>487</v>
      </c>
      <c r="I213" s="36">
        <f t="shared" si="20"/>
        <v>487</v>
      </c>
      <c r="J213" s="36">
        <f t="shared" si="20"/>
        <v>487</v>
      </c>
      <c r="K213" s="36">
        <f t="shared" si="20"/>
        <v>636</v>
      </c>
      <c r="L213" s="36">
        <f t="shared" si="20"/>
        <v>636</v>
      </c>
      <c r="M213" s="36">
        <f t="shared" si="20"/>
        <v>636</v>
      </c>
      <c r="N213" s="36">
        <f t="shared" si="20"/>
        <v>784</v>
      </c>
      <c r="O213" s="36">
        <f t="shared" si="20"/>
        <v>784</v>
      </c>
      <c r="P213" s="36">
        <f t="shared" si="20"/>
        <v>784</v>
      </c>
      <c r="Q213" s="36">
        <f t="shared" si="20"/>
        <v>932</v>
      </c>
      <c r="R213" s="36">
        <f t="shared" si="20"/>
        <v>932</v>
      </c>
      <c r="S213" s="36">
        <f t="shared" si="20"/>
        <v>932</v>
      </c>
    </row>
    <row r="214" spans="2:19" x14ac:dyDescent="0.25">
      <c r="B214" s="107"/>
      <c r="C214" s="46" t="s">
        <v>17</v>
      </c>
      <c r="D214" s="36">
        <v>0</v>
      </c>
      <c r="E214" s="36">
        <f t="shared" ref="E214:E219" si="21">E172*E$162</f>
        <v>69</v>
      </c>
      <c r="F214" s="36">
        <f t="shared" ref="F214:N214" si="22">F172*F$162</f>
        <v>69</v>
      </c>
      <c r="G214" s="36">
        <f t="shared" si="22"/>
        <v>69</v>
      </c>
      <c r="H214" s="36">
        <f t="shared" si="22"/>
        <v>99</v>
      </c>
      <c r="I214" s="36">
        <f t="shared" si="22"/>
        <v>99</v>
      </c>
      <c r="J214" s="36">
        <f t="shared" si="22"/>
        <v>99</v>
      </c>
      <c r="K214" s="36">
        <f t="shared" si="22"/>
        <v>387</v>
      </c>
      <c r="L214" s="36">
        <f t="shared" si="22"/>
        <v>516</v>
      </c>
      <c r="M214" s="36">
        <f t="shared" si="22"/>
        <v>645</v>
      </c>
      <c r="N214" s="36">
        <f t="shared" si="22"/>
        <v>800</v>
      </c>
      <c r="O214" s="36">
        <f t="shared" ref="O214:S214" si="23">O172*O$162</f>
        <v>800</v>
      </c>
      <c r="P214" s="36">
        <f t="shared" si="23"/>
        <v>960</v>
      </c>
      <c r="Q214" s="36">
        <f t="shared" si="23"/>
        <v>1140</v>
      </c>
      <c r="R214" s="36">
        <f t="shared" si="23"/>
        <v>1140</v>
      </c>
      <c r="S214" s="36">
        <f t="shared" si="23"/>
        <v>1330</v>
      </c>
    </row>
    <row r="215" spans="2:19" x14ac:dyDescent="0.25">
      <c r="B215" s="107"/>
      <c r="C215" s="46" t="s">
        <v>23</v>
      </c>
      <c r="D215" s="36">
        <v>0</v>
      </c>
      <c r="E215" s="36">
        <f t="shared" si="21"/>
        <v>2</v>
      </c>
      <c r="F215" s="36">
        <f t="shared" ref="F215:N215" si="24">F173*F$162</f>
        <v>2</v>
      </c>
      <c r="G215" s="36">
        <f t="shared" si="24"/>
        <v>3</v>
      </c>
      <c r="H215" s="36">
        <f t="shared" si="24"/>
        <v>3</v>
      </c>
      <c r="I215" s="36">
        <f t="shared" si="24"/>
        <v>3</v>
      </c>
      <c r="J215" s="36">
        <f t="shared" si="24"/>
        <v>3</v>
      </c>
      <c r="K215" s="36">
        <f t="shared" si="24"/>
        <v>12</v>
      </c>
      <c r="L215" s="36">
        <f t="shared" si="24"/>
        <v>16</v>
      </c>
      <c r="M215" s="36">
        <f t="shared" si="24"/>
        <v>20</v>
      </c>
      <c r="N215" s="36">
        <f t="shared" si="24"/>
        <v>25</v>
      </c>
      <c r="O215" s="36">
        <f t="shared" ref="O215:S215" si="25">O173*O$162</f>
        <v>25</v>
      </c>
      <c r="P215" s="36">
        <f t="shared" si="25"/>
        <v>30</v>
      </c>
      <c r="Q215" s="36">
        <f t="shared" si="25"/>
        <v>30</v>
      </c>
      <c r="R215" s="36">
        <f t="shared" si="25"/>
        <v>36</v>
      </c>
      <c r="S215" s="36">
        <f t="shared" si="25"/>
        <v>42</v>
      </c>
    </row>
    <row r="216" spans="2:19" x14ac:dyDescent="0.25">
      <c r="B216" s="107"/>
      <c r="C216" s="46" t="s">
        <v>6</v>
      </c>
      <c r="D216" s="36">
        <v>0</v>
      </c>
      <c r="E216" s="36">
        <f t="shared" si="21"/>
        <v>0</v>
      </c>
      <c r="F216" s="36">
        <f t="shared" ref="F216:N216" si="26">F174*F$162</f>
        <v>0</v>
      </c>
      <c r="G216" s="36">
        <f t="shared" si="26"/>
        <v>0</v>
      </c>
      <c r="H216" s="36">
        <f t="shared" si="26"/>
        <v>1</v>
      </c>
      <c r="I216" s="36">
        <f t="shared" si="26"/>
        <v>1</v>
      </c>
      <c r="J216" s="36">
        <f t="shared" si="26"/>
        <v>1</v>
      </c>
      <c r="K216" s="36">
        <f t="shared" si="26"/>
        <v>6</v>
      </c>
      <c r="L216" s="36">
        <f t="shared" si="26"/>
        <v>8</v>
      </c>
      <c r="M216" s="36">
        <f t="shared" si="26"/>
        <v>10</v>
      </c>
      <c r="N216" s="36">
        <f t="shared" si="26"/>
        <v>10</v>
      </c>
      <c r="O216" s="36">
        <f t="shared" ref="O216:S216" si="27">O174*O$162</f>
        <v>10</v>
      </c>
      <c r="P216" s="36">
        <f t="shared" si="27"/>
        <v>12</v>
      </c>
      <c r="Q216" s="36">
        <f t="shared" si="27"/>
        <v>18</v>
      </c>
      <c r="R216" s="36">
        <f t="shared" si="27"/>
        <v>18</v>
      </c>
      <c r="S216" s="36">
        <f t="shared" si="27"/>
        <v>21</v>
      </c>
    </row>
    <row r="217" spans="2:19" x14ac:dyDescent="0.25">
      <c r="B217" s="107"/>
      <c r="C217" s="46" t="s">
        <v>24</v>
      </c>
      <c r="D217" s="36">
        <v>0</v>
      </c>
      <c r="E217" s="36">
        <f t="shared" si="21"/>
        <v>16</v>
      </c>
      <c r="F217" s="36">
        <f t="shared" ref="F217:N217" si="28">F175*F$162</f>
        <v>16</v>
      </c>
      <c r="G217" s="36">
        <f t="shared" si="28"/>
        <v>16</v>
      </c>
      <c r="H217" s="36">
        <f t="shared" si="28"/>
        <v>23</v>
      </c>
      <c r="I217" s="36">
        <f t="shared" si="28"/>
        <v>23</v>
      </c>
      <c r="J217" s="36">
        <f t="shared" si="28"/>
        <v>23</v>
      </c>
      <c r="K217" s="36">
        <f t="shared" si="28"/>
        <v>90</v>
      </c>
      <c r="L217" s="36">
        <f t="shared" si="28"/>
        <v>120</v>
      </c>
      <c r="M217" s="36">
        <f t="shared" si="28"/>
        <v>150</v>
      </c>
      <c r="N217" s="36">
        <f t="shared" si="28"/>
        <v>185</v>
      </c>
      <c r="O217" s="36">
        <f t="shared" ref="O217:S217" si="29">O175*O$162</f>
        <v>185</v>
      </c>
      <c r="P217" s="36">
        <f t="shared" si="29"/>
        <v>222</v>
      </c>
      <c r="Q217" s="36">
        <f t="shared" si="29"/>
        <v>264</v>
      </c>
      <c r="R217" s="36">
        <f t="shared" si="29"/>
        <v>264</v>
      </c>
      <c r="S217" s="36">
        <f t="shared" si="29"/>
        <v>308</v>
      </c>
    </row>
    <row r="218" spans="2:19" x14ac:dyDescent="0.25">
      <c r="B218" s="107"/>
      <c r="C218" s="46" t="s">
        <v>32</v>
      </c>
      <c r="D218" s="36">
        <v>0</v>
      </c>
      <c r="E218" s="36">
        <f t="shared" si="21"/>
        <v>7930</v>
      </c>
      <c r="F218" s="36">
        <f t="shared" ref="F218:N218" si="30">F176*F$162</f>
        <v>8120</v>
      </c>
      <c r="G218" s="36">
        <f t="shared" si="30"/>
        <v>8320</v>
      </c>
      <c r="H218" s="36">
        <f t="shared" si="30"/>
        <v>8520</v>
      </c>
      <c r="I218" s="36">
        <f t="shared" si="30"/>
        <v>8730</v>
      </c>
      <c r="J218" s="36">
        <f t="shared" si="30"/>
        <v>8950</v>
      </c>
      <c r="K218" s="36">
        <f t="shared" si="30"/>
        <v>27480</v>
      </c>
      <c r="L218" s="36">
        <f t="shared" si="30"/>
        <v>37560</v>
      </c>
      <c r="M218" s="36">
        <f t="shared" si="30"/>
        <v>48100</v>
      </c>
      <c r="N218" s="36">
        <f t="shared" si="30"/>
        <v>49300</v>
      </c>
      <c r="O218" s="36">
        <f t="shared" ref="O218:S218" si="31">O176*O$162</f>
        <v>50500</v>
      </c>
      <c r="P218" s="36">
        <f t="shared" si="31"/>
        <v>62100</v>
      </c>
      <c r="Q218" s="36">
        <f t="shared" si="31"/>
        <v>63600</v>
      </c>
      <c r="R218" s="36">
        <f t="shared" si="31"/>
        <v>65160</v>
      </c>
      <c r="S218" s="36">
        <f t="shared" si="31"/>
        <v>77910</v>
      </c>
    </row>
    <row r="219" spans="2:19" x14ac:dyDescent="0.25">
      <c r="B219" s="107"/>
      <c r="C219" s="46" t="s">
        <v>31</v>
      </c>
      <c r="D219" s="36">
        <v>0</v>
      </c>
      <c r="E219" s="36">
        <f t="shared" si="21"/>
        <v>0</v>
      </c>
      <c r="F219" s="36">
        <f t="shared" ref="F219:N219" si="32">F177*F$162</f>
        <v>0</v>
      </c>
      <c r="G219" s="36">
        <f t="shared" si="32"/>
        <v>0</v>
      </c>
      <c r="H219" s="36">
        <f t="shared" si="32"/>
        <v>0</v>
      </c>
      <c r="I219" s="36">
        <f t="shared" si="32"/>
        <v>0</v>
      </c>
      <c r="J219" s="36">
        <f t="shared" si="32"/>
        <v>0</v>
      </c>
      <c r="K219" s="36">
        <f t="shared" si="32"/>
        <v>600</v>
      </c>
      <c r="L219" s="36">
        <f t="shared" si="32"/>
        <v>800</v>
      </c>
      <c r="M219" s="36">
        <f t="shared" si="32"/>
        <v>1000</v>
      </c>
      <c r="N219" s="36">
        <f t="shared" si="32"/>
        <v>1000</v>
      </c>
      <c r="O219" s="36">
        <f t="shared" ref="O219:S219" si="33">O177*O$162</f>
        <v>1000</v>
      </c>
      <c r="P219" s="36">
        <f t="shared" si="33"/>
        <v>1200</v>
      </c>
      <c r="Q219" s="36">
        <f t="shared" si="33"/>
        <v>1200</v>
      </c>
      <c r="R219" s="36">
        <f t="shared" si="33"/>
        <v>1200</v>
      </c>
      <c r="S219" s="36">
        <f t="shared" si="33"/>
        <v>1400</v>
      </c>
    </row>
    <row r="220" spans="2:19" x14ac:dyDescent="0.25">
      <c r="C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</row>
    <row r="221" spans="2:19" x14ac:dyDescent="0.25">
      <c r="B221" s="10">
        <v>1302</v>
      </c>
      <c r="C221" s="21" t="s">
        <v>34</v>
      </c>
      <c r="D221" s="46">
        <v>0</v>
      </c>
      <c r="E221" s="46">
        <v>1</v>
      </c>
      <c r="F221" s="46">
        <v>2</v>
      </c>
      <c r="G221" s="46">
        <v>3</v>
      </c>
      <c r="H221" s="46">
        <v>4</v>
      </c>
      <c r="I221" s="46">
        <v>5</v>
      </c>
      <c r="J221" s="46">
        <v>6</v>
      </c>
      <c r="K221" s="46">
        <v>7</v>
      </c>
      <c r="L221" s="46">
        <v>8</v>
      </c>
      <c r="M221" s="46">
        <v>9</v>
      </c>
      <c r="N221" s="46">
        <v>10</v>
      </c>
      <c r="O221" s="46">
        <v>11</v>
      </c>
      <c r="P221" s="46">
        <v>12</v>
      </c>
      <c r="Q221" s="46">
        <v>13</v>
      </c>
      <c r="R221" s="46">
        <v>14</v>
      </c>
      <c r="S221" s="46">
        <v>15</v>
      </c>
    </row>
    <row r="222" spans="2:19" x14ac:dyDescent="0.25">
      <c r="B222" s="107" t="s">
        <v>80</v>
      </c>
      <c r="C222" s="46" t="s">
        <v>33</v>
      </c>
      <c r="D222" s="36">
        <v>0</v>
      </c>
      <c r="E222" s="36">
        <f>E183</f>
        <v>237</v>
      </c>
      <c r="F222" s="36">
        <f t="shared" ref="F222:S222" si="34">F204</f>
        <v>237</v>
      </c>
      <c r="G222" s="36">
        <f t="shared" si="34"/>
        <v>237</v>
      </c>
      <c r="H222" s="36">
        <f t="shared" si="34"/>
        <v>341</v>
      </c>
      <c r="I222" s="36">
        <f t="shared" si="34"/>
        <v>341</v>
      </c>
      <c r="J222" s="36">
        <f t="shared" si="34"/>
        <v>341</v>
      </c>
      <c r="K222" s="36">
        <f t="shared" si="34"/>
        <v>444</v>
      </c>
      <c r="L222" s="36">
        <f t="shared" si="34"/>
        <v>444</v>
      </c>
      <c r="M222" s="36">
        <f t="shared" si="34"/>
        <v>444</v>
      </c>
      <c r="N222" s="36">
        <f t="shared" si="34"/>
        <v>548</v>
      </c>
      <c r="O222" s="36">
        <f t="shared" si="34"/>
        <v>548</v>
      </c>
      <c r="P222" s="36">
        <f t="shared" si="34"/>
        <v>548</v>
      </c>
      <c r="Q222" s="36">
        <f t="shared" si="34"/>
        <v>652</v>
      </c>
      <c r="R222" s="36">
        <f t="shared" si="34"/>
        <v>652</v>
      </c>
      <c r="S222" s="36">
        <f t="shared" si="34"/>
        <v>652</v>
      </c>
    </row>
    <row r="223" spans="2:19" x14ac:dyDescent="0.25">
      <c r="B223" s="107"/>
      <c r="C223" s="46" t="s">
        <v>18</v>
      </c>
      <c r="D223" s="36">
        <v>0</v>
      </c>
      <c r="E223" s="36">
        <f>E184*E$162</f>
        <v>41</v>
      </c>
      <c r="F223" s="36">
        <f t="shared" ref="F223:I223" si="35">F184*F$162</f>
        <v>41</v>
      </c>
      <c r="G223" s="36">
        <f t="shared" si="35"/>
        <v>41</v>
      </c>
      <c r="H223" s="36">
        <f t="shared" si="35"/>
        <v>60</v>
      </c>
      <c r="I223" s="36">
        <f t="shared" si="35"/>
        <v>60</v>
      </c>
      <c r="J223" s="36">
        <f t="shared" ref="J223:J228" si="36">J184*J$162</f>
        <v>60</v>
      </c>
      <c r="K223" s="36">
        <f t="shared" ref="K223:S223" si="37">K184*K$162</f>
        <v>234</v>
      </c>
      <c r="L223" s="36">
        <f t="shared" si="37"/>
        <v>312</v>
      </c>
      <c r="M223" s="36">
        <f t="shared" si="37"/>
        <v>390</v>
      </c>
      <c r="N223" s="36">
        <f t="shared" si="37"/>
        <v>480</v>
      </c>
      <c r="O223" s="36">
        <f t="shared" si="37"/>
        <v>480</v>
      </c>
      <c r="P223" s="36">
        <f t="shared" si="37"/>
        <v>576</v>
      </c>
      <c r="Q223" s="36">
        <f t="shared" si="37"/>
        <v>684</v>
      </c>
      <c r="R223" s="36">
        <f t="shared" si="37"/>
        <v>684</v>
      </c>
      <c r="S223" s="36">
        <f t="shared" si="37"/>
        <v>798</v>
      </c>
    </row>
    <row r="224" spans="2:19" x14ac:dyDescent="0.25">
      <c r="B224" s="107"/>
      <c r="C224" s="46" t="s">
        <v>23</v>
      </c>
      <c r="D224" s="36">
        <v>0</v>
      </c>
      <c r="E224" s="36">
        <f t="shared" ref="E224:I224" si="38">E185*E$162</f>
        <v>1</v>
      </c>
      <c r="F224" s="36">
        <f t="shared" si="38"/>
        <v>1</v>
      </c>
      <c r="G224" s="36">
        <f t="shared" si="38"/>
        <v>2</v>
      </c>
      <c r="H224" s="36">
        <f t="shared" si="38"/>
        <v>2</v>
      </c>
      <c r="I224" s="36">
        <f t="shared" si="38"/>
        <v>2</v>
      </c>
      <c r="J224" s="36">
        <f t="shared" si="36"/>
        <v>2</v>
      </c>
      <c r="K224" s="36">
        <f t="shared" ref="K224:S224" si="39">K185*K$162</f>
        <v>6</v>
      </c>
      <c r="L224" s="36">
        <f t="shared" si="39"/>
        <v>8</v>
      </c>
      <c r="M224" s="36">
        <f t="shared" si="39"/>
        <v>10</v>
      </c>
      <c r="N224" s="36">
        <f t="shared" si="39"/>
        <v>15</v>
      </c>
      <c r="O224" s="36">
        <f t="shared" si="39"/>
        <v>15</v>
      </c>
      <c r="P224" s="36">
        <f t="shared" si="39"/>
        <v>18</v>
      </c>
      <c r="Q224" s="36">
        <f t="shared" si="39"/>
        <v>18</v>
      </c>
      <c r="R224" s="36">
        <f t="shared" si="39"/>
        <v>24</v>
      </c>
      <c r="S224" s="36">
        <f t="shared" si="39"/>
        <v>28</v>
      </c>
    </row>
    <row r="225" spans="2:19" x14ac:dyDescent="0.25">
      <c r="B225" s="107"/>
      <c r="C225" s="46" t="s">
        <v>6</v>
      </c>
      <c r="D225" s="36">
        <v>0</v>
      </c>
      <c r="E225" s="36">
        <f t="shared" ref="E225:I225" si="40">E186*E$162</f>
        <v>0</v>
      </c>
      <c r="F225" s="36">
        <f t="shared" si="40"/>
        <v>0</v>
      </c>
      <c r="G225" s="36">
        <f t="shared" si="40"/>
        <v>0</v>
      </c>
      <c r="H225" s="36">
        <f t="shared" si="40"/>
        <v>1</v>
      </c>
      <c r="I225" s="36">
        <f t="shared" si="40"/>
        <v>1</v>
      </c>
      <c r="J225" s="36">
        <f t="shared" si="36"/>
        <v>1</v>
      </c>
      <c r="K225" s="36">
        <f t="shared" ref="K225:S225" si="41">K186*K$162</f>
        <v>3</v>
      </c>
      <c r="L225" s="36">
        <f t="shared" si="41"/>
        <v>4</v>
      </c>
      <c r="M225" s="36">
        <f t="shared" si="41"/>
        <v>5</v>
      </c>
      <c r="N225" s="36">
        <f t="shared" si="41"/>
        <v>10</v>
      </c>
      <c r="O225" s="36">
        <f t="shared" si="41"/>
        <v>10</v>
      </c>
      <c r="P225" s="36">
        <f t="shared" si="41"/>
        <v>12</v>
      </c>
      <c r="Q225" s="36">
        <f t="shared" si="41"/>
        <v>12</v>
      </c>
      <c r="R225" s="36">
        <f t="shared" si="41"/>
        <v>12</v>
      </c>
      <c r="S225" s="36">
        <f t="shared" si="41"/>
        <v>14</v>
      </c>
    </row>
    <row r="226" spans="2:19" x14ac:dyDescent="0.25">
      <c r="B226" s="107"/>
      <c r="C226" s="46" t="s">
        <v>24</v>
      </c>
      <c r="D226" s="36">
        <v>0</v>
      </c>
      <c r="E226" s="36">
        <f t="shared" ref="E226:I226" si="42">E187*E$162</f>
        <v>11</v>
      </c>
      <c r="F226" s="36">
        <f t="shared" si="42"/>
        <v>11</v>
      </c>
      <c r="G226" s="36">
        <f t="shared" si="42"/>
        <v>11</v>
      </c>
      <c r="H226" s="36">
        <f t="shared" si="42"/>
        <v>16</v>
      </c>
      <c r="I226" s="36">
        <f t="shared" si="42"/>
        <v>16</v>
      </c>
      <c r="J226" s="36">
        <f t="shared" si="36"/>
        <v>16</v>
      </c>
      <c r="K226" s="36">
        <f t="shared" ref="K226:S226" si="43">K187*K$162</f>
        <v>63</v>
      </c>
      <c r="L226" s="36">
        <f t="shared" si="43"/>
        <v>84</v>
      </c>
      <c r="M226" s="36">
        <f t="shared" si="43"/>
        <v>105</v>
      </c>
      <c r="N226" s="36">
        <f t="shared" si="43"/>
        <v>125</v>
      </c>
      <c r="O226" s="36">
        <f t="shared" si="43"/>
        <v>125</v>
      </c>
      <c r="P226" s="36">
        <f t="shared" si="43"/>
        <v>150</v>
      </c>
      <c r="Q226" s="36">
        <f t="shared" si="43"/>
        <v>180</v>
      </c>
      <c r="R226" s="36">
        <f t="shared" si="43"/>
        <v>180</v>
      </c>
      <c r="S226" s="36">
        <f t="shared" si="43"/>
        <v>210</v>
      </c>
    </row>
    <row r="227" spans="2:19" x14ac:dyDescent="0.25">
      <c r="B227" s="107"/>
      <c r="C227" s="46" t="s">
        <v>32</v>
      </c>
      <c r="D227" s="36">
        <v>0</v>
      </c>
      <c r="E227" s="36">
        <f t="shared" ref="E227:I227" si="44">E188*E$162</f>
        <v>5550</v>
      </c>
      <c r="F227" s="36">
        <f t="shared" si="44"/>
        <v>5690</v>
      </c>
      <c r="G227" s="36">
        <f t="shared" si="44"/>
        <v>5830</v>
      </c>
      <c r="H227" s="36">
        <f t="shared" si="44"/>
        <v>5980</v>
      </c>
      <c r="I227" s="36">
        <f t="shared" si="44"/>
        <v>6120</v>
      </c>
      <c r="J227" s="36">
        <f t="shared" si="36"/>
        <v>6270</v>
      </c>
      <c r="K227" s="36">
        <f t="shared" ref="K227:S227" si="45">K188*K$162</f>
        <v>19260</v>
      </c>
      <c r="L227" s="36">
        <f t="shared" si="45"/>
        <v>26320</v>
      </c>
      <c r="M227" s="36">
        <f t="shared" si="45"/>
        <v>33700</v>
      </c>
      <c r="N227" s="36">
        <f t="shared" si="45"/>
        <v>34550</v>
      </c>
      <c r="O227" s="36">
        <f t="shared" si="45"/>
        <v>35350</v>
      </c>
      <c r="P227" s="36">
        <f t="shared" si="45"/>
        <v>43500</v>
      </c>
      <c r="Q227" s="36">
        <f t="shared" si="45"/>
        <v>44580</v>
      </c>
      <c r="R227" s="36">
        <f t="shared" si="45"/>
        <v>45660</v>
      </c>
      <c r="S227" s="36">
        <f t="shared" si="45"/>
        <v>54600</v>
      </c>
    </row>
    <row r="228" spans="2:19" x14ac:dyDescent="0.25">
      <c r="B228" s="107"/>
      <c r="C228" s="46" t="s">
        <v>31</v>
      </c>
      <c r="D228" s="36">
        <v>0</v>
      </c>
      <c r="E228" s="36">
        <f t="shared" ref="E228:I228" si="46">E189*E$162</f>
        <v>0</v>
      </c>
      <c r="F228" s="36">
        <f t="shared" si="46"/>
        <v>0</v>
      </c>
      <c r="G228" s="36">
        <f t="shared" si="46"/>
        <v>0</v>
      </c>
      <c r="H228" s="36">
        <f t="shared" si="46"/>
        <v>0</v>
      </c>
      <c r="I228" s="36">
        <f t="shared" si="46"/>
        <v>0</v>
      </c>
      <c r="J228" s="36">
        <f t="shared" si="36"/>
        <v>0</v>
      </c>
      <c r="K228" s="36">
        <f t="shared" ref="K228:S228" si="47">K189*K$162</f>
        <v>330</v>
      </c>
      <c r="L228" s="36">
        <f t="shared" si="47"/>
        <v>440</v>
      </c>
      <c r="M228" s="36">
        <f t="shared" si="47"/>
        <v>550</v>
      </c>
      <c r="N228" s="36">
        <f t="shared" si="47"/>
        <v>550</v>
      </c>
      <c r="O228" s="36">
        <f t="shared" si="47"/>
        <v>550</v>
      </c>
      <c r="P228" s="36">
        <f t="shared" si="47"/>
        <v>660</v>
      </c>
      <c r="Q228" s="36">
        <f t="shared" si="47"/>
        <v>660</v>
      </c>
      <c r="R228" s="36">
        <f t="shared" si="47"/>
        <v>660</v>
      </c>
      <c r="S228" s="36">
        <f t="shared" si="47"/>
        <v>770</v>
      </c>
    </row>
    <row r="230" spans="2:19" x14ac:dyDescent="0.25">
      <c r="B230" s="10">
        <v>1302</v>
      </c>
      <c r="C230" s="21" t="s">
        <v>35</v>
      </c>
      <c r="D230" s="60">
        <v>0</v>
      </c>
      <c r="E230" s="60">
        <v>1</v>
      </c>
      <c r="F230" s="60">
        <v>2</v>
      </c>
      <c r="G230" s="60">
        <v>3</v>
      </c>
      <c r="H230" s="60">
        <v>4</v>
      </c>
      <c r="I230" s="60">
        <v>5</v>
      </c>
      <c r="J230" s="60">
        <v>6</v>
      </c>
      <c r="K230" s="60">
        <v>7</v>
      </c>
      <c r="L230" s="60">
        <v>8</v>
      </c>
      <c r="M230" s="60">
        <v>9</v>
      </c>
      <c r="N230" s="60">
        <v>10</v>
      </c>
      <c r="O230" s="60">
        <v>11</v>
      </c>
      <c r="P230" s="60">
        <v>12</v>
      </c>
      <c r="Q230" s="60">
        <v>13</v>
      </c>
      <c r="R230" s="60">
        <v>14</v>
      </c>
      <c r="S230" s="60">
        <v>15</v>
      </c>
    </row>
    <row r="231" spans="2:19" x14ac:dyDescent="0.25">
      <c r="B231" s="105" t="s">
        <v>81</v>
      </c>
      <c r="C231" s="60" t="s">
        <v>33</v>
      </c>
      <c r="D231" s="36">
        <v>0</v>
      </c>
      <c r="E231" s="36">
        <f>E171</f>
        <v>339</v>
      </c>
      <c r="F231" s="36">
        <f t="shared" ref="F231:S231" si="48">F171</f>
        <v>339</v>
      </c>
      <c r="G231" s="36">
        <f t="shared" si="48"/>
        <v>339</v>
      </c>
      <c r="H231" s="36">
        <f t="shared" si="48"/>
        <v>487</v>
      </c>
      <c r="I231" s="36">
        <f t="shared" si="48"/>
        <v>487</v>
      </c>
      <c r="J231" s="36">
        <f t="shared" si="48"/>
        <v>487</v>
      </c>
      <c r="K231" s="36">
        <f t="shared" si="48"/>
        <v>636</v>
      </c>
      <c r="L231" s="36">
        <f t="shared" si="48"/>
        <v>636</v>
      </c>
      <c r="M231" s="36">
        <f t="shared" si="48"/>
        <v>636</v>
      </c>
      <c r="N231" s="36">
        <f t="shared" si="48"/>
        <v>784</v>
      </c>
      <c r="O231" s="36">
        <f t="shared" si="48"/>
        <v>784</v>
      </c>
      <c r="P231" s="36">
        <f t="shared" si="48"/>
        <v>784</v>
      </c>
      <c r="Q231" s="36">
        <f t="shared" si="48"/>
        <v>932</v>
      </c>
      <c r="R231" s="36">
        <f t="shared" si="48"/>
        <v>932</v>
      </c>
      <c r="S231" s="36">
        <f t="shared" si="48"/>
        <v>932</v>
      </c>
    </row>
    <row r="232" spans="2:19" x14ac:dyDescent="0.25">
      <c r="B232" s="105"/>
      <c r="C232" s="60" t="s">
        <v>17</v>
      </c>
      <c r="D232" s="36">
        <v>0</v>
      </c>
      <c r="E232" s="36">
        <f t="shared" ref="E232:E237" si="49">E172*E$165</f>
        <v>69</v>
      </c>
      <c r="F232" s="36">
        <f t="shared" ref="F232:S232" si="50">F172*F$165</f>
        <v>69</v>
      </c>
      <c r="G232" s="36">
        <f t="shared" si="50"/>
        <v>69</v>
      </c>
      <c r="H232" s="36">
        <f t="shared" si="50"/>
        <v>99</v>
      </c>
      <c r="I232" s="36">
        <f t="shared" si="50"/>
        <v>99</v>
      </c>
      <c r="J232" s="36">
        <f t="shared" si="50"/>
        <v>99</v>
      </c>
      <c r="K232" s="36">
        <f t="shared" si="50"/>
        <v>129</v>
      </c>
      <c r="L232" s="36">
        <f t="shared" si="50"/>
        <v>129</v>
      </c>
      <c r="M232" s="36">
        <f t="shared" si="50"/>
        <v>155.703</v>
      </c>
      <c r="N232" s="36">
        <f t="shared" si="50"/>
        <v>193.12</v>
      </c>
      <c r="O232" s="36">
        <f t="shared" si="50"/>
        <v>193.12</v>
      </c>
      <c r="P232" s="36">
        <f t="shared" si="50"/>
        <v>324.96000000000004</v>
      </c>
      <c r="Q232" s="36">
        <f t="shared" si="50"/>
        <v>385.89000000000004</v>
      </c>
      <c r="R232" s="36">
        <f t="shared" si="50"/>
        <v>385.89000000000004</v>
      </c>
      <c r="S232" s="36">
        <f t="shared" si="50"/>
        <v>464.17</v>
      </c>
    </row>
    <row r="233" spans="2:19" x14ac:dyDescent="0.25">
      <c r="B233" s="105"/>
      <c r="C233" s="60" t="s">
        <v>23</v>
      </c>
      <c r="D233" s="36">
        <v>0</v>
      </c>
      <c r="E233" s="36">
        <f t="shared" si="49"/>
        <v>2</v>
      </c>
      <c r="F233" s="36">
        <f t="shared" ref="F233:S233" si="51">F173*F$165</f>
        <v>2</v>
      </c>
      <c r="G233" s="36">
        <f t="shared" si="51"/>
        <v>3</v>
      </c>
      <c r="H233" s="36">
        <f t="shared" si="51"/>
        <v>3</v>
      </c>
      <c r="I233" s="36">
        <f t="shared" si="51"/>
        <v>3</v>
      </c>
      <c r="J233" s="36">
        <f t="shared" si="51"/>
        <v>3</v>
      </c>
      <c r="K233" s="36">
        <f t="shared" si="51"/>
        <v>4</v>
      </c>
      <c r="L233" s="36">
        <f t="shared" si="51"/>
        <v>4</v>
      </c>
      <c r="M233" s="36">
        <f t="shared" si="51"/>
        <v>4.8280000000000003</v>
      </c>
      <c r="N233" s="36">
        <f t="shared" si="51"/>
        <v>6.0350000000000001</v>
      </c>
      <c r="O233" s="36">
        <f t="shared" si="51"/>
        <v>6.0350000000000001</v>
      </c>
      <c r="P233" s="36">
        <f t="shared" si="51"/>
        <v>10.155000000000001</v>
      </c>
      <c r="Q233" s="36">
        <f t="shared" si="51"/>
        <v>10.155000000000001</v>
      </c>
      <c r="R233" s="36">
        <f t="shared" si="51"/>
        <v>12.186</v>
      </c>
      <c r="S233" s="36">
        <f t="shared" si="51"/>
        <v>14.658000000000001</v>
      </c>
    </row>
    <row r="234" spans="2:19" x14ac:dyDescent="0.25">
      <c r="B234" s="105"/>
      <c r="C234" s="60" t="s">
        <v>6</v>
      </c>
      <c r="D234" s="36">
        <v>0</v>
      </c>
      <c r="E234" s="36">
        <f t="shared" si="49"/>
        <v>0</v>
      </c>
      <c r="F234" s="36">
        <f t="shared" ref="F234:S234" si="52">F174*F$165</f>
        <v>0</v>
      </c>
      <c r="G234" s="36">
        <f t="shared" si="52"/>
        <v>0</v>
      </c>
      <c r="H234" s="36">
        <f t="shared" si="52"/>
        <v>1</v>
      </c>
      <c r="I234" s="36">
        <f t="shared" si="52"/>
        <v>1</v>
      </c>
      <c r="J234" s="36">
        <f t="shared" si="52"/>
        <v>1</v>
      </c>
      <c r="K234" s="36">
        <f t="shared" si="52"/>
        <v>2</v>
      </c>
      <c r="L234" s="36">
        <f t="shared" si="52"/>
        <v>2</v>
      </c>
      <c r="M234" s="36">
        <f t="shared" si="52"/>
        <v>2.4140000000000001</v>
      </c>
      <c r="N234" s="36">
        <f t="shared" si="52"/>
        <v>2.4140000000000001</v>
      </c>
      <c r="O234" s="36">
        <f t="shared" si="52"/>
        <v>2.4140000000000001</v>
      </c>
      <c r="P234" s="36">
        <f t="shared" si="52"/>
        <v>4.0620000000000003</v>
      </c>
      <c r="Q234" s="36">
        <f t="shared" si="52"/>
        <v>6.093</v>
      </c>
      <c r="R234" s="36">
        <f t="shared" si="52"/>
        <v>6.093</v>
      </c>
      <c r="S234" s="36">
        <f t="shared" si="52"/>
        <v>7.3290000000000006</v>
      </c>
    </row>
    <row r="235" spans="2:19" x14ac:dyDescent="0.25">
      <c r="B235" s="105"/>
      <c r="C235" s="60" t="s">
        <v>24</v>
      </c>
      <c r="D235" s="36">
        <v>0</v>
      </c>
      <c r="E235" s="36">
        <f t="shared" si="49"/>
        <v>16</v>
      </c>
      <c r="F235" s="36">
        <f t="shared" ref="F235:S235" si="53">F175*F$165</f>
        <v>16</v>
      </c>
      <c r="G235" s="36">
        <f t="shared" si="53"/>
        <v>16</v>
      </c>
      <c r="H235" s="36">
        <f t="shared" si="53"/>
        <v>23</v>
      </c>
      <c r="I235" s="36">
        <f t="shared" si="53"/>
        <v>23</v>
      </c>
      <c r="J235" s="36">
        <f t="shared" si="53"/>
        <v>23</v>
      </c>
      <c r="K235" s="36">
        <f t="shared" si="53"/>
        <v>30</v>
      </c>
      <c r="L235" s="36">
        <f t="shared" si="53"/>
        <v>30</v>
      </c>
      <c r="M235" s="36">
        <f t="shared" si="53"/>
        <v>36.21</v>
      </c>
      <c r="N235" s="36">
        <f t="shared" si="53"/>
        <v>44.659000000000006</v>
      </c>
      <c r="O235" s="36">
        <f t="shared" si="53"/>
        <v>44.659000000000006</v>
      </c>
      <c r="P235" s="36">
        <f t="shared" si="53"/>
        <v>75.147000000000006</v>
      </c>
      <c r="Q235" s="36">
        <f t="shared" si="53"/>
        <v>89.364000000000004</v>
      </c>
      <c r="R235" s="36">
        <f t="shared" si="53"/>
        <v>89.364000000000004</v>
      </c>
      <c r="S235" s="36">
        <f t="shared" si="53"/>
        <v>107.492</v>
      </c>
    </row>
    <row r="236" spans="2:19" x14ac:dyDescent="0.25">
      <c r="B236" s="105"/>
      <c r="C236" s="60" t="s">
        <v>32</v>
      </c>
      <c r="D236" s="36">
        <v>0</v>
      </c>
      <c r="E236" s="36">
        <f t="shared" si="49"/>
        <v>7930</v>
      </c>
      <c r="F236" s="36">
        <f t="shared" ref="F236:S236" si="54">F176*F$165</f>
        <v>8120</v>
      </c>
      <c r="G236" s="36">
        <f t="shared" si="54"/>
        <v>8320</v>
      </c>
      <c r="H236" s="36">
        <f t="shared" si="54"/>
        <v>8520</v>
      </c>
      <c r="I236" s="36">
        <f t="shared" si="54"/>
        <v>8730</v>
      </c>
      <c r="J236" s="36">
        <f t="shared" si="54"/>
        <v>8950</v>
      </c>
      <c r="K236" s="36">
        <f t="shared" si="54"/>
        <v>9160</v>
      </c>
      <c r="L236" s="36">
        <f t="shared" si="54"/>
        <v>9390</v>
      </c>
      <c r="M236" s="36">
        <f t="shared" si="54"/>
        <v>11611.34</v>
      </c>
      <c r="N236" s="36">
        <f t="shared" si="54"/>
        <v>11901.02</v>
      </c>
      <c r="O236" s="36">
        <f t="shared" si="54"/>
        <v>12190.7</v>
      </c>
      <c r="P236" s="36">
        <f t="shared" si="54"/>
        <v>21020.850000000002</v>
      </c>
      <c r="Q236" s="36">
        <f t="shared" si="54"/>
        <v>21528.600000000002</v>
      </c>
      <c r="R236" s="36">
        <f t="shared" si="54"/>
        <v>22056.66</v>
      </c>
      <c r="S236" s="36">
        <f t="shared" si="54"/>
        <v>27190.59</v>
      </c>
    </row>
    <row r="237" spans="2:19" x14ac:dyDescent="0.25">
      <c r="B237" s="105"/>
      <c r="C237" s="60" t="s">
        <v>31</v>
      </c>
      <c r="D237" s="36">
        <v>0</v>
      </c>
      <c r="E237" s="36">
        <f t="shared" si="49"/>
        <v>0</v>
      </c>
      <c r="F237" s="36">
        <f t="shared" ref="F237:S237" si="55">F177*F$165</f>
        <v>0</v>
      </c>
      <c r="G237" s="36">
        <f t="shared" si="55"/>
        <v>0</v>
      </c>
      <c r="H237" s="36">
        <f t="shared" si="55"/>
        <v>0</v>
      </c>
      <c r="I237" s="36">
        <f t="shared" si="55"/>
        <v>0</v>
      </c>
      <c r="J237" s="36">
        <f t="shared" si="55"/>
        <v>0</v>
      </c>
      <c r="K237" s="36">
        <f t="shared" si="55"/>
        <v>200</v>
      </c>
      <c r="L237" s="36">
        <f t="shared" si="55"/>
        <v>200</v>
      </c>
      <c r="M237" s="36">
        <f t="shared" si="55"/>
        <v>241.4</v>
      </c>
      <c r="N237" s="36">
        <f t="shared" si="55"/>
        <v>241.4</v>
      </c>
      <c r="O237" s="36">
        <f t="shared" si="55"/>
        <v>241.4</v>
      </c>
      <c r="P237" s="36">
        <f t="shared" si="55"/>
        <v>406.20000000000005</v>
      </c>
      <c r="Q237" s="36">
        <f t="shared" si="55"/>
        <v>406.20000000000005</v>
      </c>
      <c r="R237" s="36">
        <f t="shared" si="55"/>
        <v>406.20000000000005</v>
      </c>
      <c r="S237" s="36">
        <f t="shared" si="55"/>
        <v>488.6</v>
      </c>
    </row>
    <row r="238" spans="2:19" x14ac:dyDescent="0.25">
      <c r="B238" s="74"/>
      <c r="C238" s="73" t="s">
        <v>92</v>
      </c>
      <c r="D238" s="36">
        <v>0</v>
      </c>
      <c r="E238" s="36">
        <f t="shared" ref="E238:S240" si="56">E178*E$165</f>
        <v>0</v>
      </c>
      <c r="F238" s="36">
        <f t="shared" si="56"/>
        <v>0</v>
      </c>
      <c r="G238" s="36">
        <f t="shared" si="56"/>
        <v>0</v>
      </c>
      <c r="H238" s="36">
        <f t="shared" si="56"/>
        <v>0</v>
      </c>
      <c r="I238" s="36">
        <f t="shared" si="56"/>
        <v>0</v>
      </c>
      <c r="J238" s="36">
        <f t="shared" si="56"/>
        <v>0</v>
      </c>
      <c r="K238" s="36">
        <f t="shared" si="56"/>
        <v>12</v>
      </c>
      <c r="L238" s="36">
        <f t="shared" si="56"/>
        <v>12</v>
      </c>
      <c r="M238" s="36">
        <f t="shared" si="56"/>
        <v>14.484000000000002</v>
      </c>
      <c r="N238" s="36">
        <f t="shared" si="56"/>
        <v>14.484000000000002</v>
      </c>
      <c r="O238" s="36">
        <f t="shared" si="56"/>
        <v>14.484000000000002</v>
      </c>
      <c r="P238" s="36">
        <f t="shared" si="56"/>
        <v>48.744</v>
      </c>
      <c r="Q238" s="36">
        <f t="shared" si="56"/>
        <v>48.744</v>
      </c>
      <c r="R238" s="36">
        <f t="shared" si="56"/>
        <v>48.744</v>
      </c>
      <c r="S238" s="36">
        <f t="shared" si="56"/>
        <v>58.632000000000005</v>
      </c>
    </row>
    <row r="239" spans="2:19" x14ac:dyDescent="0.25">
      <c r="B239" s="74"/>
      <c r="C239" s="73" t="s">
        <v>93</v>
      </c>
      <c r="D239" s="36">
        <v>0</v>
      </c>
      <c r="E239" s="36">
        <f t="shared" si="56"/>
        <v>0</v>
      </c>
      <c r="F239" s="36">
        <f t="shared" si="56"/>
        <v>0</v>
      </c>
      <c r="G239" s="36">
        <f t="shared" si="56"/>
        <v>0</v>
      </c>
      <c r="H239" s="36">
        <f t="shared" si="56"/>
        <v>0</v>
      </c>
      <c r="I239" s="36">
        <f t="shared" si="56"/>
        <v>0</v>
      </c>
      <c r="J239" s="36">
        <f t="shared" si="56"/>
        <v>0</v>
      </c>
      <c r="K239" s="36">
        <f t="shared" si="56"/>
        <v>6</v>
      </c>
      <c r="L239" s="36">
        <f t="shared" si="56"/>
        <v>6</v>
      </c>
      <c r="M239" s="36">
        <f t="shared" si="56"/>
        <v>7.2420000000000009</v>
      </c>
      <c r="N239" s="36">
        <f t="shared" si="56"/>
        <v>7.2420000000000009</v>
      </c>
      <c r="O239" s="36">
        <f t="shared" si="56"/>
        <v>7.2420000000000009</v>
      </c>
      <c r="P239" s="36">
        <f t="shared" si="56"/>
        <v>24.372</v>
      </c>
      <c r="Q239" s="36">
        <f t="shared" si="56"/>
        <v>24.372</v>
      </c>
      <c r="R239" s="36">
        <f t="shared" si="56"/>
        <v>24.372</v>
      </c>
      <c r="S239" s="36">
        <f t="shared" si="56"/>
        <v>29.316000000000003</v>
      </c>
    </row>
    <row r="240" spans="2:19" x14ac:dyDescent="0.25">
      <c r="B240" s="74"/>
      <c r="C240" s="73" t="s">
        <v>94</v>
      </c>
      <c r="D240" s="36">
        <v>0</v>
      </c>
      <c r="E240" s="36">
        <f t="shared" si="56"/>
        <v>0</v>
      </c>
      <c r="F240" s="36">
        <f t="shared" si="56"/>
        <v>0</v>
      </c>
      <c r="G240" s="36">
        <f t="shared" si="56"/>
        <v>0</v>
      </c>
      <c r="H240" s="36">
        <f t="shared" si="56"/>
        <v>0</v>
      </c>
      <c r="I240" s="36">
        <f t="shared" si="56"/>
        <v>0</v>
      </c>
      <c r="J240" s="36">
        <f t="shared" si="56"/>
        <v>0</v>
      </c>
      <c r="K240" s="36">
        <f t="shared" si="56"/>
        <v>2</v>
      </c>
      <c r="L240" s="36">
        <f t="shared" si="56"/>
        <v>2</v>
      </c>
      <c r="M240" s="36">
        <f t="shared" si="56"/>
        <v>2.4140000000000001</v>
      </c>
      <c r="N240" s="36">
        <f t="shared" si="56"/>
        <v>2.4140000000000001</v>
      </c>
      <c r="O240" s="36">
        <f t="shared" si="56"/>
        <v>2.4140000000000001</v>
      </c>
      <c r="P240" s="36">
        <f t="shared" si="56"/>
        <v>8.1240000000000006</v>
      </c>
      <c r="Q240" s="36">
        <f t="shared" si="56"/>
        <v>8.1240000000000006</v>
      </c>
      <c r="R240" s="36">
        <f t="shared" si="56"/>
        <v>8.1240000000000006</v>
      </c>
      <c r="S240" s="36">
        <f t="shared" si="56"/>
        <v>9.7720000000000002</v>
      </c>
    </row>
    <row r="241" spans="2:19" x14ac:dyDescent="0.25">
      <c r="C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</row>
    <row r="242" spans="2:19" x14ac:dyDescent="0.25">
      <c r="B242" s="10">
        <v>1302</v>
      </c>
      <c r="C242" s="21" t="s">
        <v>34</v>
      </c>
      <c r="D242" s="60">
        <v>0</v>
      </c>
      <c r="E242" s="60">
        <v>1</v>
      </c>
      <c r="F242" s="60">
        <v>2</v>
      </c>
      <c r="G242" s="60">
        <v>3</v>
      </c>
      <c r="H242" s="60">
        <v>4</v>
      </c>
      <c r="I242" s="60">
        <v>5</v>
      </c>
      <c r="J242" s="60">
        <v>6</v>
      </c>
      <c r="K242" s="60">
        <v>7</v>
      </c>
      <c r="L242" s="60">
        <v>8</v>
      </c>
      <c r="M242" s="60">
        <v>9</v>
      </c>
      <c r="N242" s="60">
        <v>10</v>
      </c>
      <c r="O242" s="60">
        <v>11</v>
      </c>
      <c r="P242" s="60">
        <v>12</v>
      </c>
      <c r="Q242" s="60">
        <v>13</v>
      </c>
      <c r="R242" s="60">
        <v>14</v>
      </c>
      <c r="S242" s="60">
        <v>15</v>
      </c>
    </row>
    <row r="243" spans="2:19" ht="14" customHeight="1" x14ac:dyDescent="0.25">
      <c r="B243" s="105" t="s">
        <v>81</v>
      </c>
      <c r="C243" s="60" t="s">
        <v>33</v>
      </c>
      <c r="D243" s="36">
        <v>0</v>
      </c>
      <c r="E243" s="36">
        <f>E183</f>
        <v>237</v>
      </c>
      <c r="F243" s="36">
        <f t="shared" ref="F243:S243" si="57">F183</f>
        <v>237</v>
      </c>
      <c r="G243" s="36">
        <f t="shared" si="57"/>
        <v>237</v>
      </c>
      <c r="H243" s="36">
        <f t="shared" si="57"/>
        <v>341</v>
      </c>
      <c r="I243" s="36">
        <f t="shared" si="57"/>
        <v>341</v>
      </c>
      <c r="J243" s="36">
        <f t="shared" si="57"/>
        <v>341</v>
      </c>
      <c r="K243" s="36">
        <f t="shared" si="57"/>
        <v>444</v>
      </c>
      <c r="L243" s="36">
        <f t="shared" si="57"/>
        <v>444</v>
      </c>
      <c r="M243" s="36">
        <f t="shared" si="57"/>
        <v>444</v>
      </c>
      <c r="N243" s="36">
        <f t="shared" si="57"/>
        <v>548</v>
      </c>
      <c r="O243" s="36">
        <f t="shared" si="57"/>
        <v>548</v>
      </c>
      <c r="P243" s="36">
        <f t="shared" si="57"/>
        <v>548</v>
      </c>
      <c r="Q243" s="36">
        <f t="shared" si="57"/>
        <v>652</v>
      </c>
      <c r="R243" s="36">
        <f t="shared" si="57"/>
        <v>652</v>
      </c>
      <c r="S243" s="36">
        <f t="shared" si="57"/>
        <v>652</v>
      </c>
    </row>
    <row r="244" spans="2:19" x14ac:dyDescent="0.25">
      <c r="B244" s="105"/>
      <c r="C244" s="60" t="s">
        <v>18</v>
      </c>
      <c r="D244" s="36">
        <v>0</v>
      </c>
      <c r="E244" s="36">
        <f t="shared" ref="E244:E249" si="58">E184*E$165</f>
        <v>41</v>
      </c>
      <c r="F244" s="36">
        <f t="shared" ref="F244:S244" si="59">F184*F$165</f>
        <v>41</v>
      </c>
      <c r="G244" s="36">
        <f t="shared" si="59"/>
        <v>41</v>
      </c>
      <c r="H244" s="36">
        <f t="shared" si="59"/>
        <v>60</v>
      </c>
      <c r="I244" s="36">
        <f t="shared" si="59"/>
        <v>60</v>
      </c>
      <c r="J244" s="36">
        <f t="shared" si="59"/>
        <v>60</v>
      </c>
      <c r="K244" s="36">
        <f t="shared" si="59"/>
        <v>78</v>
      </c>
      <c r="L244" s="36">
        <f t="shared" si="59"/>
        <v>78</v>
      </c>
      <c r="M244" s="36">
        <f t="shared" si="59"/>
        <v>94.146000000000001</v>
      </c>
      <c r="N244" s="36">
        <f t="shared" si="59"/>
        <v>115.87200000000001</v>
      </c>
      <c r="O244" s="36">
        <f t="shared" si="59"/>
        <v>115.87200000000001</v>
      </c>
      <c r="P244" s="36">
        <f t="shared" si="59"/>
        <v>194.976</v>
      </c>
      <c r="Q244" s="36">
        <f t="shared" si="59"/>
        <v>231.53400000000002</v>
      </c>
      <c r="R244" s="36">
        <f t="shared" si="59"/>
        <v>231.53400000000002</v>
      </c>
      <c r="S244" s="36">
        <f t="shared" si="59"/>
        <v>278.50200000000001</v>
      </c>
    </row>
    <row r="245" spans="2:19" x14ac:dyDescent="0.25">
      <c r="B245" s="105"/>
      <c r="C245" s="60" t="s">
        <v>23</v>
      </c>
      <c r="D245" s="36">
        <v>0</v>
      </c>
      <c r="E245" s="36">
        <f t="shared" si="58"/>
        <v>1</v>
      </c>
      <c r="F245" s="36">
        <f t="shared" ref="F245:S245" si="60">F185*F$165</f>
        <v>1</v>
      </c>
      <c r="G245" s="36">
        <f t="shared" si="60"/>
        <v>2</v>
      </c>
      <c r="H245" s="36">
        <f t="shared" si="60"/>
        <v>2</v>
      </c>
      <c r="I245" s="36">
        <f t="shared" si="60"/>
        <v>2</v>
      </c>
      <c r="J245" s="36">
        <f t="shared" si="60"/>
        <v>2</v>
      </c>
      <c r="K245" s="36">
        <f t="shared" si="60"/>
        <v>2</v>
      </c>
      <c r="L245" s="36">
        <f t="shared" si="60"/>
        <v>2</v>
      </c>
      <c r="M245" s="36">
        <f t="shared" si="60"/>
        <v>2.4140000000000001</v>
      </c>
      <c r="N245" s="36">
        <f t="shared" si="60"/>
        <v>3.6210000000000004</v>
      </c>
      <c r="O245" s="36">
        <f t="shared" si="60"/>
        <v>3.6210000000000004</v>
      </c>
      <c r="P245" s="36">
        <f t="shared" si="60"/>
        <v>6.093</v>
      </c>
      <c r="Q245" s="36">
        <f t="shared" si="60"/>
        <v>6.093</v>
      </c>
      <c r="R245" s="36">
        <f t="shared" si="60"/>
        <v>8.1240000000000006</v>
      </c>
      <c r="S245" s="36">
        <f t="shared" si="60"/>
        <v>9.7720000000000002</v>
      </c>
    </row>
    <row r="246" spans="2:19" x14ac:dyDescent="0.25">
      <c r="B246" s="105"/>
      <c r="C246" s="60" t="s">
        <v>6</v>
      </c>
      <c r="D246" s="36">
        <v>0</v>
      </c>
      <c r="E246" s="36">
        <f t="shared" si="58"/>
        <v>0</v>
      </c>
      <c r="F246" s="36">
        <f t="shared" ref="F246:S246" si="61">F186*F$165</f>
        <v>0</v>
      </c>
      <c r="G246" s="36">
        <f t="shared" si="61"/>
        <v>0</v>
      </c>
      <c r="H246" s="36">
        <f t="shared" si="61"/>
        <v>1</v>
      </c>
      <c r="I246" s="36">
        <f t="shared" si="61"/>
        <v>1</v>
      </c>
      <c r="J246" s="36">
        <f t="shared" si="61"/>
        <v>1</v>
      </c>
      <c r="K246" s="36">
        <f t="shared" si="61"/>
        <v>1</v>
      </c>
      <c r="L246" s="36">
        <f t="shared" si="61"/>
        <v>1</v>
      </c>
      <c r="M246" s="36">
        <f t="shared" si="61"/>
        <v>1.2070000000000001</v>
      </c>
      <c r="N246" s="36">
        <f t="shared" si="61"/>
        <v>2.4140000000000001</v>
      </c>
      <c r="O246" s="36">
        <f t="shared" si="61"/>
        <v>2.4140000000000001</v>
      </c>
      <c r="P246" s="36">
        <f t="shared" si="61"/>
        <v>4.0620000000000003</v>
      </c>
      <c r="Q246" s="36">
        <f t="shared" si="61"/>
        <v>4.0620000000000003</v>
      </c>
      <c r="R246" s="36">
        <f t="shared" si="61"/>
        <v>4.0620000000000003</v>
      </c>
      <c r="S246" s="36">
        <f t="shared" si="61"/>
        <v>4.8860000000000001</v>
      </c>
    </row>
    <row r="247" spans="2:19" x14ac:dyDescent="0.25">
      <c r="B247" s="105"/>
      <c r="C247" s="60" t="s">
        <v>24</v>
      </c>
      <c r="D247" s="36">
        <v>0</v>
      </c>
      <c r="E247" s="36">
        <f t="shared" si="58"/>
        <v>11</v>
      </c>
      <c r="F247" s="36">
        <f t="shared" ref="F247:S247" si="62">F187*F$165</f>
        <v>11</v>
      </c>
      <c r="G247" s="36">
        <f t="shared" si="62"/>
        <v>11</v>
      </c>
      <c r="H247" s="36">
        <f t="shared" si="62"/>
        <v>16</v>
      </c>
      <c r="I247" s="36">
        <f t="shared" si="62"/>
        <v>16</v>
      </c>
      <c r="J247" s="36">
        <f t="shared" si="62"/>
        <v>16</v>
      </c>
      <c r="K247" s="36">
        <f t="shared" si="62"/>
        <v>21</v>
      </c>
      <c r="L247" s="36">
        <f t="shared" si="62"/>
        <v>21</v>
      </c>
      <c r="M247" s="36">
        <f t="shared" si="62"/>
        <v>25.347000000000001</v>
      </c>
      <c r="N247" s="36">
        <f t="shared" si="62"/>
        <v>30.175000000000001</v>
      </c>
      <c r="O247" s="36">
        <f t="shared" si="62"/>
        <v>30.175000000000001</v>
      </c>
      <c r="P247" s="36">
        <f t="shared" si="62"/>
        <v>50.775000000000006</v>
      </c>
      <c r="Q247" s="36">
        <f t="shared" si="62"/>
        <v>60.930000000000007</v>
      </c>
      <c r="R247" s="36">
        <f t="shared" si="62"/>
        <v>60.930000000000007</v>
      </c>
      <c r="S247" s="36">
        <f t="shared" si="62"/>
        <v>73.290000000000006</v>
      </c>
    </row>
    <row r="248" spans="2:19" x14ac:dyDescent="0.25">
      <c r="B248" s="105"/>
      <c r="C248" s="60" t="s">
        <v>32</v>
      </c>
      <c r="D248" s="36">
        <v>0</v>
      </c>
      <c r="E248" s="36">
        <f t="shared" si="58"/>
        <v>5550</v>
      </c>
      <c r="F248" s="36">
        <f t="shared" ref="F248:S248" si="63">F188*F$165</f>
        <v>5690</v>
      </c>
      <c r="G248" s="36">
        <f t="shared" si="63"/>
        <v>5830</v>
      </c>
      <c r="H248" s="36">
        <f t="shared" si="63"/>
        <v>5980</v>
      </c>
      <c r="I248" s="36">
        <f t="shared" si="63"/>
        <v>6120</v>
      </c>
      <c r="J248" s="36">
        <f t="shared" si="63"/>
        <v>6270</v>
      </c>
      <c r="K248" s="36">
        <f t="shared" si="63"/>
        <v>6420</v>
      </c>
      <c r="L248" s="36">
        <f t="shared" si="63"/>
        <v>6580</v>
      </c>
      <c r="M248" s="36">
        <f t="shared" si="63"/>
        <v>8135.18</v>
      </c>
      <c r="N248" s="36">
        <f t="shared" si="63"/>
        <v>8340.3700000000008</v>
      </c>
      <c r="O248" s="36">
        <f t="shared" si="63"/>
        <v>8533.49</v>
      </c>
      <c r="P248" s="36">
        <f t="shared" si="63"/>
        <v>14724.750000000002</v>
      </c>
      <c r="Q248" s="36">
        <f t="shared" si="63"/>
        <v>15090.330000000002</v>
      </c>
      <c r="R248" s="36">
        <f t="shared" si="63"/>
        <v>15455.910000000002</v>
      </c>
      <c r="S248" s="36">
        <f t="shared" si="63"/>
        <v>19055.400000000001</v>
      </c>
    </row>
    <row r="249" spans="2:19" x14ac:dyDescent="0.25">
      <c r="B249" s="105"/>
      <c r="C249" s="60" t="s">
        <v>31</v>
      </c>
      <c r="D249" s="36">
        <v>0</v>
      </c>
      <c r="E249" s="36">
        <f t="shared" si="58"/>
        <v>0</v>
      </c>
      <c r="F249" s="36">
        <f t="shared" ref="F249:S249" si="64">F189*F$165</f>
        <v>0</v>
      </c>
      <c r="G249" s="36">
        <f t="shared" si="64"/>
        <v>0</v>
      </c>
      <c r="H249" s="36">
        <f t="shared" si="64"/>
        <v>0</v>
      </c>
      <c r="I249" s="36">
        <f t="shared" si="64"/>
        <v>0</v>
      </c>
      <c r="J249" s="36">
        <f t="shared" si="64"/>
        <v>0</v>
      </c>
      <c r="K249" s="36">
        <f t="shared" si="64"/>
        <v>110</v>
      </c>
      <c r="L249" s="36">
        <f t="shared" si="64"/>
        <v>110</v>
      </c>
      <c r="M249" s="36">
        <f t="shared" si="64"/>
        <v>132.77000000000001</v>
      </c>
      <c r="N249" s="36">
        <f t="shared" si="64"/>
        <v>132.77000000000001</v>
      </c>
      <c r="O249" s="36">
        <f t="shared" si="64"/>
        <v>132.77000000000001</v>
      </c>
      <c r="P249" s="36">
        <f t="shared" si="64"/>
        <v>223.41000000000003</v>
      </c>
      <c r="Q249" s="36">
        <f t="shared" si="64"/>
        <v>223.41000000000003</v>
      </c>
      <c r="R249" s="36">
        <f t="shared" si="64"/>
        <v>223.41000000000003</v>
      </c>
      <c r="S249" s="36">
        <f t="shared" si="64"/>
        <v>268.73</v>
      </c>
    </row>
    <row r="250" spans="2:19" x14ac:dyDescent="0.25">
      <c r="B250" s="74"/>
      <c r="C250" s="73" t="s">
        <v>92</v>
      </c>
      <c r="D250" s="36"/>
      <c r="E250" s="36">
        <f t="shared" ref="E250:S252" si="65">E190*E$165</f>
        <v>0</v>
      </c>
      <c r="F250" s="36">
        <f t="shared" si="65"/>
        <v>0</v>
      </c>
      <c r="G250" s="36">
        <f t="shared" si="65"/>
        <v>0</v>
      </c>
      <c r="H250" s="36">
        <f t="shared" si="65"/>
        <v>0</v>
      </c>
      <c r="I250" s="36">
        <f t="shared" si="65"/>
        <v>0</v>
      </c>
      <c r="J250" s="36">
        <f t="shared" si="65"/>
        <v>0</v>
      </c>
      <c r="K250" s="36">
        <f t="shared" si="65"/>
        <v>12</v>
      </c>
      <c r="L250" s="36">
        <f t="shared" si="65"/>
        <v>12</v>
      </c>
      <c r="M250" s="36">
        <f t="shared" si="65"/>
        <v>14.484000000000002</v>
      </c>
      <c r="N250" s="36">
        <f t="shared" si="65"/>
        <v>14.484000000000002</v>
      </c>
      <c r="O250" s="36">
        <f t="shared" si="65"/>
        <v>14.484000000000002</v>
      </c>
      <c r="P250" s="36">
        <f t="shared" si="65"/>
        <v>48.744</v>
      </c>
      <c r="Q250" s="36">
        <f t="shared" si="65"/>
        <v>48.744</v>
      </c>
      <c r="R250" s="36">
        <f t="shared" si="65"/>
        <v>48.744</v>
      </c>
      <c r="S250" s="36">
        <f t="shared" si="65"/>
        <v>58.632000000000005</v>
      </c>
    </row>
    <row r="251" spans="2:19" x14ac:dyDescent="0.25">
      <c r="B251" s="74"/>
      <c r="C251" s="73" t="s">
        <v>93</v>
      </c>
      <c r="D251" s="36"/>
      <c r="E251" s="36">
        <f t="shared" si="65"/>
        <v>0</v>
      </c>
      <c r="F251" s="36">
        <f t="shared" si="65"/>
        <v>0</v>
      </c>
      <c r="G251" s="36">
        <f t="shared" si="65"/>
        <v>0</v>
      </c>
      <c r="H251" s="36">
        <f t="shared" si="65"/>
        <v>0</v>
      </c>
      <c r="I251" s="36">
        <f t="shared" si="65"/>
        <v>0</v>
      </c>
      <c r="J251" s="36">
        <f t="shared" si="65"/>
        <v>0</v>
      </c>
      <c r="K251" s="36">
        <f t="shared" si="65"/>
        <v>6</v>
      </c>
      <c r="L251" s="36">
        <f t="shared" si="65"/>
        <v>6</v>
      </c>
      <c r="M251" s="36">
        <f t="shared" si="65"/>
        <v>7.2420000000000009</v>
      </c>
      <c r="N251" s="36">
        <f t="shared" si="65"/>
        <v>7.2420000000000009</v>
      </c>
      <c r="O251" s="36">
        <f t="shared" si="65"/>
        <v>7.2420000000000009</v>
      </c>
      <c r="P251" s="36">
        <f t="shared" si="65"/>
        <v>24.372</v>
      </c>
      <c r="Q251" s="36">
        <f t="shared" si="65"/>
        <v>24.372</v>
      </c>
      <c r="R251" s="36">
        <f t="shared" si="65"/>
        <v>24.372</v>
      </c>
      <c r="S251" s="36">
        <f t="shared" si="65"/>
        <v>29.316000000000003</v>
      </c>
    </row>
    <row r="252" spans="2:19" x14ac:dyDescent="0.25">
      <c r="B252" s="74"/>
      <c r="C252" s="73" t="s">
        <v>94</v>
      </c>
      <c r="D252" s="36"/>
      <c r="E252" s="36">
        <f t="shared" si="65"/>
        <v>0</v>
      </c>
      <c r="F252" s="36">
        <f t="shared" si="65"/>
        <v>0</v>
      </c>
      <c r="G252" s="36">
        <f t="shared" si="65"/>
        <v>0</v>
      </c>
      <c r="H252" s="36">
        <f t="shared" si="65"/>
        <v>0</v>
      </c>
      <c r="I252" s="36">
        <f t="shared" si="65"/>
        <v>0</v>
      </c>
      <c r="J252" s="36">
        <f t="shared" si="65"/>
        <v>0</v>
      </c>
      <c r="K252" s="36">
        <f t="shared" si="65"/>
        <v>2</v>
      </c>
      <c r="L252" s="36">
        <f t="shared" si="65"/>
        <v>2</v>
      </c>
      <c r="M252" s="36">
        <f t="shared" si="65"/>
        <v>2.4140000000000001</v>
      </c>
      <c r="N252" s="36">
        <f t="shared" si="65"/>
        <v>2.4140000000000001</v>
      </c>
      <c r="O252" s="36">
        <f t="shared" si="65"/>
        <v>2.4140000000000001</v>
      </c>
      <c r="P252" s="36">
        <f t="shared" si="65"/>
        <v>8.1240000000000006</v>
      </c>
      <c r="Q252" s="36">
        <f t="shared" si="65"/>
        <v>8.1240000000000006</v>
      </c>
      <c r="R252" s="36">
        <f t="shared" si="65"/>
        <v>8.1240000000000006</v>
      </c>
      <c r="S252" s="36">
        <f t="shared" si="65"/>
        <v>9.7720000000000002</v>
      </c>
    </row>
    <row r="254" spans="2:19" x14ac:dyDescent="0.25">
      <c r="B254" s="10">
        <v>1302</v>
      </c>
      <c r="C254" s="21" t="s">
        <v>35</v>
      </c>
      <c r="D254" s="60">
        <v>0</v>
      </c>
      <c r="E254" s="60">
        <v>1</v>
      </c>
      <c r="F254" s="60">
        <v>2</v>
      </c>
      <c r="G254" s="60">
        <v>3</v>
      </c>
      <c r="H254" s="60">
        <v>4</v>
      </c>
      <c r="I254" s="60">
        <v>5</v>
      </c>
      <c r="J254" s="60">
        <v>6</v>
      </c>
      <c r="K254" s="60">
        <v>7</v>
      </c>
      <c r="L254" s="60">
        <v>8</v>
      </c>
      <c r="M254" s="60">
        <v>9</v>
      </c>
      <c r="N254" s="60">
        <v>10</v>
      </c>
      <c r="O254" s="60">
        <v>11</v>
      </c>
      <c r="P254" s="60">
        <v>12</v>
      </c>
      <c r="Q254" s="60">
        <v>13</v>
      </c>
      <c r="R254" s="60">
        <v>14</v>
      </c>
      <c r="S254" s="60">
        <v>15</v>
      </c>
    </row>
    <row r="255" spans="2:19" x14ac:dyDescent="0.25">
      <c r="B255" s="106" t="s">
        <v>87</v>
      </c>
      <c r="C255" s="60" t="s">
        <v>33</v>
      </c>
      <c r="D255" s="36">
        <v>0</v>
      </c>
      <c r="E255" s="36">
        <f>E171</f>
        <v>339</v>
      </c>
      <c r="F255" s="36">
        <f t="shared" ref="F255:S255" si="66">F195</f>
        <v>339</v>
      </c>
      <c r="G255" s="36">
        <f t="shared" si="66"/>
        <v>339</v>
      </c>
      <c r="H255" s="36">
        <f t="shared" si="66"/>
        <v>487</v>
      </c>
      <c r="I255" s="36">
        <f t="shared" si="66"/>
        <v>487</v>
      </c>
      <c r="J255" s="36">
        <f t="shared" si="66"/>
        <v>487</v>
      </c>
      <c r="K255" s="36">
        <f t="shared" si="66"/>
        <v>636</v>
      </c>
      <c r="L255" s="36">
        <f t="shared" si="66"/>
        <v>636</v>
      </c>
      <c r="M255" s="36">
        <f t="shared" si="66"/>
        <v>636</v>
      </c>
      <c r="N255" s="36">
        <f t="shared" si="66"/>
        <v>784</v>
      </c>
      <c r="O255" s="36">
        <f t="shared" si="66"/>
        <v>784</v>
      </c>
      <c r="P255" s="36">
        <f t="shared" si="66"/>
        <v>784</v>
      </c>
      <c r="Q255" s="36">
        <f t="shared" si="66"/>
        <v>932</v>
      </c>
      <c r="R255" s="36">
        <f t="shared" si="66"/>
        <v>932</v>
      </c>
      <c r="S255" s="36">
        <f t="shared" si="66"/>
        <v>932</v>
      </c>
    </row>
    <row r="256" spans="2:19" x14ac:dyDescent="0.25">
      <c r="B256" s="106"/>
      <c r="C256" s="60" t="s">
        <v>17</v>
      </c>
      <c r="D256" s="36">
        <v>0</v>
      </c>
      <c r="E256" s="36">
        <f t="shared" ref="E256:E261" si="67">E172*E$168</f>
        <v>69</v>
      </c>
      <c r="F256" s="36">
        <f t="shared" ref="F256:S256" si="68">F172*F$168</f>
        <v>69</v>
      </c>
      <c r="G256" s="36">
        <f t="shared" si="68"/>
        <v>69</v>
      </c>
      <c r="H256" s="36">
        <f t="shared" si="68"/>
        <v>99</v>
      </c>
      <c r="I256" s="36">
        <f t="shared" si="68"/>
        <v>99</v>
      </c>
      <c r="J256" s="36">
        <f t="shared" si="68"/>
        <v>99</v>
      </c>
      <c r="K256" s="36">
        <f t="shared" si="68"/>
        <v>129</v>
      </c>
      <c r="L256" s="36">
        <f t="shared" si="68"/>
        <v>129</v>
      </c>
      <c r="M256" s="36">
        <f t="shared" si="68"/>
        <v>516</v>
      </c>
      <c r="N256" s="36">
        <f t="shared" si="68"/>
        <v>640</v>
      </c>
      <c r="O256" s="36">
        <f t="shared" si="68"/>
        <v>640</v>
      </c>
      <c r="P256" s="36">
        <f t="shared" si="68"/>
        <v>800</v>
      </c>
      <c r="Q256" s="36">
        <f t="shared" si="68"/>
        <v>950</v>
      </c>
      <c r="R256" s="36">
        <f t="shared" si="68"/>
        <v>950</v>
      </c>
      <c r="S256" s="36">
        <f t="shared" si="68"/>
        <v>1140</v>
      </c>
    </row>
    <row r="257" spans="2:19" x14ac:dyDescent="0.25">
      <c r="B257" s="106"/>
      <c r="C257" s="60" t="s">
        <v>23</v>
      </c>
      <c r="D257" s="36">
        <v>0</v>
      </c>
      <c r="E257" s="36">
        <f t="shared" si="67"/>
        <v>2</v>
      </c>
      <c r="F257" s="36">
        <f t="shared" ref="F257:S257" si="69">F173*F$168</f>
        <v>2</v>
      </c>
      <c r="G257" s="36">
        <f t="shared" si="69"/>
        <v>3</v>
      </c>
      <c r="H257" s="36">
        <f t="shared" si="69"/>
        <v>3</v>
      </c>
      <c r="I257" s="36">
        <f t="shared" si="69"/>
        <v>3</v>
      </c>
      <c r="J257" s="36">
        <f t="shared" si="69"/>
        <v>3</v>
      </c>
      <c r="K257" s="36">
        <f t="shared" si="69"/>
        <v>4</v>
      </c>
      <c r="L257" s="36">
        <f t="shared" si="69"/>
        <v>4</v>
      </c>
      <c r="M257" s="36">
        <f t="shared" si="69"/>
        <v>16</v>
      </c>
      <c r="N257" s="36">
        <f t="shared" si="69"/>
        <v>20</v>
      </c>
      <c r="O257" s="36">
        <f t="shared" si="69"/>
        <v>20</v>
      </c>
      <c r="P257" s="36">
        <f t="shared" si="69"/>
        <v>25</v>
      </c>
      <c r="Q257" s="36">
        <f t="shared" si="69"/>
        <v>25</v>
      </c>
      <c r="R257" s="36">
        <f t="shared" si="69"/>
        <v>30</v>
      </c>
      <c r="S257" s="36">
        <f t="shared" si="69"/>
        <v>36</v>
      </c>
    </row>
    <row r="258" spans="2:19" x14ac:dyDescent="0.25">
      <c r="B258" s="106"/>
      <c r="C258" s="60" t="s">
        <v>6</v>
      </c>
      <c r="D258" s="36">
        <v>0</v>
      </c>
      <c r="E258" s="36">
        <f t="shared" si="67"/>
        <v>0</v>
      </c>
      <c r="F258" s="36">
        <f t="shared" ref="F258:S258" si="70">F174*F$168</f>
        <v>0</v>
      </c>
      <c r="G258" s="36">
        <f t="shared" si="70"/>
        <v>0</v>
      </c>
      <c r="H258" s="36">
        <f t="shared" si="70"/>
        <v>1</v>
      </c>
      <c r="I258" s="36">
        <f t="shared" si="70"/>
        <v>1</v>
      </c>
      <c r="J258" s="36">
        <f t="shared" si="70"/>
        <v>1</v>
      </c>
      <c r="K258" s="36">
        <f t="shared" si="70"/>
        <v>2</v>
      </c>
      <c r="L258" s="36">
        <f t="shared" si="70"/>
        <v>2</v>
      </c>
      <c r="M258" s="36">
        <f t="shared" si="70"/>
        <v>8</v>
      </c>
      <c r="N258" s="36">
        <f t="shared" si="70"/>
        <v>8</v>
      </c>
      <c r="O258" s="36">
        <f t="shared" si="70"/>
        <v>8</v>
      </c>
      <c r="P258" s="36">
        <f t="shared" si="70"/>
        <v>10</v>
      </c>
      <c r="Q258" s="36">
        <f t="shared" si="70"/>
        <v>15</v>
      </c>
      <c r="R258" s="36">
        <f t="shared" si="70"/>
        <v>15</v>
      </c>
      <c r="S258" s="36">
        <f t="shared" si="70"/>
        <v>18</v>
      </c>
    </row>
    <row r="259" spans="2:19" x14ac:dyDescent="0.25">
      <c r="B259" s="106"/>
      <c r="C259" s="60" t="s">
        <v>24</v>
      </c>
      <c r="D259" s="36">
        <v>0</v>
      </c>
      <c r="E259" s="36">
        <f t="shared" si="67"/>
        <v>16</v>
      </c>
      <c r="F259" s="36">
        <f t="shared" ref="F259:S259" si="71">F175*F$168</f>
        <v>16</v>
      </c>
      <c r="G259" s="36">
        <f t="shared" si="71"/>
        <v>16</v>
      </c>
      <c r="H259" s="36">
        <f t="shared" si="71"/>
        <v>23</v>
      </c>
      <c r="I259" s="36">
        <f t="shared" si="71"/>
        <v>23</v>
      </c>
      <c r="J259" s="36">
        <f t="shared" si="71"/>
        <v>23</v>
      </c>
      <c r="K259" s="36">
        <f t="shared" si="71"/>
        <v>30</v>
      </c>
      <c r="L259" s="36">
        <f t="shared" si="71"/>
        <v>30</v>
      </c>
      <c r="M259" s="36">
        <f t="shared" si="71"/>
        <v>120</v>
      </c>
      <c r="N259" s="36">
        <f t="shared" si="71"/>
        <v>148</v>
      </c>
      <c r="O259" s="36">
        <f t="shared" si="71"/>
        <v>148</v>
      </c>
      <c r="P259" s="36">
        <f t="shared" si="71"/>
        <v>185</v>
      </c>
      <c r="Q259" s="36">
        <f t="shared" si="71"/>
        <v>220</v>
      </c>
      <c r="R259" s="36">
        <f t="shared" si="71"/>
        <v>220</v>
      </c>
      <c r="S259" s="36">
        <f t="shared" si="71"/>
        <v>264</v>
      </c>
    </row>
    <row r="260" spans="2:19" x14ac:dyDescent="0.25">
      <c r="B260" s="106"/>
      <c r="C260" s="60" t="s">
        <v>32</v>
      </c>
      <c r="D260" s="36">
        <v>0</v>
      </c>
      <c r="E260" s="36">
        <f t="shared" si="67"/>
        <v>7930</v>
      </c>
      <c r="F260" s="36">
        <f t="shared" ref="F260:S260" si="72">F176*F$168</f>
        <v>8120</v>
      </c>
      <c r="G260" s="36">
        <f t="shared" si="72"/>
        <v>8320</v>
      </c>
      <c r="H260" s="36">
        <f t="shared" si="72"/>
        <v>8520</v>
      </c>
      <c r="I260" s="36">
        <f t="shared" si="72"/>
        <v>8730</v>
      </c>
      <c r="J260" s="36">
        <f t="shared" si="72"/>
        <v>8950</v>
      </c>
      <c r="K260" s="36">
        <f t="shared" si="72"/>
        <v>9160</v>
      </c>
      <c r="L260" s="36">
        <f t="shared" si="72"/>
        <v>9390</v>
      </c>
      <c r="M260" s="36">
        <f t="shared" si="72"/>
        <v>38480</v>
      </c>
      <c r="N260" s="36">
        <f t="shared" si="72"/>
        <v>39440</v>
      </c>
      <c r="O260" s="36">
        <f t="shared" si="72"/>
        <v>40400</v>
      </c>
      <c r="P260" s="36">
        <f t="shared" si="72"/>
        <v>51750</v>
      </c>
      <c r="Q260" s="36">
        <f t="shared" si="72"/>
        <v>53000</v>
      </c>
      <c r="R260" s="36">
        <f t="shared" si="72"/>
        <v>54300</v>
      </c>
      <c r="S260" s="36">
        <f t="shared" si="72"/>
        <v>66780</v>
      </c>
    </row>
    <row r="261" spans="2:19" x14ac:dyDescent="0.25">
      <c r="B261" s="106"/>
      <c r="C261" s="60" t="s">
        <v>31</v>
      </c>
      <c r="D261" s="36">
        <v>0</v>
      </c>
      <c r="E261" s="36">
        <f t="shared" si="67"/>
        <v>0</v>
      </c>
      <c r="F261" s="36">
        <f t="shared" ref="F261:S261" si="73">F177*F$168</f>
        <v>0</v>
      </c>
      <c r="G261" s="36">
        <f t="shared" si="73"/>
        <v>0</v>
      </c>
      <c r="H261" s="36">
        <f t="shared" si="73"/>
        <v>0</v>
      </c>
      <c r="I261" s="36">
        <f t="shared" si="73"/>
        <v>0</v>
      </c>
      <c r="J261" s="36">
        <f t="shared" si="73"/>
        <v>0</v>
      </c>
      <c r="K261" s="36">
        <f t="shared" si="73"/>
        <v>200</v>
      </c>
      <c r="L261" s="36">
        <f t="shared" si="73"/>
        <v>200</v>
      </c>
      <c r="M261" s="36">
        <f t="shared" si="73"/>
        <v>800</v>
      </c>
      <c r="N261" s="36">
        <f t="shared" si="73"/>
        <v>800</v>
      </c>
      <c r="O261" s="36">
        <f t="shared" si="73"/>
        <v>800</v>
      </c>
      <c r="P261" s="36">
        <f t="shared" si="73"/>
        <v>1000</v>
      </c>
      <c r="Q261" s="36">
        <f t="shared" si="73"/>
        <v>1000</v>
      </c>
      <c r="R261" s="36">
        <f t="shared" si="73"/>
        <v>1000</v>
      </c>
      <c r="S261" s="36">
        <f t="shared" si="73"/>
        <v>1200</v>
      </c>
    </row>
    <row r="262" spans="2:19" x14ac:dyDescent="0.25">
      <c r="B262" s="75"/>
      <c r="C262" s="73" t="s">
        <v>92</v>
      </c>
      <c r="D262" s="36"/>
      <c r="E262" s="36">
        <f t="shared" ref="E262:S264" si="74">E178*E$168</f>
        <v>0</v>
      </c>
      <c r="F262" s="36">
        <f t="shared" si="74"/>
        <v>0</v>
      </c>
      <c r="G262" s="36">
        <f t="shared" si="74"/>
        <v>0</v>
      </c>
      <c r="H262" s="36">
        <f t="shared" si="74"/>
        <v>0</v>
      </c>
      <c r="I262" s="36">
        <f t="shared" si="74"/>
        <v>0</v>
      </c>
      <c r="J262" s="36">
        <f t="shared" si="74"/>
        <v>0</v>
      </c>
      <c r="K262" s="36">
        <f t="shared" si="74"/>
        <v>12</v>
      </c>
      <c r="L262" s="36">
        <f t="shared" si="74"/>
        <v>12</v>
      </c>
      <c r="M262" s="36">
        <f t="shared" si="74"/>
        <v>48</v>
      </c>
      <c r="N262" s="36">
        <f t="shared" si="74"/>
        <v>48</v>
      </c>
      <c r="O262" s="36">
        <f t="shared" si="74"/>
        <v>48</v>
      </c>
      <c r="P262" s="36">
        <f t="shared" si="74"/>
        <v>120</v>
      </c>
      <c r="Q262" s="36">
        <f t="shared" si="74"/>
        <v>120</v>
      </c>
      <c r="R262" s="36">
        <f t="shared" si="74"/>
        <v>120</v>
      </c>
      <c r="S262" s="36">
        <f t="shared" si="74"/>
        <v>144</v>
      </c>
    </row>
    <row r="263" spans="2:19" x14ac:dyDescent="0.25">
      <c r="B263" s="75"/>
      <c r="C263" s="73" t="s">
        <v>93</v>
      </c>
      <c r="D263" s="36"/>
      <c r="E263" s="36">
        <f t="shared" si="74"/>
        <v>0</v>
      </c>
      <c r="F263" s="36">
        <f t="shared" si="74"/>
        <v>0</v>
      </c>
      <c r="G263" s="36">
        <f t="shared" si="74"/>
        <v>0</v>
      </c>
      <c r="H263" s="36">
        <f t="shared" si="74"/>
        <v>0</v>
      </c>
      <c r="I263" s="36">
        <f t="shared" si="74"/>
        <v>0</v>
      </c>
      <c r="J263" s="36">
        <f t="shared" si="74"/>
        <v>0</v>
      </c>
      <c r="K263" s="36">
        <f t="shared" si="74"/>
        <v>6</v>
      </c>
      <c r="L263" s="36">
        <f t="shared" si="74"/>
        <v>6</v>
      </c>
      <c r="M263" s="36">
        <f t="shared" si="74"/>
        <v>24</v>
      </c>
      <c r="N263" s="36">
        <f t="shared" si="74"/>
        <v>24</v>
      </c>
      <c r="O263" s="36">
        <f t="shared" si="74"/>
        <v>24</v>
      </c>
      <c r="P263" s="36">
        <f t="shared" si="74"/>
        <v>60</v>
      </c>
      <c r="Q263" s="36">
        <f t="shared" si="74"/>
        <v>60</v>
      </c>
      <c r="R263" s="36">
        <f t="shared" si="74"/>
        <v>60</v>
      </c>
      <c r="S263" s="36">
        <f t="shared" si="74"/>
        <v>72</v>
      </c>
    </row>
    <row r="264" spans="2:19" x14ac:dyDescent="0.25">
      <c r="B264" s="75"/>
      <c r="C264" s="73" t="s">
        <v>94</v>
      </c>
      <c r="D264" s="36"/>
      <c r="E264" s="36">
        <f t="shared" si="74"/>
        <v>0</v>
      </c>
      <c r="F264" s="36">
        <f t="shared" si="74"/>
        <v>0</v>
      </c>
      <c r="G264" s="36">
        <f t="shared" si="74"/>
        <v>0</v>
      </c>
      <c r="H264" s="36">
        <f t="shared" si="74"/>
        <v>0</v>
      </c>
      <c r="I264" s="36">
        <f t="shared" si="74"/>
        <v>0</v>
      </c>
      <c r="J264" s="36">
        <f t="shared" si="74"/>
        <v>0</v>
      </c>
      <c r="K264" s="36">
        <f t="shared" si="74"/>
        <v>2</v>
      </c>
      <c r="L264" s="36">
        <f t="shared" si="74"/>
        <v>2</v>
      </c>
      <c r="M264" s="36">
        <f t="shared" si="74"/>
        <v>8</v>
      </c>
      <c r="N264" s="36">
        <f t="shared" si="74"/>
        <v>8</v>
      </c>
      <c r="O264" s="36">
        <f t="shared" si="74"/>
        <v>8</v>
      </c>
      <c r="P264" s="36">
        <f t="shared" si="74"/>
        <v>20</v>
      </c>
      <c r="Q264" s="36">
        <f t="shared" si="74"/>
        <v>20</v>
      </c>
      <c r="R264" s="36">
        <f t="shared" si="74"/>
        <v>20</v>
      </c>
      <c r="S264" s="36">
        <f t="shared" si="74"/>
        <v>24</v>
      </c>
    </row>
    <row r="265" spans="2:19" x14ac:dyDescent="0.25">
      <c r="C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</row>
    <row r="266" spans="2:19" x14ac:dyDescent="0.25">
      <c r="B266" s="10">
        <v>1302</v>
      </c>
      <c r="C266" s="21" t="s">
        <v>34</v>
      </c>
      <c r="D266" s="60">
        <v>0</v>
      </c>
      <c r="E266" s="60">
        <v>1</v>
      </c>
      <c r="F266" s="60">
        <v>2</v>
      </c>
      <c r="G266" s="60">
        <v>3</v>
      </c>
      <c r="H266" s="60">
        <v>4</v>
      </c>
      <c r="I266" s="60">
        <v>5</v>
      </c>
      <c r="J266" s="60">
        <v>6</v>
      </c>
      <c r="K266" s="60">
        <v>7</v>
      </c>
      <c r="L266" s="60">
        <v>8</v>
      </c>
      <c r="M266" s="60">
        <v>9</v>
      </c>
      <c r="N266" s="60">
        <v>10</v>
      </c>
      <c r="O266" s="60">
        <v>11</v>
      </c>
      <c r="P266" s="60">
        <v>12</v>
      </c>
      <c r="Q266" s="60">
        <v>13</v>
      </c>
      <c r="R266" s="60">
        <v>14</v>
      </c>
      <c r="S266" s="60">
        <v>15</v>
      </c>
    </row>
    <row r="267" spans="2:19" x14ac:dyDescent="0.25">
      <c r="B267" s="106" t="s">
        <v>87</v>
      </c>
      <c r="C267" s="60" t="s">
        <v>33</v>
      </c>
      <c r="D267" s="36">
        <v>0</v>
      </c>
      <c r="E267" s="36">
        <f>E183</f>
        <v>237</v>
      </c>
      <c r="F267" s="36">
        <f t="shared" ref="F267:S267" si="75">F204</f>
        <v>237</v>
      </c>
      <c r="G267" s="36">
        <f t="shared" si="75"/>
        <v>237</v>
      </c>
      <c r="H267" s="36">
        <f t="shared" si="75"/>
        <v>341</v>
      </c>
      <c r="I267" s="36">
        <f t="shared" si="75"/>
        <v>341</v>
      </c>
      <c r="J267" s="36">
        <f t="shared" si="75"/>
        <v>341</v>
      </c>
      <c r="K267" s="36">
        <f t="shared" si="75"/>
        <v>444</v>
      </c>
      <c r="L267" s="36">
        <f t="shared" si="75"/>
        <v>444</v>
      </c>
      <c r="M267" s="36">
        <f t="shared" si="75"/>
        <v>444</v>
      </c>
      <c r="N267" s="36">
        <f t="shared" si="75"/>
        <v>548</v>
      </c>
      <c r="O267" s="36">
        <f t="shared" si="75"/>
        <v>548</v>
      </c>
      <c r="P267" s="36">
        <f t="shared" si="75"/>
        <v>548</v>
      </c>
      <c r="Q267" s="36">
        <f t="shared" si="75"/>
        <v>652</v>
      </c>
      <c r="R267" s="36">
        <f t="shared" si="75"/>
        <v>652</v>
      </c>
      <c r="S267" s="36">
        <f t="shared" si="75"/>
        <v>652</v>
      </c>
    </row>
    <row r="268" spans="2:19" x14ac:dyDescent="0.25">
      <c r="B268" s="106"/>
      <c r="C268" s="60" t="s">
        <v>18</v>
      </c>
      <c r="D268" s="36">
        <v>0</v>
      </c>
      <c r="E268" s="36">
        <f t="shared" ref="E268:E273" si="76">E184*E$168</f>
        <v>41</v>
      </c>
      <c r="F268" s="36">
        <f t="shared" ref="F268:S268" si="77">F184*F$168</f>
        <v>41</v>
      </c>
      <c r="G268" s="36">
        <f t="shared" si="77"/>
        <v>41</v>
      </c>
      <c r="H268" s="36">
        <f t="shared" si="77"/>
        <v>60</v>
      </c>
      <c r="I268" s="36">
        <f t="shared" si="77"/>
        <v>60</v>
      </c>
      <c r="J268" s="36">
        <f t="shared" si="77"/>
        <v>60</v>
      </c>
      <c r="K268" s="36">
        <f t="shared" si="77"/>
        <v>78</v>
      </c>
      <c r="L268" s="36">
        <f t="shared" si="77"/>
        <v>78</v>
      </c>
      <c r="M268" s="36">
        <f t="shared" si="77"/>
        <v>312</v>
      </c>
      <c r="N268" s="36">
        <f t="shared" si="77"/>
        <v>384</v>
      </c>
      <c r="O268" s="36">
        <f t="shared" si="77"/>
        <v>384</v>
      </c>
      <c r="P268" s="36">
        <f t="shared" si="77"/>
        <v>480</v>
      </c>
      <c r="Q268" s="36">
        <f t="shared" si="77"/>
        <v>570</v>
      </c>
      <c r="R268" s="36">
        <f t="shared" si="77"/>
        <v>570</v>
      </c>
      <c r="S268" s="36">
        <f t="shared" si="77"/>
        <v>684</v>
      </c>
    </row>
    <row r="269" spans="2:19" x14ac:dyDescent="0.25">
      <c r="B269" s="106"/>
      <c r="C269" s="60" t="s">
        <v>23</v>
      </c>
      <c r="D269" s="36">
        <v>0</v>
      </c>
      <c r="E269" s="36">
        <f t="shared" si="76"/>
        <v>1</v>
      </c>
      <c r="F269" s="36">
        <f t="shared" ref="F269:S269" si="78">F185*F$168</f>
        <v>1</v>
      </c>
      <c r="G269" s="36">
        <f t="shared" si="78"/>
        <v>2</v>
      </c>
      <c r="H269" s="36">
        <f t="shared" si="78"/>
        <v>2</v>
      </c>
      <c r="I269" s="36">
        <f t="shared" si="78"/>
        <v>2</v>
      </c>
      <c r="J269" s="36">
        <f t="shared" si="78"/>
        <v>2</v>
      </c>
      <c r="K269" s="36">
        <f t="shared" si="78"/>
        <v>2</v>
      </c>
      <c r="L269" s="36">
        <f t="shared" si="78"/>
        <v>2</v>
      </c>
      <c r="M269" s="36">
        <f t="shared" si="78"/>
        <v>8</v>
      </c>
      <c r="N269" s="36">
        <f t="shared" si="78"/>
        <v>12</v>
      </c>
      <c r="O269" s="36">
        <f t="shared" si="78"/>
        <v>12</v>
      </c>
      <c r="P269" s="36">
        <f t="shared" si="78"/>
        <v>15</v>
      </c>
      <c r="Q269" s="36">
        <f t="shared" si="78"/>
        <v>15</v>
      </c>
      <c r="R269" s="36">
        <f t="shared" si="78"/>
        <v>20</v>
      </c>
      <c r="S269" s="36">
        <f t="shared" si="78"/>
        <v>24</v>
      </c>
    </row>
    <row r="270" spans="2:19" x14ac:dyDescent="0.25">
      <c r="B270" s="106"/>
      <c r="C270" s="60" t="s">
        <v>6</v>
      </c>
      <c r="D270" s="36">
        <v>0</v>
      </c>
      <c r="E270" s="36">
        <f t="shared" si="76"/>
        <v>0</v>
      </c>
      <c r="F270" s="36">
        <f t="shared" ref="F270:S270" si="79">F186*F$168</f>
        <v>0</v>
      </c>
      <c r="G270" s="36">
        <f t="shared" si="79"/>
        <v>0</v>
      </c>
      <c r="H270" s="36">
        <f t="shared" si="79"/>
        <v>1</v>
      </c>
      <c r="I270" s="36">
        <f t="shared" si="79"/>
        <v>1</v>
      </c>
      <c r="J270" s="36">
        <f t="shared" si="79"/>
        <v>1</v>
      </c>
      <c r="K270" s="36">
        <f t="shared" si="79"/>
        <v>1</v>
      </c>
      <c r="L270" s="36">
        <f t="shared" si="79"/>
        <v>1</v>
      </c>
      <c r="M270" s="36">
        <f t="shared" si="79"/>
        <v>4</v>
      </c>
      <c r="N270" s="36">
        <f t="shared" si="79"/>
        <v>8</v>
      </c>
      <c r="O270" s="36">
        <f t="shared" si="79"/>
        <v>8</v>
      </c>
      <c r="P270" s="36">
        <f t="shared" si="79"/>
        <v>10</v>
      </c>
      <c r="Q270" s="36">
        <f t="shared" si="79"/>
        <v>10</v>
      </c>
      <c r="R270" s="36">
        <f t="shared" si="79"/>
        <v>10</v>
      </c>
      <c r="S270" s="36">
        <f t="shared" si="79"/>
        <v>12</v>
      </c>
    </row>
    <row r="271" spans="2:19" x14ac:dyDescent="0.25">
      <c r="B271" s="106"/>
      <c r="C271" s="60" t="s">
        <v>24</v>
      </c>
      <c r="D271" s="36">
        <v>0</v>
      </c>
      <c r="E271" s="36">
        <f t="shared" si="76"/>
        <v>11</v>
      </c>
      <c r="F271" s="36">
        <f t="shared" ref="F271:S271" si="80">F187*F$168</f>
        <v>11</v>
      </c>
      <c r="G271" s="36">
        <f t="shared" si="80"/>
        <v>11</v>
      </c>
      <c r="H271" s="36">
        <f t="shared" si="80"/>
        <v>16</v>
      </c>
      <c r="I271" s="36">
        <f t="shared" si="80"/>
        <v>16</v>
      </c>
      <c r="J271" s="36">
        <f t="shared" si="80"/>
        <v>16</v>
      </c>
      <c r="K271" s="36">
        <f t="shared" si="80"/>
        <v>21</v>
      </c>
      <c r="L271" s="36">
        <f t="shared" si="80"/>
        <v>21</v>
      </c>
      <c r="M271" s="36">
        <f t="shared" si="80"/>
        <v>84</v>
      </c>
      <c r="N271" s="36">
        <f t="shared" si="80"/>
        <v>100</v>
      </c>
      <c r="O271" s="36">
        <f t="shared" si="80"/>
        <v>100</v>
      </c>
      <c r="P271" s="36">
        <f t="shared" si="80"/>
        <v>125</v>
      </c>
      <c r="Q271" s="36">
        <f t="shared" si="80"/>
        <v>150</v>
      </c>
      <c r="R271" s="36">
        <f t="shared" si="80"/>
        <v>150</v>
      </c>
      <c r="S271" s="36">
        <f t="shared" si="80"/>
        <v>180</v>
      </c>
    </row>
    <row r="272" spans="2:19" x14ac:dyDescent="0.25">
      <c r="B272" s="106"/>
      <c r="C272" s="60" t="s">
        <v>32</v>
      </c>
      <c r="D272" s="36">
        <v>0</v>
      </c>
      <c r="E272" s="36">
        <f t="shared" si="76"/>
        <v>5550</v>
      </c>
      <c r="F272" s="36">
        <f t="shared" ref="F272:S272" si="81">F188*F$168</f>
        <v>5690</v>
      </c>
      <c r="G272" s="36">
        <f t="shared" si="81"/>
        <v>5830</v>
      </c>
      <c r="H272" s="36">
        <f t="shared" si="81"/>
        <v>5980</v>
      </c>
      <c r="I272" s="36">
        <f t="shared" si="81"/>
        <v>6120</v>
      </c>
      <c r="J272" s="36">
        <f t="shared" si="81"/>
        <v>6270</v>
      </c>
      <c r="K272" s="36">
        <f t="shared" si="81"/>
        <v>6420</v>
      </c>
      <c r="L272" s="36">
        <f t="shared" si="81"/>
        <v>6580</v>
      </c>
      <c r="M272" s="36">
        <f t="shared" si="81"/>
        <v>26960</v>
      </c>
      <c r="N272" s="36">
        <f t="shared" si="81"/>
        <v>27640</v>
      </c>
      <c r="O272" s="36">
        <f t="shared" si="81"/>
        <v>28280</v>
      </c>
      <c r="P272" s="36">
        <f t="shared" si="81"/>
        <v>36250</v>
      </c>
      <c r="Q272" s="36">
        <f t="shared" si="81"/>
        <v>37150</v>
      </c>
      <c r="R272" s="36">
        <f t="shared" si="81"/>
        <v>38050</v>
      </c>
      <c r="S272" s="36">
        <f t="shared" si="81"/>
        <v>46800</v>
      </c>
    </row>
    <row r="273" spans="1:29" x14ac:dyDescent="0.25">
      <c r="B273" s="106"/>
      <c r="C273" s="60" t="s">
        <v>31</v>
      </c>
      <c r="D273" s="36">
        <v>0</v>
      </c>
      <c r="E273" s="36">
        <f t="shared" si="76"/>
        <v>0</v>
      </c>
      <c r="F273" s="36">
        <f t="shared" ref="F273:S273" si="82">F189*F$168</f>
        <v>0</v>
      </c>
      <c r="G273" s="36">
        <f t="shared" si="82"/>
        <v>0</v>
      </c>
      <c r="H273" s="36">
        <f t="shared" si="82"/>
        <v>0</v>
      </c>
      <c r="I273" s="36">
        <f t="shared" si="82"/>
        <v>0</v>
      </c>
      <c r="J273" s="36">
        <f t="shared" si="82"/>
        <v>0</v>
      </c>
      <c r="K273" s="36">
        <f t="shared" si="82"/>
        <v>110</v>
      </c>
      <c r="L273" s="36">
        <f t="shared" si="82"/>
        <v>110</v>
      </c>
      <c r="M273" s="36">
        <f t="shared" si="82"/>
        <v>440</v>
      </c>
      <c r="N273" s="36">
        <f t="shared" si="82"/>
        <v>440</v>
      </c>
      <c r="O273" s="36">
        <f t="shared" si="82"/>
        <v>440</v>
      </c>
      <c r="P273" s="36">
        <f t="shared" si="82"/>
        <v>550</v>
      </c>
      <c r="Q273" s="36">
        <f t="shared" si="82"/>
        <v>550</v>
      </c>
      <c r="R273" s="36">
        <f t="shared" si="82"/>
        <v>550</v>
      </c>
      <c r="S273" s="36">
        <f t="shared" si="82"/>
        <v>660</v>
      </c>
    </row>
    <row r="274" spans="1:29" x14ac:dyDescent="0.25">
      <c r="B274" s="75"/>
      <c r="C274" s="73" t="s">
        <v>92</v>
      </c>
      <c r="D274" s="36"/>
      <c r="E274" s="36">
        <f t="shared" ref="E274:S276" si="83">E190*E$168</f>
        <v>0</v>
      </c>
      <c r="F274" s="36">
        <f t="shared" si="83"/>
        <v>0</v>
      </c>
      <c r="G274" s="36">
        <f t="shared" si="83"/>
        <v>0</v>
      </c>
      <c r="H274" s="36">
        <f t="shared" si="83"/>
        <v>0</v>
      </c>
      <c r="I274" s="36">
        <f t="shared" si="83"/>
        <v>0</v>
      </c>
      <c r="J274" s="36">
        <f t="shared" si="83"/>
        <v>0</v>
      </c>
      <c r="K274" s="36">
        <f t="shared" si="83"/>
        <v>12</v>
      </c>
      <c r="L274" s="36">
        <f t="shared" si="83"/>
        <v>12</v>
      </c>
      <c r="M274" s="36">
        <f t="shared" si="83"/>
        <v>48</v>
      </c>
      <c r="N274" s="36">
        <f t="shared" si="83"/>
        <v>48</v>
      </c>
      <c r="O274" s="36">
        <f t="shared" si="83"/>
        <v>48</v>
      </c>
      <c r="P274" s="36">
        <f t="shared" si="83"/>
        <v>120</v>
      </c>
      <c r="Q274" s="36">
        <f t="shared" si="83"/>
        <v>120</v>
      </c>
      <c r="R274" s="36">
        <f t="shared" si="83"/>
        <v>120</v>
      </c>
      <c r="S274" s="36">
        <f t="shared" si="83"/>
        <v>144</v>
      </c>
    </row>
    <row r="275" spans="1:29" x14ac:dyDescent="0.25">
      <c r="B275" s="75"/>
      <c r="C275" s="73" t="s">
        <v>93</v>
      </c>
      <c r="D275" s="36"/>
      <c r="E275" s="36">
        <f t="shared" si="83"/>
        <v>0</v>
      </c>
      <c r="F275" s="36">
        <f t="shared" si="83"/>
        <v>0</v>
      </c>
      <c r="G275" s="36">
        <f t="shared" si="83"/>
        <v>0</v>
      </c>
      <c r="H275" s="36">
        <f t="shared" si="83"/>
        <v>0</v>
      </c>
      <c r="I275" s="36">
        <f t="shared" si="83"/>
        <v>0</v>
      </c>
      <c r="J275" s="36">
        <f t="shared" si="83"/>
        <v>0</v>
      </c>
      <c r="K275" s="36">
        <f t="shared" si="83"/>
        <v>6</v>
      </c>
      <c r="L275" s="36">
        <f t="shared" si="83"/>
        <v>6</v>
      </c>
      <c r="M275" s="36">
        <f t="shared" si="83"/>
        <v>24</v>
      </c>
      <c r="N275" s="36">
        <f t="shared" si="83"/>
        <v>24</v>
      </c>
      <c r="O275" s="36">
        <f t="shared" si="83"/>
        <v>24</v>
      </c>
      <c r="P275" s="36">
        <f t="shared" si="83"/>
        <v>60</v>
      </c>
      <c r="Q275" s="36">
        <f t="shared" si="83"/>
        <v>60</v>
      </c>
      <c r="R275" s="36">
        <f t="shared" si="83"/>
        <v>60</v>
      </c>
      <c r="S275" s="36">
        <f t="shared" si="83"/>
        <v>72</v>
      </c>
    </row>
    <row r="276" spans="1:29" x14ac:dyDescent="0.25">
      <c r="B276" s="75"/>
      <c r="C276" s="73" t="s">
        <v>94</v>
      </c>
      <c r="D276" s="36"/>
      <c r="E276" s="36">
        <f t="shared" si="83"/>
        <v>0</v>
      </c>
      <c r="F276" s="36">
        <f t="shared" si="83"/>
        <v>0</v>
      </c>
      <c r="G276" s="36">
        <f t="shared" si="83"/>
        <v>0</v>
      </c>
      <c r="H276" s="36">
        <f t="shared" si="83"/>
        <v>0</v>
      </c>
      <c r="I276" s="36">
        <f t="shared" si="83"/>
        <v>0</v>
      </c>
      <c r="J276" s="36">
        <f t="shared" si="83"/>
        <v>0</v>
      </c>
      <c r="K276" s="36">
        <f t="shared" si="83"/>
        <v>2</v>
      </c>
      <c r="L276" s="36">
        <f t="shared" si="83"/>
        <v>2</v>
      </c>
      <c r="M276" s="36">
        <f t="shared" si="83"/>
        <v>8</v>
      </c>
      <c r="N276" s="36">
        <f t="shared" si="83"/>
        <v>8</v>
      </c>
      <c r="O276" s="36">
        <f t="shared" si="83"/>
        <v>8</v>
      </c>
      <c r="P276" s="36">
        <f t="shared" si="83"/>
        <v>20</v>
      </c>
      <c r="Q276" s="36">
        <f t="shared" si="83"/>
        <v>20</v>
      </c>
      <c r="R276" s="36">
        <f t="shared" si="83"/>
        <v>20</v>
      </c>
      <c r="S276" s="36">
        <f t="shared" si="83"/>
        <v>24</v>
      </c>
    </row>
    <row r="277" spans="1:29" ht="15" thickBot="1" x14ac:dyDescent="0.3"/>
    <row r="278" spans="1:29" x14ac:dyDescent="0.25">
      <c r="D278" s="93" t="s">
        <v>55</v>
      </c>
      <c r="E278" s="94"/>
      <c r="F278" s="94"/>
      <c r="G278" s="94"/>
      <c r="H278" s="94"/>
      <c r="I278" s="95"/>
    </row>
    <row r="279" spans="1:29" ht="15" thickBot="1" x14ac:dyDescent="0.3">
      <c r="D279" s="96"/>
      <c r="E279" s="97"/>
      <c r="F279" s="97"/>
      <c r="G279" s="97"/>
      <c r="H279" s="97"/>
      <c r="I279" s="98"/>
    </row>
    <row r="281" spans="1:29" s="38" customFormat="1" x14ac:dyDescent="0.25">
      <c r="A281" s="10"/>
      <c r="B281" s="10">
        <v>1340</v>
      </c>
      <c r="C281" s="62" t="s">
        <v>77</v>
      </c>
      <c r="D281" s="34">
        <v>0</v>
      </c>
      <c r="E281" s="34">
        <v>1</v>
      </c>
      <c r="F281" s="34">
        <v>2</v>
      </c>
      <c r="G281" s="34">
        <v>3</v>
      </c>
      <c r="H281" s="34">
        <v>4</v>
      </c>
      <c r="I281" s="34">
        <v>5</v>
      </c>
      <c r="J281" s="34">
        <v>6</v>
      </c>
      <c r="K281" s="34">
        <v>7</v>
      </c>
      <c r="L281" s="34">
        <v>8</v>
      </c>
      <c r="M281" s="34">
        <v>9</v>
      </c>
      <c r="N281" s="34">
        <v>10</v>
      </c>
      <c r="O281" s="34">
        <v>11</v>
      </c>
      <c r="P281" s="34">
        <v>12</v>
      </c>
      <c r="Q281" s="34">
        <v>13</v>
      </c>
      <c r="R281" s="34">
        <v>14</v>
      </c>
      <c r="S281" s="34">
        <v>15</v>
      </c>
      <c r="T281" s="34">
        <v>16</v>
      </c>
      <c r="U281" s="34">
        <v>17</v>
      </c>
      <c r="V281" s="34">
        <v>18</v>
      </c>
      <c r="W281" s="34">
        <v>19</v>
      </c>
      <c r="X281" s="34">
        <v>20</v>
      </c>
      <c r="Y281" s="34">
        <v>21</v>
      </c>
      <c r="Z281" s="34">
        <v>22</v>
      </c>
      <c r="AA281" s="34">
        <v>23</v>
      </c>
      <c r="AB281" s="34">
        <v>24</v>
      </c>
      <c r="AC281" s="34">
        <v>25</v>
      </c>
    </row>
    <row r="282" spans="1:29" s="38" customFormat="1" x14ac:dyDescent="0.25">
      <c r="A282" s="10"/>
      <c r="B282" s="10"/>
      <c r="C282" s="61" t="s">
        <v>3</v>
      </c>
      <c r="D282" s="33">
        <v>0</v>
      </c>
      <c r="E282" s="33">
        <v>1</v>
      </c>
      <c r="F282" s="33">
        <v>1</v>
      </c>
      <c r="G282" s="33">
        <v>1</v>
      </c>
      <c r="H282" s="33">
        <v>1</v>
      </c>
      <c r="I282" s="33">
        <v>1</v>
      </c>
      <c r="J282" s="33">
        <v>1</v>
      </c>
      <c r="K282" s="33">
        <v>1.43</v>
      </c>
      <c r="L282" s="33">
        <v>1.84</v>
      </c>
      <c r="M282" s="33">
        <v>2.3809999999999998</v>
      </c>
      <c r="N282" s="33">
        <v>2.3809999999999998</v>
      </c>
      <c r="O282" s="33">
        <v>2.3809999999999998</v>
      </c>
      <c r="P282" s="33">
        <v>3.2669999999999999</v>
      </c>
      <c r="Q282" s="33">
        <v>3.2669999999999999</v>
      </c>
      <c r="R282" s="33">
        <v>3.2669999999999999</v>
      </c>
      <c r="S282" s="33">
        <v>3.7320000000000002</v>
      </c>
      <c r="T282" s="39">
        <v>6.6379999999999999</v>
      </c>
      <c r="U282" s="39">
        <v>6.6379999999999999</v>
      </c>
      <c r="V282" s="39">
        <v>11.443</v>
      </c>
      <c r="W282" s="39">
        <v>11.443</v>
      </c>
      <c r="X282" s="39">
        <v>17.472999999999999</v>
      </c>
      <c r="Y282" s="39">
        <v>17.472999999999999</v>
      </c>
      <c r="Z282" s="39">
        <v>47.151000000000003</v>
      </c>
      <c r="AA282" s="39">
        <v>47.151000000000003</v>
      </c>
      <c r="AB282" s="39">
        <v>91.320999999999998</v>
      </c>
      <c r="AC282" s="39">
        <v>91.320999999999998</v>
      </c>
    </row>
    <row r="283" spans="1:29" s="38" customFormat="1" x14ac:dyDescent="0.25">
      <c r="A283" s="10"/>
      <c r="B283" s="10"/>
      <c r="C283" s="10"/>
      <c r="O283" s="35"/>
      <c r="P283" s="35"/>
      <c r="Q283" s="35"/>
    </row>
    <row r="284" spans="1:29" s="38" customFormat="1" x14ac:dyDescent="0.25">
      <c r="A284" s="10"/>
      <c r="B284" s="10">
        <v>1340</v>
      </c>
      <c r="C284" s="63" t="s">
        <v>78</v>
      </c>
      <c r="D284" s="34">
        <v>0</v>
      </c>
      <c r="E284" s="34">
        <v>1</v>
      </c>
      <c r="F284" s="34">
        <v>2</v>
      </c>
      <c r="G284" s="34">
        <v>3</v>
      </c>
      <c r="H284" s="34">
        <v>4</v>
      </c>
      <c r="I284" s="34">
        <v>5</v>
      </c>
      <c r="J284" s="34">
        <v>6</v>
      </c>
      <c r="K284" s="34">
        <v>7</v>
      </c>
      <c r="L284" s="34">
        <v>8</v>
      </c>
      <c r="M284" s="34">
        <v>9</v>
      </c>
      <c r="N284" s="34">
        <v>10</v>
      </c>
      <c r="O284" s="34">
        <v>11</v>
      </c>
      <c r="P284" s="34">
        <v>12</v>
      </c>
      <c r="Q284" s="34">
        <v>13</v>
      </c>
      <c r="R284" s="34">
        <v>14</v>
      </c>
      <c r="S284" s="34">
        <v>15</v>
      </c>
      <c r="T284" s="34">
        <v>16</v>
      </c>
      <c r="U284" s="34">
        <v>17</v>
      </c>
      <c r="V284" s="34">
        <v>18</v>
      </c>
      <c r="W284" s="34">
        <v>19</v>
      </c>
      <c r="X284" s="34">
        <v>20</v>
      </c>
      <c r="Y284" s="34">
        <v>21</v>
      </c>
      <c r="Z284" s="34">
        <v>22</v>
      </c>
      <c r="AA284" s="34">
        <v>23</v>
      </c>
      <c r="AB284" s="34">
        <v>24</v>
      </c>
      <c r="AC284" s="34">
        <v>25</v>
      </c>
    </row>
    <row r="285" spans="1:29" s="38" customFormat="1" x14ac:dyDescent="0.25">
      <c r="A285" s="10"/>
      <c r="B285" s="10"/>
      <c r="C285" s="61" t="s">
        <v>3</v>
      </c>
      <c r="D285" s="33">
        <v>0</v>
      </c>
      <c r="E285" s="33">
        <v>1</v>
      </c>
      <c r="F285" s="33">
        <v>1</v>
      </c>
      <c r="G285" s="33">
        <v>1</v>
      </c>
      <c r="H285" s="33">
        <v>1</v>
      </c>
      <c r="I285" s="33">
        <v>1</v>
      </c>
      <c r="J285" s="33">
        <v>1</v>
      </c>
      <c r="K285" s="33">
        <v>4</v>
      </c>
      <c r="L285" s="33">
        <v>5</v>
      </c>
      <c r="M285" s="33">
        <v>5</v>
      </c>
      <c r="N285" s="33">
        <v>5</v>
      </c>
      <c r="O285" s="33">
        <v>5</v>
      </c>
      <c r="P285" s="33">
        <v>7</v>
      </c>
      <c r="Q285" s="33">
        <v>7</v>
      </c>
      <c r="R285" s="33">
        <v>7</v>
      </c>
      <c r="S285" s="33">
        <v>8</v>
      </c>
      <c r="T285" s="39">
        <v>16</v>
      </c>
      <c r="U285" s="39">
        <v>16</v>
      </c>
      <c r="V285" s="39">
        <v>27</v>
      </c>
      <c r="W285" s="39">
        <v>27</v>
      </c>
      <c r="X285" s="39">
        <v>41</v>
      </c>
      <c r="Y285" s="39">
        <v>41</v>
      </c>
      <c r="Z285" s="39">
        <v>113</v>
      </c>
      <c r="AA285" s="39">
        <v>113</v>
      </c>
      <c r="AB285" s="39">
        <v>220</v>
      </c>
      <c r="AC285" s="39">
        <v>220</v>
      </c>
    </row>
    <row r="286" spans="1:29" s="38" customFormat="1" x14ac:dyDescent="0.25">
      <c r="A286" s="10"/>
      <c r="B286" s="10"/>
      <c r="C286" s="10"/>
      <c r="O286" s="35"/>
      <c r="P286" s="35"/>
      <c r="Q286" s="35"/>
    </row>
    <row r="287" spans="1:29" s="38" customFormat="1" x14ac:dyDescent="0.25">
      <c r="A287" s="10"/>
      <c r="B287" s="10">
        <v>1340</v>
      </c>
      <c r="C287" s="64" t="s">
        <v>75</v>
      </c>
      <c r="D287" s="34">
        <v>0</v>
      </c>
      <c r="E287" s="34">
        <v>1</v>
      </c>
      <c r="F287" s="34">
        <v>2</v>
      </c>
      <c r="G287" s="34">
        <v>3</v>
      </c>
      <c r="H287" s="34">
        <v>4</v>
      </c>
      <c r="I287" s="34">
        <v>5</v>
      </c>
      <c r="J287" s="34">
        <v>6</v>
      </c>
      <c r="K287" s="34">
        <v>7</v>
      </c>
      <c r="L287" s="34">
        <v>8</v>
      </c>
      <c r="M287" s="34">
        <v>9</v>
      </c>
      <c r="N287" s="34">
        <v>10</v>
      </c>
      <c r="O287" s="34">
        <v>11</v>
      </c>
      <c r="P287" s="34">
        <v>12</v>
      </c>
      <c r="Q287" s="34">
        <v>13</v>
      </c>
      <c r="R287" s="34">
        <v>14</v>
      </c>
      <c r="S287" s="34">
        <v>15</v>
      </c>
      <c r="T287" s="34">
        <v>16</v>
      </c>
      <c r="U287" s="34">
        <v>17</v>
      </c>
      <c r="V287" s="34">
        <v>18</v>
      </c>
      <c r="W287" s="34">
        <v>19</v>
      </c>
      <c r="X287" s="34">
        <v>20</v>
      </c>
      <c r="Y287" s="34">
        <v>21</v>
      </c>
      <c r="Z287" s="34">
        <v>22</v>
      </c>
      <c r="AA287" s="34">
        <v>23</v>
      </c>
      <c r="AB287" s="34">
        <v>24</v>
      </c>
      <c r="AC287" s="34">
        <v>25</v>
      </c>
    </row>
    <row r="288" spans="1:29" s="38" customFormat="1" x14ac:dyDescent="0.25">
      <c r="A288" s="10"/>
      <c r="B288" s="10"/>
      <c r="C288" s="61" t="s">
        <v>3</v>
      </c>
      <c r="D288" s="33">
        <v>0</v>
      </c>
      <c r="E288" s="33">
        <v>1</v>
      </c>
      <c r="F288" s="33">
        <v>1</v>
      </c>
      <c r="G288" s="33">
        <v>1</v>
      </c>
      <c r="H288" s="33">
        <v>1</v>
      </c>
      <c r="I288" s="33">
        <v>1</v>
      </c>
      <c r="J288" s="33">
        <v>1</v>
      </c>
      <c r="K288" s="33">
        <v>1</v>
      </c>
      <c r="L288" s="33">
        <v>1</v>
      </c>
      <c r="M288" s="33">
        <v>1.4390000000000001</v>
      </c>
      <c r="N288" s="33">
        <v>1.4390000000000001</v>
      </c>
      <c r="O288" s="33">
        <v>1.4390000000000001</v>
      </c>
      <c r="P288" s="33">
        <v>2.431</v>
      </c>
      <c r="Q288" s="33">
        <v>2.431</v>
      </c>
      <c r="R288" s="33">
        <v>2.431</v>
      </c>
      <c r="S288" s="33">
        <v>2.9780000000000002</v>
      </c>
      <c r="T288" s="39">
        <v>4.1780999999999997</v>
      </c>
      <c r="U288" s="39">
        <v>4.1780999999999997</v>
      </c>
      <c r="V288" s="39">
        <v>7.524</v>
      </c>
      <c r="W288" s="39">
        <v>7.524</v>
      </c>
      <c r="X288" s="39">
        <v>11.586</v>
      </c>
      <c r="Y288" s="39">
        <v>11.586</v>
      </c>
      <c r="Z288" s="39">
        <v>31.459</v>
      </c>
      <c r="AA288" s="39">
        <v>31.459</v>
      </c>
      <c r="AB288" s="39">
        <v>45.738999999999997</v>
      </c>
      <c r="AC288" s="39">
        <v>45.738999999999997</v>
      </c>
    </row>
    <row r="289" spans="1:29" s="38" customFormat="1" x14ac:dyDescent="0.25">
      <c r="A289" s="10"/>
      <c r="B289" s="10"/>
      <c r="C289" s="10"/>
      <c r="O289" s="35"/>
      <c r="P289" s="35"/>
      <c r="Q289" s="35"/>
    </row>
    <row r="290" spans="1:29" s="38" customFormat="1" x14ac:dyDescent="0.25">
      <c r="A290" s="10"/>
      <c r="B290" s="10">
        <v>1340</v>
      </c>
      <c r="C290" s="65" t="s">
        <v>76</v>
      </c>
      <c r="D290" s="34">
        <v>0</v>
      </c>
      <c r="E290" s="34">
        <v>1</v>
      </c>
      <c r="F290" s="34">
        <v>2</v>
      </c>
      <c r="G290" s="34">
        <v>3</v>
      </c>
      <c r="H290" s="34">
        <v>4</v>
      </c>
      <c r="I290" s="34">
        <v>5</v>
      </c>
      <c r="J290" s="34">
        <v>6</v>
      </c>
      <c r="K290" s="34">
        <v>7</v>
      </c>
      <c r="L290" s="34">
        <v>8</v>
      </c>
      <c r="M290" s="34">
        <v>9</v>
      </c>
      <c r="N290" s="34">
        <v>10</v>
      </c>
      <c r="O290" s="34">
        <v>11</v>
      </c>
      <c r="P290" s="34">
        <v>12</v>
      </c>
      <c r="Q290" s="34">
        <v>13</v>
      </c>
      <c r="R290" s="34">
        <v>14</v>
      </c>
      <c r="S290" s="34">
        <v>15</v>
      </c>
      <c r="T290" s="34">
        <v>16</v>
      </c>
      <c r="U290" s="34">
        <v>17</v>
      </c>
      <c r="V290" s="34">
        <v>18</v>
      </c>
      <c r="W290" s="34">
        <v>19</v>
      </c>
      <c r="X290" s="34">
        <v>20</v>
      </c>
      <c r="Y290" s="34">
        <v>21</v>
      </c>
      <c r="Z290" s="34">
        <v>22</v>
      </c>
      <c r="AA290" s="34">
        <v>23</v>
      </c>
      <c r="AB290" s="34">
        <v>24</v>
      </c>
      <c r="AC290" s="34">
        <v>25</v>
      </c>
    </row>
    <row r="291" spans="1:29" s="38" customFormat="1" x14ac:dyDescent="0.25">
      <c r="A291" s="10"/>
      <c r="B291" s="10"/>
      <c r="C291" s="61" t="s">
        <v>3</v>
      </c>
      <c r="D291" s="33">
        <v>0</v>
      </c>
      <c r="E291" s="33">
        <v>1</v>
      </c>
      <c r="F291" s="33">
        <v>1</v>
      </c>
      <c r="G291" s="33">
        <v>1</v>
      </c>
      <c r="H291" s="33">
        <v>1</v>
      </c>
      <c r="I291" s="33">
        <v>1</v>
      </c>
      <c r="J291" s="33">
        <v>1</v>
      </c>
      <c r="K291" s="33">
        <v>1</v>
      </c>
      <c r="L291" s="33">
        <v>1</v>
      </c>
      <c r="M291" s="33">
        <v>4</v>
      </c>
      <c r="N291" s="33">
        <v>4</v>
      </c>
      <c r="O291" s="33">
        <v>4</v>
      </c>
      <c r="P291" s="33">
        <v>6</v>
      </c>
      <c r="Q291" s="33">
        <v>6</v>
      </c>
      <c r="R291" s="33">
        <v>6</v>
      </c>
      <c r="S291" s="33">
        <v>7</v>
      </c>
      <c r="T291" s="39">
        <v>10</v>
      </c>
      <c r="U291" s="39">
        <v>10</v>
      </c>
      <c r="V291" s="39">
        <v>18</v>
      </c>
      <c r="W291" s="39">
        <v>18</v>
      </c>
      <c r="X291" s="39">
        <v>27</v>
      </c>
      <c r="Y291" s="39">
        <v>27</v>
      </c>
      <c r="Z291" s="39">
        <v>75</v>
      </c>
      <c r="AA291" s="39">
        <v>75</v>
      </c>
      <c r="AB291" s="39">
        <v>110</v>
      </c>
      <c r="AC291" s="39">
        <v>110</v>
      </c>
    </row>
    <row r="292" spans="1:29" s="38" customFormat="1" x14ac:dyDescent="0.25">
      <c r="A292" s="10"/>
      <c r="B292" s="10"/>
      <c r="O292" s="35"/>
      <c r="P292" s="35"/>
      <c r="Q292" s="35"/>
    </row>
    <row r="293" spans="1:29" s="38" customFormat="1" x14ac:dyDescent="0.25">
      <c r="A293" s="10"/>
      <c r="B293" s="10"/>
      <c r="C293" s="21" t="s">
        <v>35</v>
      </c>
      <c r="D293" s="44">
        <v>0</v>
      </c>
      <c r="E293" s="44">
        <v>1</v>
      </c>
      <c r="F293" s="44">
        <v>2</v>
      </c>
      <c r="G293" s="44">
        <v>3</v>
      </c>
      <c r="H293" s="44">
        <v>4</v>
      </c>
      <c r="I293" s="44">
        <v>5</v>
      </c>
      <c r="J293" s="44">
        <v>6</v>
      </c>
      <c r="K293" s="44">
        <v>7</v>
      </c>
      <c r="L293" s="44">
        <v>8</v>
      </c>
      <c r="M293" s="44">
        <v>9</v>
      </c>
      <c r="N293" s="44">
        <v>10</v>
      </c>
      <c r="O293" s="44">
        <v>11</v>
      </c>
      <c r="P293" s="44">
        <v>12</v>
      </c>
      <c r="Q293" s="44">
        <v>13</v>
      </c>
      <c r="R293" s="44">
        <v>14</v>
      </c>
      <c r="S293" s="44">
        <v>15</v>
      </c>
      <c r="T293" s="44">
        <v>16</v>
      </c>
      <c r="U293" s="44">
        <v>17</v>
      </c>
      <c r="V293" s="44">
        <v>18</v>
      </c>
      <c r="W293" s="44">
        <v>19</v>
      </c>
      <c r="X293" s="44">
        <v>20</v>
      </c>
      <c r="Y293" s="44">
        <v>21</v>
      </c>
      <c r="Z293" s="44">
        <v>22</v>
      </c>
      <c r="AA293" s="44">
        <v>23</v>
      </c>
      <c r="AB293" s="44">
        <v>24</v>
      </c>
      <c r="AC293" s="44">
        <v>25</v>
      </c>
    </row>
    <row r="294" spans="1:29" s="38" customFormat="1" x14ac:dyDescent="0.25">
      <c r="A294" s="10"/>
      <c r="B294" s="10"/>
      <c r="C294" s="44" t="s">
        <v>33</v>
      </c>
      <c r="D294" s="21">
        <v>0</v>
      </c>
      <c r="E294" s="21">
        <v>1411</v>
      </c>
      <c r="F294" s="21">
        <v>1411</v>
      </c>
      <c r="G294" s="21">
        <v>1411</v>
      </c>
      <c r="H294" s="21">
        <v>2028</v>
      </c>
      <c r="I294" s="21">
        <v>2028</v>
      </c>
      <c r="J294" s="21">
        <v>2028</v>
      </c>
      <c r="K294" s="21">
        <v>2644</v>
      </c>
      <c r="L294" s="21">
        <v>2644</v>
      </c>
      <c r="M294" s="21">
        <v>2644</v>
      </c>
      <c r="N294" s="21">
        <v>3261</v>
      </c>
      <c r="O294" s="21">
        <v>3261</v>
      </c>
      <c r="P294" s="21">
        <v>3261</v>
      </c>
      <c r="Q294" s="21">
        <v>3879</v>
      </c>
      <c r="R294" s="21">
        <v>3879</v>
      </c>
      <c r="S294" s="21">
        <v>3879</v>
      </c>
      <c r="T294" s="21">
        <v>13014</v>
      </c>
      <c r="U294" s="21">
        <v>17714</v>
      </c>
      <c r="V294" s="21">
        <v>24012</v>
      </c>
      <c r="W294" s="21">
        <v>32774</v>
      </c>
      <c r="X294" s="21">
        <v>44514</v>
      </c>
      <c r="Y294" s="21">
        <v>60480</v>
      </c>
      <c r="Z294" s="21">
        <v>82372</v>
      </c>
      <c r="AA294" s="21">
        <v>111862</v>
      </c>
      <c r="AB294" s="21">
        <v>151946</v>
      </c>
      <c r="AC294" s="21">
        <v>206688</v>
      </c>
    </row>
    <row r="295" spans="1:29" s="38" customFormat="1" x14ac:dyDescent="0.25">
      <c r="A295" s="10"/>
      <c r="B295" s="10"/>
      <c r="C295" s="44" t="s">
        <v>17</v>
      </c>
      <c r="D295" s="21">
        <v>0</v>
      </c>
      <c r="E295" s="21">
        <v>144</v>
      </c>
      <c r="F295" s="21">
        <v>144</v>
      </c>
      <c r="G295" s="21">
        <v>144</v>
      </c>
      <c r="H295" s="21">
        <v>207</v>
      </c>
      <c r="I295" s="21">
        <v>207</v>
      </c>
      <c r="J295" s="21">
        <v>207</v>
      </c>
      <c r="K295" s="21">
        <v>269</v>
      </c>
      <c r="L295" s="21">
        <v>269</v>
      </c>
      <c r="M295" s="21">
        <v>269</v>
      </c>
      <c r="N295" s="21">
        <v>332</v>
      </c>
      <c r="O295" s="21">
        <v>332</v>
      </c>
      <c r="P295" s="21">
        <v>332</v>
      </c>
      <c r="Q295" s="21">
        <v>395</v>
      </c>
      <c r="R295" s="21">
        <v>395</v>
      </c>
      <c r="S295" s="21">
        <v>395</v>
      </c>
      <c r="T295" s="21">
        <v>1144</v>
      </c>
      <c r="U295" s="21">
        <v>1144</v>
      </c>
      <c r="V295" s="21">
        <v>1144</v>
      </c>
      <c r="W295" s="21">
        <v>1300</v>
      </c>
      <c r="X295" s="21">
        <v>1300</v>
      </c>
      <c r="Y295" s="21">
        <v>1300</v>
      </c>
      <c r="Z295" s="21">
        <v>1458</v>
      </c>
      <c r="AA295" s="21">
        <v>1458</v>
      </c>
      <c r="AB295" s="21">
        <v>1458</v>
      </c>
      <c r="AC295" s="21">
        <v>1614</v>
      </c>
    </row>
    <row r="296" spans="1:29" s="38" customFormat="1" x14ac:dyDescent="0.25">
      <c r="A296" s="10"/>
      <c r="B296" s="10"/>
      <c r="C296" s="44" t="s">
        <v>25</v>
      </c>
      <c r="D296" s="21">
        <v>0</v>
      </c>
      <c r="E296" s="21">
        <v>3</v>
      </c>
      <c r="F296" s="21">
        <v>4</v>
      </c>
      <c r="G296" s="21">
        <v>4</v>
      </c>
      <c r="H296" s="21">
        <v>4</v>
      </c>
      <c r="I296" s="21">
        <v>4</v>
      </c>
      <c r="J296" s="21">
        <v>5</v>
      </c>
      <c r="K296" s="21">
        <v>5</v>
      </c>
      <c r="L296" s="21">
        <v>6</v>
      </c>
      <c r="M296" s="21">
        <v>6</v>
      </c>
      <c r="N296" s="21">
        <v>7</v>
      </c>
      <c r="O296" s="21">
        <v>7</v>
      </c>
      <c r="P296" s="21">
        <v>8</v>
      </c>
      <c r="Q296" s="21">
        <v>8</v>
      </c>
      <c r="R296" s="21">
        <v>8</v>
      </c>
      <c r="S296" s="21">
        <v>8</v>
      </c>
      <c r="T296" s="21">
        <v>22</v>
      </c>
      <c r="U296" s="21">
        <v>24</v>
      </c>
      <c r="V296" s="21">
        <v>28</v>
      </c>
      <c r="W296" s="21">
        <v>30</v>
      </c>
      <c r="X296" s="21">
        <v>32</v>
      </c>
      <c r="Y296" s="21">
        <v>34</v>
      </c>
      <c r="Z296" s="21">
        <v>38</v>
      </c>
      <c r="AA296" s="21">
        <v>42</v>
      </c>
      <c r="AB296" s="21">
        <v>44</v>
      </c>
      <c r="AC296" s="21">
        <v>48</v>
      </c>
    </row>
    <row r="297" spans="1:29" s="38" customFormat="1" x14ac:dyDescent="0.25">
      <c r="A297" s="10"/>
      <c r="B297" s="10"/>
      <c r="C297" s="44" t="s">
        <v>26</v>
      </c>
      <c r="D297" s="21">
        <v>0</v>
      </c>
      <c r="E297" s="21">
        <v>2</v>
      </c>
      <c r="F297" s="21">
        <v>2</v>
      </c>
      <c r="G297" s="21">
        <v>2</v>
      </c>
      <c r="H297" s="21">
        <v>3</v>
      </c>
      <c r="I297" s="21">
        <v>3</v>
      </c>
      <c r="J297" s="21">
        <v>3</v>
      </c>
      <c r="K297" s="21">
        <v>3</v>
      </c>
      <c r="L297" s="21">
        <v>3</v>
      </c>
      <c r="M297" s="21">
        <v>4</v>
      </c>
      <c r="N297" s="21">
        <v>4</v>
      </c>
      <c r="O297" s="21">
        <v>4</v>
      </c>
      <c r="P297" s="21">
        <v>4</v>
      </c>
      <c r="Q297" s="21">
        <v>4</v>
      </c>
      <c r="R297" s="21">
        <v>4</v>
      </c>
      <c r="S297" s="21">
        <v>4</v>
      </c>
      <c r="T297" s="21">
        <v>12</v>
      </c>
      <c r="U297" s="21">
        <v>14</v>
      </c>
      <c r="V297" s="21">
        <v>16</v>
      </c>
      <c r="W297" s="21">
        <v>18</v>
      </c>
      <c r="X297" s="21">
        <v>20</v>
      </c>
      <c r="Y297" s="21">
        <v>22</v>
      </c>
      <c r="Z297" s="21">
        <v>26</v>
      </c>
      <c r="AA297" s="21">
        <v>28</v>
      </c>
      <c r="AB297" s="21">
        <v>32</v>
      </c>
      <c r="AC297" s="21">
        <v>36</v>
      </c>
    </row>
    <row r="298" spans="1:29" s="38" customFormat="1" x14ac:dyDescent="0.25">
      <c r="A298" s="10"/>
      <c r="B298" s="10"/>
      <c r="C298" s="44" t="s">
        <v>24</v>
      </c>
      <c r="D298" s="21">
        <v>0</v>
      </c>
      <c r="E298" s="21">
        <v>34</v>
      </c>
      <c r="F298" s="21">
        <v>34</v>
      </c>
      <c r="G298" s="21">
        <v>34</v>
      </c>
      <c r="H298" s="21">
        <v>48</v>
      </c>
      <c r="I298" s="21">
        <v>48</v>
      </c>
      <c r="J298" s="21">
        <v>48</v>
      </c>
      <c r="K298" s="21">
        <v>63</v>
      </c>
      <c r="L298" s="21">
        <v>63</v>
      </c>
      <c r="M298" s="21">
        <v>63</v>
      </c>
      <c r="N298" s="21">
        <v>77</v>
      </c>
      <c r="O298" s="21">
        <v>77</v>
      </c>
      <c r="P298" s="21">
        <v>77</v>
      </c>
      <c r="Q298" s="21">
        <v>92</v>
      </c>
      <c r="R298" s="21">
        <v>92</v>
      </c>
      <c r="S298" s="21">
        <v>92</v>
      </c>
      <c r="T298" s="21">
        <v>310</v>
      </c>
      <c r="U298" s="21">
        <v>422</v>
      </c>
      <c r="V298" s="21">
        <v>572</v>
      </c>
      <c r="W298" s="21">
        <v>776</v>
      </c>
      <c r="X298" s="21">
        <v>1054</v>
      </c>
      <c r="Y298" s="21">
        <v>1432</v>
      </c>
      <c r="Z298" s="21">
        <v>1944</v>
      </c>
      <c r="AA298" s="21">
        <v>2640</v>
      </c>
      <c r="AB298" s="21">
        <v>3586</v>
      </c>
      <c r="AC298" s="21">
        <v>4868</v>
      </c>
    </row>
    <row r="299" spans="1:29" s="38" customFormat="1" x14ac:dyDescent="0.25">
      <c r="A299" s="10"/>
      <c r="B299" s="10"/>
      <c r="C299" s="44" t="s">
        <v>32</v>
      </c>
      <c r="D299" s="21">
        <v>0</v>
      </c>
      <c r="E299" s="21">
        <v>11040</v>
      </c>
      <c r="F299" s="21">
        <v>11312</v>
      </c>
      <c r="G299" s="21">
        <v>11592</v>
      </c>
      <c r="H299" s="21">
        <v>11872</v>
      </c>
      <c r="I299" s="21">
        <v>12168</v>
      </c>
      <c r="J299" s="21">
        <v>12464</v>
      </c>
      <c r="K299" s="21">
        <v>12768</v>
      </c>
      <c r="L299" s="21">
        <v>13080</v>
      </c>
      <c r="M299" s="21">
        <v>13408</v>
      </c>
      <c r="N299" s="21">
        <v>13736</v>
      </c>
      <c r="O299" s="21">
        <v>14072</v>
      </c>
      <c r="P299" s="21">
        <v>14416</v>
      </c>
      <c r="Q299" s="21">
        <v>14776</v>
      </c>
      <c r="R299" s="21">
        <v>15136</v>
      </c>
      <c r="S299" s="21">
        <v>15504</v>
      </c>
      <c r="T299" s="21">
        <v>39720</v>
      </c>
      <c r="U299" s="21">
        <v>40580</v>
      </c>
      <c r="V299" s="21">
        <v>41460</v>
      </c>
      <c r="W299" s="21">
        <v>42360</v>
      </c>
      <c r="X299" s="21">
        <v>43260</v>
      </c>
      <c r="Y299" s="21">
        <v>44200</v>
      </c>
      <c r="Z299" s="21">
        <v>45160</v>
      </c>
      <c r="AA299" s="21">
        <v>46140</v>
      </c>
      <c r="AB299" s="21">
        <v>47160</v>
      </c>
      <c r="AC299" s="21">
        <v>48180</v>
      </c>
    </row>
    <row r="300" spans="1:29" s="38" customFormat="1" x14ac:dyDescent="0.25">
      <c r="A300" s="10"/>
      <c r="B300" s="10"/>
      <c r="C300" s="44" t="s">
        <v>31</v>
      </c>
      <c r="D300" s="21">
        <v>0</v>
      </c>
      <c r="E300" s="21">
        <v>240</v>
      </c>
      <c r="F300" s="21">
        <v>240</v>
      </c>
      <c r="G300" s="21">
        <v>240</v>
      </c>
      <c r="H300" s="21">
        <v>240</v>
      </c>
      <c r="I300" s="21">
        <v>240</v>
      </c>
      <c r="J300" s="21">
        <v>256</v>
      </c>
      <c r="K300" s="21">
        <v>256</v>
      </c>
      <c r="L300" s="21">
        <v>256</v>
      </c>
      <c r="M300" s="21">
        <v>256</v>
      </c>
      <c r="N300" s="21">
        <v>256</v>
      </c>
      <c r="O300" s="21">
        <v>264</v>
      </c>
      <c r="P300" s="21">
        <v>264</v>
      </c>
      <c r="Q300" s="21">
        <v>264</v>
      </c>
      <c r="R300" s="21">
        <v>264</v>
      </c>
      <c r="S300" s="21">
        <v>264</v>
      </c>
      <c r="T300" s="21">
        <v>680</v>
      </c>
      <c r="U300" s="21">
        <v>680</v>
      </c>
      <c r="V300" s="21">
        <v>680</v>
      </c>
      <c r="W300" s="21">
        <v>710</v>
      </c>
      <c r="X300" s="21">
        <v>730</v>
      </c>
      <c r="Y300" s="21">
        <v>750</v>
      </c>
      <c r="Z300" s="21">
        <v>780</v>
      </c>
      <c r="AA300" s="21">
        <v>810</v>
      </c>
      <c r="AB300" s="21">
        <v>840</v>
      </c>
      <c r="AC300" s="21">
        <v>870</v>
      </c>
    </row>
    <row r="301" spans="1:29" s="38" customFormat="1" x14ac:dyDescent="0.25">
      <c r="A301" s="10"/>
      <c r="B301" s="10"/>
      <c r="C301" s="73" t="s">
        <v>92</v>
      </c>
      <c r="D301" s="21">
        <v>0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12</v>
      </c>
      <c r="L301" s="21">
        <v>12</v>
      </c>
      <c r="M301" s="21">
        <v>12</v>
      </c>
      <c r="N301" s="21">
        <v>12</v>
      </c>
      <c r="O301" s="21">
        <v>12</v>
      </c>
      <c r="P301" s="21">
        <v>24</v>
      </c>
      <c r="Q301" s="21">
        <v>24</v>
      </c>
      <c r="R301" s="21">
        <v>24</v>
      </c>
      <c r="S301" s="21">
        <v>24</v>
      </c>
      <c r="T301" s="21">
        <v>24</v>
      </c>
      <c r="U301" s="21">
        <v>24</v>
      </c>
      <c r="V301" s="21">
        <v>36</v>
      </c>
      <c r="W301" s="21">
        <v>36</v>
      </c>
      <c r="X301" s="21">
        <v>36</v>
      </c>
      <c r="Y301" s="21">
        <v>36</v>
      </c>
      <c r="Z301" s="21">
        <v>48</v>
      </c>
      <c r="AA301" s="21">
        <v>48</v>
      </c>
      <c r="AB301" s="21">
        <v>48</v>
      </c>
      <c r="AC301" s="21">
        <v>48</v>
      </c>
    </row>
    <row r="302" spans="1:29" s="38" customFormat="1" x14ac:dyDescent="0.25">
      <c r="A302" s="10"/>
      <c r="B302" s="10"/>
      <c r="C302" s="73" t="s">
        <v>93</v>
      </c>
      <c r="D302" s="21">
        <v>0</v>
      </c>
      <c r="E302" s="21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6</v>
      </c>
      <c r="L302" s="21">
        <v>6</v>
      </c>
      <c r="M302" s="21">
        <v>6</v>
      </c>
      <c r="N302" s="21">
        <v>6</v>
      </c>
      <c r="O302" s="21">
        <v>6</v>
      </c>
      <c r="P302" s="21">
        <v>12</v>
      </c>
      <c r="Q302" s="21">
        <v>12</v>
      </c>
      <c r="R302" s="21">
        <v>12</v>
      </c>
      <c r="S302" s="21">
        <v>12</v>
      </c>
      <c r="T302" s="21">
        <v>12</v>
      </c>
      <c r="U302" s="21">
        <v>12</v>
      </c>
      <c r="V302" s="21">
        <v>18</v>
      </c>
      <c r="W302" s="21">
        <v>18</v>
      </c>
      <c r="X302" s="21">
        <v>18</v>
      </c>
      <c r="Y302" s="21">
        <v>18</v>
      </c>
      <c r="Z302" s="21">
        <v>24</v>
      </c>
      <c r="AA302" s="21">
        <v>24</v>
      </c>
      <c r="AB302" s="21">
        <v>24</v>
      </c>
      <c r="AC302" s="21">
        <v>24</v>
      </c>
    </row>
    <row r="303" spans="1:29" s="38" customFormat="1" x14ac:dyDescent="0.25">
      <c r="A303" s="10"/>
      <c r="B303" s="10"/>
      <c r="C303" s="73" t="s">
        <v>94</v>
      </c>
      <c r="D303" s="21">
        <v>0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2</v>
      </c>
      <c r="L303" s="21">
        <v>2</v>
      </c>
      <c r="M303" s="21">
        <v>2</v>
      </c>
      <c r="N303" s="21">
        <v>2</v>
      </c>
      <c r="O303" s="21">
        <v>2</v>
      </c>
      <c r="P303" s="21">
        <v>4</v>
      </c>
      <c r="Q303" s="21">
        <v>4</v>
      </c>
      <c r="R303" s="21">
        <v>4</v>
      </c>
      <c r="S303" s="21">
        <v>4</v>
      </c>
      <c r="T303" s="21">
        <v>4</v>
      </c>
      <c r="U303" s="21">
        <v>4</v>
      </c>
      <c r="V303" s="21">
        <v>6</v>
      </c>
      <c r="W303" s="21">
        <v>6</v>
      </c>
      <c r="X303" s="21">
        <v>6</v>
      </c>
      <c r="Y303" s="21">
        <v>6</v>
      </c>
      <c r="Z303" s="21">
        <v>8</v>
      </c>
      <c r="AA303" s="21">
        <v>8</v>
      </c>
      <c r="AB303" s="21">
        <v>8</v>
      </c>
      <c r="AC303" s="21">
        <v>8</v>
      </c>
    </row>
    <row r="304" spans="1:29" s="38" customFormat="1" x14ac:dyDescent="0.25">
      <c r="A304" s="10"/>
      <c r="B304" s="10"/>
    </row>
    <row r="305" spans="1:29" s="38" customFormat="1" x14ac:dyDescent="0.25">
      <c r="A305" s="10"/>
      <c r="B305" s="10"/>
      <c r="C305" s="21" t="s">
        <v>34</v>
      </c>
      <c r="D305" s="44">
        <v>0</v>
      </c>
      <c r="E305" s="44">
        <v>1</v>
      </c>
      <c r="F305" s="44">
        <v>2</v>
      </c>
      <c r="G305" s="44">
        <v>3</v>
      </c>
      <c r="H305" s="44">
        <v>4</v>
      </c>
      <c r="I305" s="44">
        <v>5</v>
      </c>
      <c r="J305" s="44">
        <v>6</v>
      </c>
      <c r="K305" s="44">
        <v>7</v>
      </c>
      <c r="L305" s="44">
        <v>8</v>
      </c>
      <c r="M305" s="44">
        <v>9</v>
      </c>
      <c r="N305" s="44">
        <v>10</v>
      </c>
      <c r="O305" s="44">
        <v>11</v>
      </c>
      <c r="P305" s="44">
        <v>12</v>
      </c>
      <c r="Q305" s="44">
        <v>13</v>
      </c>
      <c r="R305" s="44">
        <v>14</v>
      </c>
      <c r="S305" s="44">
        <v>15</v>
      </c>
      <c r="T305" s="44">
        <v>16</v>
      </c>
      <c r="U305" s="44">
        <v>17</v>
      </c>
      <c r="V305" s="44">
        <v>18</v>
      </c>
      <c r="W305" s="44">
        <v>19</v>
      </c>
      <c r="X305" s="44">
        <v>20</v>
      </c>
      <c r="Y305" s="44">
        <v>21</v>
      </c>
      <c r="Z305" s="44">
        <v>22</v>
      </c>
      <c r="AA305" s="44">
        <v>23</v>
      </c>
      <c r="AB305" s="44">
        <v>24</v>
      </c>
      <c r="AC305" s="44">
        <v>25</v>
      </c>
    </row>
    <row r="306" spans="1:29" s="38" customFormat="1" x14ac:dyDescent="0.25">
      <c r="A306" s="10"/>
      <c r="B306" s="10"/>
      <c r="C306" s="44" t="s">
        <v>33</v>
      </c>
      <c r="D306" s="21">
        <v>0</v>
      </c>
      <c r="E306" s="21">
        <v>986</v>
      </c>
      <c r="F306" s="21">
        <v>986</v>
      </c>
      <c r="G306" s="21">
        <v>986</v>
      </c>
      <c r="H306" s="21">
        <v>1418</v>
      </c>
      <c r="I306" s="21">
        <v>1418</v>
      </c>
      <c r="J306" s="21">
        <v>1418</v>
      </c>
      <c r="K306" s="21">
        <v>1849</v>
      </c>
      <c r="L306" s="21">
        <v>1849</v>
      </c>
      <c r="M306" s="21">
        <v>1849</v>
      </c>
      <c r="N306" s="21">
        <v>2280</v>
      </c>
      <c r="O306" s="21">
        <v>2280</v>
      </c>
      <c r="P306" s="21">
        <v>2280</v>
      </c>
      <c r="Q306" s="21">
        <v>2712</v>
      </c>
      <c r="R306" s="21">
        <v>2712</v>
      </c>
      <c r="S306" s="21">
        <v>2712</v>
      </c>
      <c r="T306" s="21">
        <v>9178</v>
      </c>
      <c r="U306" s="21">
        <v>12406</v>
      </c>
      <c r="V306" s="21">
        <v>16824</v>
      </c>
      <c r="W306" s="21">
        <v>23166</v>
      </c>
      <c r="X306" s="21">
        <v>31464</v>
      </c>
      <c r="Y306" s="21">
        <v>42702</v>
      </c>
      <c r="Z306" s="21">
        <v>57348</v>
      </c>
      <c r="AA306" s="21">
        <v>77804</v>
      </c>
      <c r="AB306" s="21">
        <v>105536</v>
      </c>
      <c r="AC306" s="21">
        <v>144488</v>
      </c>
    </row>
    <row r="307" spans="1:29" s="38" customFormat="1" x14ac:dyDescent="0.25">
      <c r="A307" s="10"/>
      <c r="B307" s="10"/>
      <c r="C307" s="44" t="s">
        <v>18</v>
      </c>
      <c r="D307" s="21">
        <v>0</v>
      </c>
      <c r="E307" s="21">
        <v>87</v>
      </c>
      <c r="F307" s="21">
        <v>87</v>
      </c>
      <c r="G307" s="21">
        <v>87</v>
      </c>
      <c r="H307" s="21">
        <v>124</v>
      </c>
      <c r="I307" s="21">
        <v>124</v>
      </c>
      <c r="J307" s="21">
        <v>124</v>
      </c>
      <c r="K307" s="21">
        <v>162</v>
      </c>
      <c r="L307" s="21">
        <v>162</v>
      </c>
      <c r="M307" s="21">
        <v>162</v>
      </c>
      <c r="N307" s="21">
        <v>200</v>
      </c>
      <c r="O307" s="21">
        <v>200</v>
      </c>
      <c r="P307" s="21">
        <v>200</v>
      </c>
      <c r="Q307" s="21">
        <v>237</v>
      </c>
      <c r="R307" s="21">
        <v>237</v>
      </c>
      <c r="S307" s="21">
        <v>237</v>
      </c>
      <c r="T307" s="21">
        <v>686</v>
      </c>
      <c r="U307" s="21">
        <v>686</v>
      </c>
      <c r="V307" s="21">
        <v>686</v>
      </c>
      <c r="W307" s="21">
        <v>780</v>
      </c>
      <c r="X307" s="21">
        <v>780</v>
      </c>
      <c r="Y307" s="21">
        <v>780</v>
      </c>
      <c r="Z307" s="21">
        <v>874</v>
      </c>
      <c r="AA307" s="21">
        <v>874</v>
      </c>
      <c r="AB307" s="21">
        <v>874</v>
      </c>
      <c r="AC307" s="21">
        <v>968</v>
      </c>
    </row>
    <row r="308" spans="1:29" s="38" customFormat="1" x14ac:dyDescent="0.25">
      <c r="A308" s="10"/>
      <c r="B308" s="10"/>
      <c r="C308" s="44" t="s">
        <v>25</v>
      </c>
      <c r="D308" s="21">
        <v>0</v>
      </c>
      <c r="E308" s="21">
        <v>2</v>
      </c>
      <c r="F308" s="21">
        <v>3</v>
      </c>
      <c r="G308" s="21">
        <v>3</v>
      </c>
      <c r="H308" s="21">
        <v>3</v>
      </c>
      <c r="I308" s="21">
        <v>3</v>
      </c>
      <c r="J308" s="21">
        <v>4</v>
      </c>
      <c r="K308" s="21">
        <v>4</v>
      </c>
      <c r="L308" s="21">
        <v>4</v>
      </c>
      <c r="M308" s="21">
        <v>4</v>
      </c>
      <c r="N308" s="21">
        <v>4</v>
      </c>
      <c r="O308" s="21">
        <v>4</v>
      </c>
      <c r="P308" s="21">
        <v>5</v>
      </c>
      <c r="Q308" s="21">
        <v>5</v>
      </c>
      <c r="R308" s="21">
        <v>5</v>
      </c>
      <c r="S308" s="21">
        <v>5</v>
      </c>
      <c r="T308" s="21">
        <v>14</v>
      </c>
      <c r="U308" s="21">
        <v>16</v>
      </c>
      <c r="V308" s="21">
        <v>16</v>
      </c>
      <c r="W308" s="21">
        <v>18</v>
      </c>
      <c r="X308" s="21">
        <v>20</v>
      </c>
      <c r="Y308" s="21">
        <v>22</v>
      </c>
      <c r="Z308" s="21">
        <v>24</v>
      </c>
      <c r="AA308" s="21">
        <v>26</v>
      </c>
      <c r="AB308" s="21">
        <v>28</v>
      </c>
      <c r="AC308" s="21">
        <v>30</v>
      </c>
    </row>
    <row r="309" spans="1:29" s="38" customFormat="1" x14ac:dyDescent="0.25">
      <c r="A309" s="10"/>
      <c r="B309" s="10"/>
      <c r="C309" s="44" t="s">
        <v>26</v>
      </c>
      <c r="D309" s="21">
        <v>0</v>
      </c>
      <c r="E309" s="21">
        <v>2</v>
      </c>
      <c r="F309" s="21">
        <v>2</v>
      </c>
      <c r="G309" s="21">
        <v>2</v>
      </c>
      <c r="H309" s="21">
        <v>2</v>
      </c>
      <c r="I309" s="21">
        <v>2</v>
      </c>
      <c r="J309" s="21">
        <v>2</v>
      </c>
      <c r="K309" s="21">
        <v>3</v>
      </c>
      <c r="L309" s="21">
        <v>3</v>
      </c>
      <c r="M309" s="21">
        <v>3</v>
      </c>
      <c r="N309" s="21">
        <v>4</v>
      </c>
      <c r="O309" s="21">
        <v>4</v>
      </c>
      <c r="P309" s="21">
        <v>4</v>
      </c>
      <c r="Q309" s="21">
        <v>4</v>
      </c>
      <c r="R309" s="21">
        <v>4</v>
      </c>
      <c r="S309" s="21">
        <v>4</v>
      </c>
      <c r="T309" s="21">
        <v>10</v>
      </c>
      <c r="U309" s="21">
        <v>10</v>
      </c>
      <c r="V309" s="21">
        <v>12</v>
      </c>
      <c r="W309" s="21">
        <v>14</v>
      </c>
      <c r="X309" s="21">
        <v>14</v>
      </c>
      <c r="Y309" s="21">
        <v>16</v>
      </c>
      <c r="Z309" s="21">
        <v>18</v>
      </c>
      <c r="AA309" s="21">
        <v>20</v>
      </c>
      <c r="AB309" s="21">
        <v>22</v>
      </c>
      <c r="AC309" s="21">
        <v>24</v>
      </c>
    </row>
    <row r="310" spans="1:29" s="38" customFormat="1" x14ac:dyDescent="0.25">
      <c r="A310" s="10"/>
      <c r="B310" s="10"/>
      <c r="C310" s="44" t="s">
        <v>24</v>
      </c>
      <c r="D310" s="21">
        <v>0</v>
      </c>
      <c r="E310" s="21">
        <v>24</v>
      </c>
      <c r="F310" s="21">
        <v>24</v>
      </c>
      <c r="G310" s="21">
        <v>24</v>
      </c>
      <c r="H310" s="21">
        <v>33</v>
      </c>
      <c r="I310" s="21">
        <v>33</v>
      </c>
      <c r="J310" s="21">
        <v>33</v>
      </c>
      <c r="K310" s="21">
        <v>44</v>
      </c>
      <c r="L310" s="21">
        <v>44</v>
      </c>
      <c r="M310" s="21">
        <v>44</v>
      </c>
      <c r="N310" s="21">
        <v>53</v>
      </c>
      <c r="O310" s="21">
        <v>53</v>
      </c>
      <c r="P310" s="21">
        <v>53</v>
      </c>
      <c r="Q310" s="21">
        <v>64</v>
      </c>
      <c r="R310" s="21">
        <v>64</v>
      </c>
      <c r="S310" s="21">
        <v>64</v>
      </c>
      <c r="T310" s="21">
        <v>216</v>
      </c>
      <c r="U310" s="21">
        <v>92</v>
      </c>
      <c r="V310" s="21">
        <v>396</v>
      </c>
      <c r="W310" s="21">
        <v>536</v>
      </c>
      <c r="X310" s="21">
        <v>728</v>
      </c>
      <c r="Y310" s="21">
        <v>988</v>
      </c>
      <c r="Z310" s="21">
        <v>1340</v>
      </c>
      <c r="AA310" s="21">
        <v>1818</v>
      </c>
      <c r="AB310" s="21">
        <v>2466</v>
      </c>
      <c r="AC310" s="21">
        <v>3346</v>
      </c>
    </row>
    <row r="311" spans="1:29" s="38" customFormat="1" x14ac:dyDescent="0.25">
      <c r="A311" s="10"/>
      <c r="B311" s="10"/>
      <c r="C311" s="44" t="s">
        <v>32</v>
      </c>
      <c r="D311" s="21">
        <v>0</v>
      </c>
      <c r="E311" s="21">
        <v>7728</v>
      </c>
      <c r="F311" s="21">
        <v>7920</v>
      </c>
      <c r="G311" s="21">
        <v>8120</v>
      </c>
      <c r="H311" s="21">
        <v>8320</v>
      </c>
      <c r="I311" s="21">
        <v>8520</v>
      </c>
      <c r="J311" s="21">
        <v>8728</v>
      </c>
      <c r="K311" s="21">
        <v>8952</v>
      </c>
      <c r="L311" s="21">
        <v>9168</v>
      </c>
      <c r="M311" s="21">
        <v>9392</v>
      </c>
      <c r="N311" s="21">
        <v>9616</v>
      </c>
      <c r="O311" s="21">
        <v>9856</v>
      </c>
      <c r="P311" s="21">
        <v>10096</v>
      </c>
      <c r="Q311" s="21">
        <v>10344</v>
      </c>
      <c r="R311" s="21">
        <v>10600</v>
      </c>
      <c r="S311" s="21">
        <v>10864</v>
      </c>
      <c r="T311" s="21">
        <v>27820</v>
      </c>
      <c r="U311" s="21">
        <v>28420</v>
      </c>
      <c r="V311" s="21">
        <v>29040</v>
      </c>
      <c r="W311" s="21">
        <v>29660</v>
      </c>
      <c r="X311" s="21">
        <v>30320</v>
      </c>
      <c r="Y311" s="21">
        <v>30980</v>
      </c>
      <c r="Z311" s="21">
        <v>31640</v>
      </c>
      <c r="AA311" s="21">
        <v>32320</v>
      </c>
      <c r="AB311" s="21">
        <v>33040</v>
      </c>
      <c r="AC311" s="21">
        <v>33740</v>
      </c>
    </row>
    <row r="312" spans="1:29" s="38" customFormat="1" x14ac:dyDescent="0.25">
      <c r="A312" s="10"/>
      <c r="B312" s="10"/>
      <c r="C312" s="44" t="s">
        <v>31</v>
      </c>
      <c r="D312" s="21">
        <v>0</v>
      </c>
      <c r="E312" s="21">
        <v>128</v>
      </c>
      <c r="F312" s="21">
        <v>128</v>
      </c>
      <c r="G312" s="21">
        <v>128</v>
      </c>
      <c r="H312" s="21">
        <v>132</v>
      </c>
      <c r="I312" s="21">
        <v>132</v>
      </c>
      <c r="J312" s="21">
        <v>132</v>
      </c>
      <c r="K312" s="21">
        <v>132</v>
      </c>
      <c r="L312" s="21">
        <v>132</v>
      </c>
      <c r="M312" s="21">
        <v>132</v>
      </c>
      <c r="N312" s="21">
        <v>132</v>
      </c>
      <c r="O312" s="21">
        <v>132</v>
      </c>
      <c r="P312" s="21">
        <v>132</v>
      </c>
      <c r="Q312" s="21">
        <v>132</v>
      </c>
      <c r="R312" s="21">
        <v>132</v>
      </c>
      <c r="S312" s="21">
        <v>140</v>
      </c>
      <c r="T312" s="21">
        <v>350</v>
      </c>
      <c r="U312" s="21">
        <v>350</v>
      </c>
      <c r="V312" s="21">
        <v>350</v>
      </c>
      <c r="W312" s="21">
        <v>350</v>
      </c>
      <c r="X312" s="21">
        <v>350</v>
      </c>
      <c r="Y312" s="21">
        <v>360</v>
      </c>
      <c r="Z312" s="21">
        <v>380</v>
      </c>
      <c r="AA312" s="21">
        <v>390</v>
      </c>
      <c r="AB312" s="21">
        <v>400</v>
      </c>
      <c r="AC312" s="21">
        <v>420</v>
      </c>
    </row>
    <row r="313" spans="1:29" s="38" customFormat="1" x14ac:dyDescent="0.25">
      <c r="A313" s="10"/>
      <c r="B313" s="10"/>
      <c r="C313" s="73" t="s">
        <v>92</v>
      </c>
      <c r="D313" s="21">
        <v>0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12</v>
      </c>
      <c r="L313" s="21">
        <v>12</v>
      </c>
      <c r="M313" s="21">
        <v>12</v>
      </c>
      <c r="N313" s="21">
        <v>12</v>
      </c>
      <c r="O313" s="21">
        <v>12</v>
      </c>
      <c r="P313" s="21">
        <v>24</v>
      </c>
      <c r="Q313" s="21">
        <v>24</v>
      </c>
      <c r="R313" s="21">
        <v>24</v>
      </c>
      <c r="S313" s="21">
        <v>24</v>
      </c>
      <c r="T313" s="21">
        <v>24</v>
      </c>
      <c r="U313" s="21">
        <v>24</v>
      </c>
      <c r="V313" s="21">
        <v>36</v>
      </c>
      <c r="W313" s="21">
        <v>36</v>
      </c>
      <c r="X313" s="21">
        <v>36</v>
      </c>
      <c r="Y313" s="21">
        <v>36</v>
      </c>
      <c r="Z313" s="21">
        <v>48</v>
      </c>
      <c r="AA313" s="21">
        <v>48</v>
      </c>
      <c r="AB313" s="21">
        <v>48</v>
      </c>
      <c r="AC313" s="21">
        <v>48</v>
      </c>
    </row>
    <row r="314" spans="1:29" s="38" customFormat="1" x14ac:dyDescent="0.25">
      <c r="A314" s="10"/>
      <c r="B314" s="10"/>
      <c r="C314" s="73" t="s">
        <v>93</v>
      </c>
      <c r="D314" s="21">
        <v>0</v>
      </c>
      <c r="E314" s="21">
        <v>0</v>
      </c>
      <c r="F314" s="21">
        <v>0</v>
      </c>
      <c r="G314" s="21">
        <v>0</v>
      </c>
      <c r="H314" s="21">
        <v>0</v>
      </c>
      <c r="I314" s="21">
        <v>0</v>
      </c>
      <c r="J314" s="21">
        <v>0</v>
      </c>
      <c r="K314" s="21">
        <v>6</v>
      </c>
      <c r="L314" s="21">
        <v>6</v>
      </c>
      <c r="M314" s="21">
        <v>6</v>
      </c>
      <c r="N314" s="21">
        <v>6</v>
      </c>
      <c r="O314" s="21">
        <v>6</v>
      </c>
      <c r="P314" s="21">
        <v>12</v>
      </c>
      <c r="Q314" s="21">
        <v>12</v>
      </c>
      <c r="R314" s="21">
        <v>12</v>
      </c>
      <c r="S314" s="21">
        <v>12</v>
      </c>
      <c r="T314" s="21">
        <v>12</v>
      </c>
      <c r="U314" s="21">
        <v>12</v>
      </c>
      <c r="V314" s="21">
        <v>18</v>
      </c>
      <c r="W314" s="21">
        <v>18</v>
      </c>
      <c r="X314" s="21">
        <v>18</v>
      </c>
      <c r="Y314" s="21">
        <v>18</v>
      </c>
      <c r="Z314" s="21">
        <v>24</v>
      </c>
      <c r="AA314" s="21">
        <v>24</v>
      </c>
      <c r="AB314" s="21">
        <v>24</v>
      </c>
      <c r="AC314" s="21">
        <v>24</v>
      </c>
    </row>
    <row r="315" spans="1:29" s="38" customFormat="1" x14ac:dyDescent="0.25">
      <c r="A315" s="10"/>
      <c r="B315" s="10"/>
      <c r="C315" s="73" t="s">
        <v>94</v>
      </c>
      <c r="D315" s="21">
        <v>0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2</v>
      </c>
      <c r="L315" s="21">
        <v>2</v>
      </c>
      <c r="M315" s="21">
        <v>2</v>
      </c>
      <c r="N315" s="21">
        <v>2</v>
      </c>
      <c r="O315" s="21">
        <v>2</v>
      </c>
      <c r="P315" s="21">
        <v>4</v>
      </c>
      <c r="Q315" s="21">
        <v>4</v>
      </c>
      <c r="R315" s="21">
        <v>4</v>
      </c>
      <c r="S315" s="21">
        <v>4</v>
      </c>
      <c r="T315" s="21">
        <v>4</v>
      </c>
      <c r="U315" s="21">
        <v>4</v>
      </c>
      <c r="V315" s="21">
        <v>6</v>
      </c>
      <c r="W315" s="21">
        <v>6</v>
      </c>
      <c r="X315" s="21">
        <v>6</v>
      </c>
      <c r="Y315" s="21">
        <v>6</v>
      </c>
      <c r="Z315" s="21">
        <v>8</v>
      </c>
      <c r="AA315" s="21">
        <v>8</v>
      </c>
      <c r="AB315" s="21">
        <v>8</v>
      </c>
      <c r="AC315" s="21">
        <v>8</v>
      </c>
    </row>
    <row r="317" spans="1:29" x14ac:dyDescent="0.25">
      <c r="B317" s="38" t="s">
        <v>36</v>
      </c>
      <c r="C317" s="21" t="s">
        <v>35</v>
      </c>
      <c r="D317" s="44">
        <v>0</v>
      </c>
      <c r="E317" s="44">
        <v>1</v>
      </c>
      <c r="F317" s="44">
        <v>2</v>
      </c>
      <c r="G317" s="44">
        <v>3</v>
      </c>
      <c r="H317" s="19">
        <v>4</v>
      </c>
      <c r="I317" s="19">
        <v>5</v>
      </c>
      <c r="J317" s="19">
        <v>6</v>
      </c>
      <c r="K317" s="19">
        <v>7</v>
      </c>
      <c r="L317" s="19">
        <v>8</v>
      </c>
      <c r="M317" s="19">
        <v>9</v>
      </c>
      <c r="N317" s="19">
        <v>10</v>
      </c>
      <c r="O317" s="19">
        <v>11</v>
      </c>
      <c r="P317" s="19">
        <v>12</v>
      </c>
      <c r="Q317" s="19">
        <v>13</v>
      </c>
      <c r="R317" s="19">
        <v>14</v>
      </c>
      <c r="S317" s="19">
        <v>15</v>
      </c>
      <c r="T317" s="19">
        <v>16</v>
      </c>
      <c r="U317" s="19">
        <v>17</v>
      </c>
      <c r="V317" s="19">
        <v>18</v>
      </c>
      <c r="W317" s="19">
        <v>19</v>
      </c>
      <c r="X317" s="19">
        <v>20</v>
      </c>
      <c r="Y317" s="19">
        <v>21</v>
      </c>
      <c r="Z317" s="19">
        <v>22</v>
      </c>
      <c r="AA317" s="19">
        <v>23</v>
      </c>
      <c r="AB317" s="19">
        <v>24</v>
      </c>
      <c r="AC317" s="19">
        <v>25</v>
      </c>
    </row>
    <row r="318" spans="1:29" x14ac:dyDescent="0.25">
      <c r="B318" s="108" t="s">
        <v>79</v>
      </c>
      <c r="C318" s="19" t="s">
        <v>33</v>
      </c>
      <c r="D318" s="36">
        <f t="shared" ref="D318:G318" si="84">D294</f>
        <v>0</v>
      </c>
      <c r="E318" s="36">
        <f t="shared" si="84"/>
        <v>1411</v>
      </c>
      <c r="F318" s="36">
        <f t="shared" si="84"/>
        <v>1411</v>
      </c>
      <c r="G318" s="36">
        <f t="shared" si="84"/>
        <v>1411</v>
      </c>
      <c r="H318" s="36">
        <f>H294</f>
        <v>2028</v>
      </c>
      <c r="I318" s="36">
        <f t="shared" ref="I318:S318" si="85">I294</f>
        <v>2028</v>
      </c>
      <c r="J318" s="36">
        <f t="shared" si="85"/>
        <v>2028</v>
      </c>
      <c r="K318" s="36">
        <f t="shared" si="85"/>
        <v>2644</v>
      </c>
      <c r="L318" s="36">
        <f t="shared" si="85"/>
        <v>2644</v>
      </c>
      <c r="M318" s="36">
        <f t="shared" si="85"/>
        <v>2644</v>
      </c>
      <c r="N318" s="36">
        <f t="shared" si="85"/>
        <v>3261</v>
      </c>
      <c r="O318" s="36">
        <f t="shared" si="85"/>
        <v>3261</v>
      </c>
      <c r="P318" s="36">
        <f t="shared" si="85"/>
        <v>3261</v>
      </c>
      <c r="Q318" s="36">
        <f t="shared" si="85"/>
        <v>3879</v>
      </c>
      <c r="R318" s="36">
        <f t="shared" si="85"/>
        <v>3879</v>
      </c>
      <c r="S318" s="36">
        <f t="shared" si="85"/>
        <v>3879</v>
      </c>
      <c r="T318" s="36">
        <f t="shared" ref="T318:AC318" si="86">T294</f>
        <v>13014</v>
      </c>
      <c r="U318" s="36">
        <f t="shared" si="86"/>
        <v>17714</v>
      </c>
      <c r="V318" s="36">
        <f t="shared" si="86"/>
        <v>24012</v>
      </c>
      <c r="W318" s="36">
        <f t="shared" si="86"/>
        <v>32774</v>
      </c>
      <c r="X318" s="36">
        <f t="shared" si="86"/>
        <v>44514</v>
      </c>
      <c r="Y318" s="36">
        <f t="shared" si="86"/>
        <v>60480</v>
      </c>
      <c r="Z318" s="36">
        <f t="shared" si="86"/>
        <v>82372</v>
      </c>
      <c r="AA318" s="36">
        <f t="shared" si="86"/>
        <v>111862</v>
      </c>
      <c r="AB318" s="36">
        <f t="shared" si="86"/>
        <v>151946</v>
      </c>
      <c r="AC318" s="36">
        <f t="shared" si="86"/>
        <v>206688</v>
      </c>
    </row>
    <row r="319" spans="1:29" x14ac:dyDescent="0.25">
      <c r="B319" s="108"/>
      <c r="C319" s="19" t="s">
        <v>17</v>
      </c>
      <c r="D319" s="36">
        <f t="shared" ref="D319:G319" si="87">D295*D$282</f>
        <v>0</v>
      </c>
      <c r="E319" s="36">
        <f t="shared" si="87"/>
        <v>144</v>
      </c>
      <c r="F319" s="36">
        <f t="shared" si="87"/>
        <v>144</v>
      </c>
      <c r="G319" s="36">
        <f t="shared" si="87"/>
        <v>144</v>
      </c>
      <c r="H319" s="36">
        <f t="shared" ref="H319:AC319" si="88">H295*H$282</f>
        <v>207</v>
      </c>
      <c r="I319" s="36">
        <f t="shared" si="88"/>
        <v>207</v>
      </c>
      <c r="J319" s="36">
        <f t="shared" si="88"/>
        <v>207</v>
      </c>
      <c r="K319" s="36">
        <f t="shared" si="88"/>
        <v>384.66999999999996</v>
      </c>
      <c r="L319" s="36">
        <f t="shared" si="88"/>
        <v>494.96000000000004</v>
      </c>
      <c r="M319" s="36">
        <f t="shared" si="88"/>
        <v>640.48899999999992</v>
      </c>
      <c r="N319" s="36">
        <f t="shared" si="88"/>
        <v>790.49199999999996</v>
      </c>
      <c r="O319" s="36">
        <f t="shared" si="88"/>
        <v>790.49199999999996</v>
      </c>
      <c r="P319" s="36">
        <f t="shared" si="88"/>
        <v>1084.644</v>
      </c>
      <c r="Q319" s="36">
        <f t="shared" si="88"/>
        <v>1290.4649999999999</v>
      </c>
      <c r="R319" s="36">
        <f t="shared" si="88"/>
        <v>1290.4649999999999</v>
      </c>
      <c r="S319" s="36">
        <f t="shared" si="88"/>
        <v>1474.14</v>
      </c>
      <c r="T319" s="36">
        <f t="shared" si="88"/>
        <v>7593.8720000000003</v>
      </c>
      <c r="U319" s="36">
        <f t="shared" si="88"/>
        <v>7593.8720000000003</v>
      </c>
      <c r="V319" s="36">
        <f t="shared" si="88"/>
        <v>13090.791999999999</v>
      </c>
      <c r="W319" s="36">
        <f t="shared" si="88"/>
        <v>14875.9</v>
      </c>
      <c r="X319" s="36">
        <f t="shared" si="88"/>
        <v>22714.899999999998</v>
      </c>
      <c r="Y319" s="36">
        <f t="shared" si="88"/>
        <v>22714.899999999998</v>
      </c>
      <c r="Z319" s="36">
        <f t="shared" si="88"/>
        <v>68746.15800000001</v>
      </c>
      <c r="AA319" s="36">
        <f t="shared" si="88"/>
        <v>68746.15800000001</v>
      </c>
      <c r="AB319" s="36">
        <f t="shared" si="88"/>
        <v>133146.01800000001</v>
      </c>
      <c r="AC319" s="36">
        <f t="shared" si="88"/>
        <v>147392.09399999998</v>
      </c>
    </row>
    <row r="320" spans="1:29" x14ac:dyDescent="0.25">
      <c r="B320" s="108"/>
      <c r="C320" s="19" t="s">
        <v>23</v>
      </c>
      <c r="D320" s="36">
        <f t="shared" ref="D320:G320" si="89">D296*D$282</f>
        <v>0</v>
      </c>
      <c r="E320" s="36">
        <f t="shared" si="89"/>
        <v>3</v>
      </c>
      <c r="F320" s="36">
        <f t="shared" si="89"/>
        <v>4</v>
      </c>
      <c r="G320" s="36">
        <f t="shared" si="89"/>
        <v>4</v>
      </c>
      <c r="H320" s="36">
        <f t="shared" ref="H320:AC320" si="90">H296*H$282</f>
        <v>4</v>
      </c>
      <c r="I320" s="36">
        <f t="shared" si="90"/>
        <v>4</v>
      </c>
      <c r="J320" s="36">
        <f t="shared" si="90"/>
        <v>5</v>
      </c>
      <c r="K320" s="36">
        <f t="shared" si="90"/>
        <v>7.1499999999999995</v>
      </c>
      <c r="L320" s="36">
        <f t="shared" si="90"/>
        <v>11.040000000000001</v>
      </c>
      <c r="M320" s="36">
        <f t="shared" si="90"/>
        <v>14.285999999999998</v>
      </c>
      <c r="N320" s="36">
        <f t="shared" si="90"/>
        <v>16.666999999999998</v>
      </c>
      <c r="O320" s="36">
        <f t="shared" si="90"/>
        <v>16.666999999999998</v>
      </c>
      <c r="P320" s="36">
        <f t="shared" si="90"/>
        <v>26.135999999999999</v>
      </c>
      <c r="Q320" s="36">
        <f t="shared" si="90"/>
        <v>26.135999999999999</v>
      </c>
      <c r="R320" s="36">
        <f t="shared" si="90"/>
        <v>26.135999999999999</v>
      </c>
      <c r="S320" s="36">
        <f t="shared" si="90"/>
        <v>29.856000000000002</v>
      </c>
      <c r="T320" s="36">
        <f t="shared" si="90"/>
        <v>146.036</v>
      </c>
      <c r="U320" s="36">
        <f t="shared" si="90"/>
        <v>159.31200000000001</v>
      </c>
      <c r="V320" s="36">
        <f t="shared" si="90"/>
        <v>320.404</v>
      </c>
      <c r="W320" s="36">
        <f t="shared" si="90"/>
        <v>343.28999999999996</v>
      </c>
      <c r="X320" s="36">
        <f t="shared" si="90"/>
        <v>559.13599999999997</v>
      </c>
      <c r="Y320" s="36">
        <f t="shared" si="90"/>
        <v>594.08199999999999</v>
      </c>
      <c r="Z320" s="36">
        <f t="shared" si="90"/>
        <v>1791.7380000000001</v>
      </c>
      <c r="AA320" s="36">
        <f t="shared" si="90"/>
        <v>1980.3420000000001</v>
      </c>
      <c r="AB320" s="36">
        <f t="shared" si="90"/>
        <v>4018.1239999999998</v>
      </c>
      <c r="AC320" s="36">
        <f t="shared" si="90"/>
        <v>4383.4079999999994</v>
      </c>
    </row>
    <row r="321" spans="2:29" x14ac:dyDescent="0.25">
      <c r="B321" s="108"/>
      <c r="C321" s="19" t="s">
        <v>6</v>
      </c>
      <c r="D321" s="36">
        <f t="shared" ref="D321:G321" si="91">D297*D$282</f>
        <v>0</v>
      </c>
      <c r="E321" s="36">
        <f t="shared" si="91"/>
        <v>2</v>
      </c>
      <c r="F321" s="36">
        <f t="shared" si="91"/>
        <v>2</v>
      </c>
      <c r="G321" s="36">
        <f t="shared" si="91"/>
        <v>2</v>
      </c>
      <c r="H321" s="36">
        <f t="shared" ref="H321:AC321" si="92">H297*H$282</f>
        <v>3</v>
      </c>
      <c r="I321" s="36">
        <f t="shared" si="92"/>
        <v>3</v>
      </c>
      <c r="J321" s="36">
        <f t="shared" si="92"/>
        <v>3</v>
      </c>
      <c r="K321" s="36">
        <f t="shared" si="92"/>
        <v>4.29</v>
      </c>
      <c r="L321" s="36">
        <f t="shared" si="92"/>
        <v>5.5200000000000005</v>
      </c>
      <c r="M321" s="36">
        <f t="shared" si="92"/>
        <v>9.5239999999999991</v>
      </c>
      <c r="N321" s="36">
        <f t="shared" si="92"/>
        <v>9.5239999999999991</v>
      </c>
      <c r="O321" s="36">
        <f t="shared" si="92"/>
        <v>9.5239999999999991</v>
      </c>
      <c r="P321" s="36">
        <f t="shared" si="92"/>
        <v>13.068</v>
      </c>
      <c r="Q321" s="36">
        <f t="shared" si="92"/>
        <v>13.068</v>
      </c>
      <c r="R321" s="36">
        <f t="shared" si="92"/>
        <v>13.068</v>
      </c>
      <c r="S321" s="36">
        <f t="shared" si="92"/>
        <v>14.928000000000001</v>
      </c>
      <c r="T321" s="36">
        <f t="shared" si="92"/>
        <v>79.656000000000006</v>
      </c>
      <c r="U321" s="36">
        <f t="shared" si="92"/>
        <v>92.932000000000002</v>
      </c>
      <c r="V321" s="36">
        <f t="shared" si="92"/>
        <v>183.08799999999999</v>
      </c>
      <c r="W321" s="36">
        <f t="shared" si="92"/>
        <v>205.97399999999999</v>
      </c>
      <c r="X321" s="36">
        <f t="shared" si="92"/>
        <v>349.46</v>
      </c>
      <c r="Y321" s="36">
        <f t="shared" si="92"/>
        <v>384.40599999999995</v>
      </c>
      <c r="Z321" s="36">
        <f t="shared" si="92"/>
        <v>1225.9260000000002</v>
      </c>
      <c r="AA321" s="36">
        <f t="shared" si="92"/>
        <v>1320.2280000000001</v>
      </c>
      <c r="AB321" s="36">
        <f t="shared" si="92"/>
        <v>2922.2719999999999</v>
      </c>
      <c r="AC321" s="36">
        <f t="shared" si="92"/>
        <v>3287.556</v>
      </c>
    </row>
    <row r="322" spans="2:29" x14ac:dyDescent="0.25">
      <c r="B322" s="108"/>
      <c r="C322" s="19" t="s">
        <v>24</v>
      </c>
      <c r="D322" s="36">
        <f t="shared" ref="D322:G322" si="93">D298*D$282</f>
        <v>0</v>
      </c>
      <c r="E322" s="36">
        <f t="shared" si="93"/>
        <v>34</v>
      </c>
      <c r="F322" s="36">
        <f t="shared" si="93"/>
        <v>34</v>
      </c>
      <c r="G322" s="36">
        <f t="shared" si="93"/>
        <v>34</v>
      </c>
      <c r="H322" s="36">
        <f t="shared" ref="H322:AC322" si="94">H298*H$282</f>
        <v>48</v>
      </c>
      <c r="I322" s="36">
        <f t="shared" si="94"/>
        <v>48</v>
      </c>
      <c r="J322" s="36">
        <f t="shared" si="94"/>
        <v>48</v>
      </c>
      <c r="K322" s="36">
        <f t="shared" si="94"/>
        <v>90.089999999999989</v>
      </c>
      <c r="L322" s="36">
        <f t="shared" si="94"/>
        <v>115.92</v>
      </c>
      <c r="M322" s="36">
        <f t="shared" si="94"/>
        <v>150.00299999999999</v>
      </c>
      <c r="N322" s="36">
        <f t="shared" si="94"/>
        <v>183.33699999999999</v>
      </c>
      <c r="O322" s="36">
        <f t="shared" si="94"/>
        <v>183.33699999999999</v>
      </c>
      <c r="P322" s="36">
        <f t="shared" si="94"/>
        <v>251.559</v>
      </c>
      <c r="Q322" s="36">
        <f t="shared" si="94"/>
        <v>300.56399999999996</v>
      </c>
      <c r="R322" s="36">
        <f t="shared" si="94"/>
        <v>300.56399999999996</v>
      </c>
      <c r="S322" s="36">
        <f t="shared" si="94"/>
        <v>343.34399999999999</v>
      </c>
      <c r="T322" s="36">
        <f t="shared" si="94"/>
        <v>2057.7799999999997</v>
      </c>
      <c r="U322" s="36">
        <f t="shared" si="94"/>
        <v>2801.2359999999999</v>
      </c>
      <c r="V322" s="36">
        <f t="shared" si="94"/>
        <v>6545.3959999999997</v>
      </c>
      <c r="W322" s="36">
        <f t="shared" si="94"/>
        <v>8879.768</v>
      </c>
      <c r="X322" s="36">
        <f t="shared" si="94"/>
        <v>18416.541999999998</v>
      </c>
      <c r="Y322" s="36">
        <f t="shared" si="94"/>
        <v>25021.335999999999</v>
      </c>
      <c r="Z322" s="36">
        <f t="shared" si="94"/>
        <v>91661.544000000009</v>
      </c>
      <c r="AA322" s="36">
        <f t="shared" si="94"/>
        <v>124478.64000000001</v>
      </c>
      <c r="AB322" s="36">
        <f t="shared" si="94"/>
        <v>327477.10599999997</v>
      </c>
      <c r="AC322" s="36">
        <f t="shared" si="94"/>
        <v>444550.62799999997</v>
      </c>
    </row>
    <row r="323" spans="2:29" x14ac:dyDescent="0.25">
      <c r="B323" s="108"/>
      <c r="C323" s="19" t="s">
        <v>32</v>
      </c>
      <c r="D323" s="36">
        <f t="shared" ref="D323:G323" si="95">D299*D$282</f>
        <v>0</v>
      </c>
      <c r="E323" s="36">
        <f t="shared" si="95"/>
        <v>11040</v>
      </c>
      <c r="F323" s="36">
        <f t="shared" si="95"/>
        <v>11312</v>
      </c>
      <c r="G323" s="36">
        <f t="shared" si="95"/>
        <v>11592</v>
      </c>
      <c r="H323" s="36">
        <f t="shared" ref="H323:AC323" si="96">H299*H$282</f>
        <v>11872</v>
      </c>
      <c r="I323" s="36">
        <f t="shared" si="96"/>
        <v>12168</v>
      </c>
      <c r="J323" s="36">
        <f t="shared" si="96"/>
        <v>12464</v>
      </c>
      <c r="K323" s="36">
        <f t="shared" si="96"/>
        <v>18258.239999999998</v>
      </c>
      <c r="L323" s="36">
        <f t="shared" si="96"/>
        <v>24067.200000000001</v>
      </c>
      <c r="M323" s="36">
        <f t="shared" si="96"/>
        <v>31924.447999999997</v>
      </c>
      <c r="N323" s="36">
        <f t="shared" si="96"/>
        <v>32705.415999999997</v>
      </c>
      <c r="O323" s="36">
        <f t="shared" si="96"/>
        <v>33505.431999999993</v>
      </c>
      <c r="P323" s="36">
        <f t="shared" si="96"/>
        <v>47097.072</v>
      </c>
      <c r="Q323" s="36">
        <f t="shared" si="96"/>
        <v>48273.191999999995</v>
      </c>
      <c r="R323" s="36">
        <f t="shared" si="96"/>
        <v>49449.311999999998</v>
      </c>
      <c r="S323" s="36">
        <f t="shared" si="96"/>
        <v>57860.928</v>
      </c>
      <c r="T323" s="36">
        <f t="shared" si="96"/>
        <v>263661.36</v>
      </c>
      <c r="U323" s="36">
        <f t="shared" si="96"/>
        <v>269370.03999999998</v>
      </c>
      <c r="V323" s="36">
        <f t="shared" si="96"/>
        <v>474426.77999999997</v>
      </c>
      <c r="W323" s="36">
        <f t="shared" si="96"/>
        <v>484725.48</v>
      </c>
      <c r="X323" s="36">
        <f t="shared" si="96"/>
        <v>755881.98</v>
      </c>
      <c r="Y323" s="36">
        <f t="shared" si="96"/>
        <v>772306.6</v>
      </c>
      <c r="Z323" s="36">
        <f t="shared" si="96"/>
        <v>2129339.16</v>
      </c>
      <c r="AA323" s="36">
        <f t="shared" si="96"/>
        <v>2175547.14</v>
      </c>
      <c r="AB323" s="36">
        <f t="shared" si="96"/>
        <v>4306698.3600000003</v>
      </c>
      <c r="AC323" s="36">
        <f t="shared" si="96"/>
        <v>4399845.78</v>
      </c>
    </row>
    <row r="324" spans="2:29" x14ac:dyDescent="0.25">
      <c r="B324" s="108"/>
      <c r="C324" s="19" t="s">
        <v>31</v>
      </c>
      <c r="D324" s="36">
        <f t="shared" ref="D324:G324" si="97">D300*D$282</f>
        <v>0</v>
      </c>
      <c r="E324" s="36">
        <f t="shared" si="97"/>
        <v>240</v>
      </c>
      <c r="F324" s="36">
        <f t="shared" si="97"/>
        <v>240</v>
      </c>
      <c r="G324" s="36">
        <f t="shared" si="97"/>
        <v>240</v>
      </c>
      <c r="H324" s="36">
        <f t="shared" ref="H324:AC324" si="98">H300*H$282</f>
        <v>240</v>
      </c>
      <c r="I324" s="36">
        <f t="shared" si="98"/>
        <v>240</v>
      </c>
      <c r="J324" s="36">
        <f t="shared" si="98"/>
        <v>256</v>
      </c>
      <c r="K324" s="36">
        <f t="shared" si="98"/>
        <v>366.08</v>
      </c>
      <c r="L324" s="36">
        <f t="shared" si="98"/>
        <v>471.04</v>
      </c>
      <c r="M324" s="36">
        <f t="shared" si="98"/>
        <v>609.53599999999994</v>
      </c>
      <c r="N324" s="36">
        <f t="shared" si="98"/>
        <v>609.53599999999994</v>
      </c>
      <c r="O324" s="36">
        <f t="shared" si="98"/>
        <v>628.58399999999995</v>
      </c>
      <c r="P324" s="36">
        <f t="shared" si="98"/>
        <v>862.48799999999994</v>
      </c>
      <c r="Q324" s="36">
        <f t="shared" si="98"/>
        <v>862.48799999999994</v>
      </c>
      <c r="R324" s="36">
        <f t="shared" si="98"/>
        <v>862.48799999999994</v>
      </c>
      <c r="S324" s="36">
        <f t="shared" si="98"/>
        <v>985.24800000000005</v>
      </c>
      <c r="T324" s="36">
        <f t="shared" si="98"/>
        <v>4513.84</v>
      </c>
      <c r="U324" s="36">
        <f t="shared" si="98"/>
        <v>4513.84</v>
      </c>
      <c r="V324" s="36">
        <f t="shared" si="98"/>
        <v>7781.24</v>
      </c>
      <c r="W324" s="36">
        <f t="shared" si="98"/>
        <v>8124.53</v>
      </c>
      <c r="X324" s="36">
        <f t="shared" si="98"/>
        <v>12755.289999999999</v>
      </c>
      <c r="Y324" s="36">
        <f t="shared" si="98"/>
        <v>13104.75</v>
      </c>
      <c r="Z324" s="36">
        <f t="shared" si="98"/>
        <v>36777.780000000006</v>
      </c>
      <c r="AA324" s="36">
        <f t="shared" si="98"/>
        <v>38192.310000000005</v>
      </c>
      <c r="AB324" s="36">
        <f t="shared" si="98"/>
        <v>76709.64</v>
      </c>
      <c r="AC324" s="36">
        <f t="shared" si="98"/>
        <v>79449.27</v>
      </c>
    </row>
    <row r="325" spans="2:29" x14ac:dyDescent="0.25"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</row>
    <row r="326" spans="2:29" x14ac:dyDescent="0.25">
      <c r="C326" s="21" t="s">
        <v>34</v>
      </c>
      <c r="D326" s="44">
        <v>0</v>
      </c>
      <c r="E326" s="44">
        <v>1</v>
      </c>
      <c r="F326" s="44">
        <v>2</v>
      </c>
      <c r="G326" s="44">
        <v>3</v>
      </c>
      <c r="H326" s="19">
        <v>4</v>
      </c>
      <c r="I326" s="19">
        <v>5</v>
      </c>
      <c r="J326" s="19">
        <v>6</v>
      </c>
      <c r="K326" s="19">
        <v>7</v>
      </c>
      <c r="L326" s="19">
        <v>8</v>
      </c>
      <c r="M326" s="19">
        <v>9</v>
      </c>
      <c r="N326" s="19">
        <v>10</v>
      </c>
      <c r="O326" s="19">
        <v>11</v>
      </c>
      <c r="P326" s="19">
        <v>12</v>
      </c>
      <c r="Q326" s="19">
        <v>13</v>
      </c>
      <c r="R326" s="19">
        <v>14</v>
      </c>
      <c r="S326" s="19">
        <v>15</v>
      </c>
      <c r="T326" s="19">
        <v>16</v>
      </c>
      <c r="U326" s="19">
        <v>17</v>
      </c>
      <c r="V326" s="19">
        <v>18</v>
      </c>
      <c r="W326" s="19">
        <v>19</v>
      </c>
      <c r="X326" s="19">
        <v>20</v>
      </c>
      <c r="Y326" s="19">
        <v>21</v>
      </c>
      <c r="Z326" s="19">
        <v>22</v>
      </c>
      <c r="AA326" s="19">
        <v>23</v>
      </c>
      <c r="AB326" s="19">
        <v>24</v>
      </c>
      <c r="AC326" s="19">
        <v>25</v>
      </c>
    </row>
    <row r="327" spans="2:29" x14ac:dyDescent="0.25">
      <c r="B327" s="108" t="s">
        <v>79</v>
      </c>
      <c r="C327" s="19" t="s">
        <v>33</v>
      </c>
      <c r="D327" s="36">
        <f t="shared" ref="D327:G327" si="99">D306</f>
        <v>0</v>
      </c>
      <c r="E327" s="36">
        <f t="shared" si="99"/>
        <v>986</v>
      </c>
      <c r="F327" s="36">
        <f t="shared" si="99"/>
        <v>986</v>
      </c>
      <c r="G327" s="36">
        <f t="shared" si="99"/>
        <v>986</v>
      </c>
      <c r="H327" s="36">
        <f>H306</f>
        <v>1418</v>
      </c>
      <c r="I327" s="36">
        <f t="shared" ref="I327:S327" si="100">I306</f>
        <v>1418</v>
      </c>
      <c r="J327" s="36">
        <f t="shared" si="100"/>
        <v>1418</v>
      </c>
      <c r="K327" s="36">
        <f t="shared" si="100"/>
        <v>1849</v>
      </c>
      <c r="L327" s="36">
        <f t="shared" si="100"/>
        <v>1849</v>
      </c>
      <c r="M327" s="36">
        <f t="shared" si="100"/>
        <v>1849</v>
      </c>
      <c r="N327" s="36">
        <f t="shared" si="100"/>
        <v>2280</v>
      </c>
      <c r="O327" s="36">
        <f t="shared" si="100"/>
        <v>2280</v>
      </c>
      <c r="P327" s="36">
        <f t="shared" si="100"/>
        <v>2280</v>
      </c>
      <c r="Q327" s="36">
        <f t="shared" si="100"/>
        <v>2712</v>
      </c>
      <c r="R327" s="36">
        <f t="shared" si="100"/>
        <v>2712</v>
      </c>
      <c r="S327" s="36">
        <f t="shared" si="100"/>
        <v>2712</v>
      </c>
      <c r="T327" s="36">
        <f t="shared" ref="T327:AC327" si="101">T306</f>
        <v>9178</v>
      </c>
      <c r="U327" s="36">
        <f t="shared" si="101"/>
        <v>12406</v>
      </c>
      <c r="V327" s="36">
        <f t="shared" si="101"/>
        <v>16824</v>
      </c>
      <c r="W327" s="36">
        <f t="shared" si="101"/>
        <v>23166</v>
      </c>
      <c r="X327" s="36">
        <f t="shared" si="101"/>
        <v>31464</v>
      </c>
      <c r="Y327" s="36">
        <f t="shared" si="101"/>
        <v>42702</v>
      </c>
      <c r="Z327" s="36">
        <f t="shared" si="101"/>
        <v>57348</v>
      </c>
      <c r="AA327" s="36">
        <f t="shared" si="101"/>
        <v>77804</v>
      </c>
      <c r="AB327" s="36">
        <f t="shared" si="101"/>
        <v>105536</v>
      </c>
      <c r="AC327" s="36">
        <f t="shared" si="101"/>
        <v>144488</v>
      </c>
    </row>
    <row r="328" spans="2:29" x14ac:dyDescent="0.25">
      <c r="B328" s="108"/>
      <c r="C328" s="19" t="s">
        <v>18</v>
      </c>
      <c r="D328" s="36">
        <f t="shared" ref="D328:G328" si="102">D307*D$282</f>
        <v>0</v>
      </c>
      <c r="E328" s="36">
        <f t="shared" si="102"/>
        <v>87</v>
      </c>
      <c r="F328" s="36">
        <f t="shared" si="102"/>
        <v>87</v>
      </c>
      <c r="G328" s="36">
        <f t="shared" si="102"/>
        <v>87</v>
      </c>
      <c r="H328" s="36">
        <f t="shared" ref="H328:AC328" si="103">H307*H$282</f>
        <v>124</v>
      </c>
      <c r="I328" s="36">
        <f t="shared" si="103"/>
        <v>124</v>
      </c>
      <c r="J328" s="36">
        <f t="shared" si="103"/>
        <v>124</v>
      </c>
      <c r="K328" s="36">
        <f t="shared" si="103"/>
        <v>231.66</v>
      </c>
      <c r="L328" s="36">
        <f t="shared" si="103"/>
        <v>298.08000000000004</v>
      </c>
      <c r="M328" s="36">
        <f t="shared" si="103"/>
        <v>385.72199999999998</v>
      </c>
      <c r="N328" s="36">
        <f t="shared" si="103"/>
        <v>476.19999999999993</v>
      </c>
      <c r="O328" s="36">
        <f t="shared" si="103"/>
        <v>476.19999999999993</v>
      </c>
      <c r="P328" s="36">
        <f t="shared" si="103"/>
        <v>653.4</v>
      </c>
      <c r="Q328" s="36">
        <f t="shared" si="103"/>
        <v>774.279</v>
      </c>
      <c r="R328" s="36">
        <f t="shared" si="103"/>
        <v>774.279</v>
      </c>
      <c r="S328" s="36">
        <f t="shared" si="103"/>
        <v>884.48400000000004</v>
      </c>
      <c r="T328" s="36">
        <f t="shared" si="103"/>
        <v>4553.6679999999997</v>
      </c>
      <c r="U328" s="36">
        <f t="shared" si="103"/>
        <v>4553.6679999999997</v>
      </c>
      <c r="V328" s="36">
        <f t="shared" si="103"/>
        <v>7849.8980000000001</v>
      </c>
      <c r="W328" s="36">
        <f t="shared" si="103"/>
        <v>8925.5399999999991</v>
      </c>
      <c r="X328" s="36">
        <f t="shared" si="103"/>
        <v>13628.939999999999</v>
      </c>
      <c r="Y328" s="36">
        <f t="shared" si="103"/>
        <v>13628.939999999999</v>
      </c>
      <c r="Z328" s="36">
        <f t="shared" si="103"/>
        <v>41209.974000000002</v>
      </c>
      <c r="AA328" s="36">
        <f t="shared" si="103"/>
        <v>41209.974000000002</v>
      </c>
      <c r="AB328" s="36">
        <f t="shared" si="103"/>
        <v>79814.554000000004</v>
      </c>
      <c r="AC328" s="36">
        <f t="shared" si="103"/>
        <v>88398.728000000003</v>
      </c>
    </row>
    <row r="329" spans="2:29" x14ac:dyDescent="0.25">
      <c r="B329" s="108"/>
      <c r="C329" s="19" t="s">
        <v>23</v>
      </c>
      <c r="D329" s="36">
        <f t="shared" ref="D329:G329" si="104">D308*D$282</f>
        <v>0</v>
      </c>
      <c r="E329" s="36">
        <f t="shared" si="104"/>
        <v>2</v>
      </c>
      <c r="F329" s="36">
        <f t="shared" si="104"/>
        <v>3</v>
      </c>
      <c r="G329" s="36">
        <f t="shared" si="104"/>
        <v>3</v>
      </c>
      <c r="H329" s="36">
        <f t="shared" ref="H329:AC329" si="105">H308*H$282</f>
        <v>3</v>
      </c>
      <c r="I329" s="36">
        <f t="shared" si="105"/>
        <v>3</v>
      </c>
      <c r="J329" s="36">
        <f t="shared" si="105"/>
        <v>4</v>
      </c>
      <c r="K329" s="36">
        <f t="shared" si="105"/>
        <v>5.72</v>
      </c>
      <c r="L329" s="36">
        <f t="shared" si="105"/>
        <v>7.36</v>
      </c>
      <c r="M329" s="36">
        <f t="shared" si="105"/>
        <v>9.5239999999999991</v>
      </c>
      <c r="N329" s="36">
        <f t="shared" si="105"/>
        <v>9.5239999999999991</v>
      </c>
      <c r="O329" s="36">
        <f t="shared" si="105"/>
        <v>9.5239999999999991</v>
      </c>
      <c r="P329" s="36">
        <f t="shared" si="105"/>
        <v>16.335000000000001</v>
      </c>
      <c r="Q329" s="36">
        <f t="shared" si="105"/>
        <v>16.335000000000001</v>
      </c>
      <c r="R329" s="36">
        <f t="shared" si="105"/>
        <v>16.335000000000001</v>
      </c>
      <c r="S329" s="36">
        <f t="shared" si="105"/>
        <v>18.66</v>
      </c>
      <c r="T329" s="36">
        <f t="shared" si="105"/>
        <v>92.932000000000002</v>
      </c>
      <c r="U329" s="36">
        <f t="shared" si="105"/>
        <v>106.208</v>
      </c>
      <c r="V329" s="36">
        <f t="shared" si="105"/>
        <v>183.08799999999999</v>
      </c>
      <c r="W329" s="36">
        <f t="shared" si="105"/>
        <v>205.97399999999999</v>
      </c>
      <c r="X329" s="36">
        <f t="shared" si="105"/>
        <v>349.46</v>
      </c>
      <c r="Y329" s="36">
        <f t="shared" si="105"/>
        <v>384.40599999999995</v>
      </c>
      <c r="Z329" s="36">
        <f t="shared" si="105"/>
        <v>1131.624</v>
      </c>
      <c r="AA329" s="36">
        <f t="shared" si="105"/>
        <v>1225.9260000000002</v>
      </c>
      <c r="AB329" s="36">
        <f t="shared" si="105"/>
        <v>2556.9879999999998</v>
      </c>
      <c r="AC329" s="36">
        <f t="shared" si="105"/>
        <v>2739.63</v>
      </c>
    </row>
    <row r="330" spans="2:29" x14ac:dyDescent="0.25">
      <c r="B330" s="108"/>
      <c r="C330" s="19" t="s">
        <v>6</v>
      </c>
      <c r="D330" s="36">
        <f t="shared" ref="D330:G330" si="106">D309*D$282</f>
        <v>0</v>
      </c>
      <c r="E330" s="36">
        <f t="shared" si="106"/>
        <v>2</v>
      </c>
      <c r="F330" s="36">
        <f t="shared" si="106"/>
        <v>2</v>
      </c>
      <c r="G330" s="36">
        <f t="shared" si="106"/>
        <v>2</v>
      </c>
      <c r="H330" s="36">
        <f t="shared" ref="H330:AC330" si="107">H309*H$282</f>
        <v>2</v>
      </c>
      <c r="I330" s="36">
        <f t="shared" si="107"/>
        <v>2</v>
      </c>
      <c r="J330" s="36">
        <f t="shared" si="107"/>
        <v>2</v>
      </c>
      <c r="K330" s="36">
        <f t="shared" si="107"/>
        <v>4.29</v>
      </c>
      <c r="L330" s="36">
        <f t="shared" si="107"/>
        <v>5.5200000000000005</v>
      </c>
      <c r="M330" s="36">
        <f t="shared" si="107"/>
        <v>7.1429999999999989</v>
      </c>
      <c r="N330" s="36">
        <f t="shared" si="107"/>
        <v>9.5239999999999991</v>
      </c>
      <c r="O330" s="36">
        <f t="shared" si="107"/>
        <v>9.5239999999999991</v>
      </c>
      <c r="P330" s="36">
        <f t="shared" si="107"/>
        <v>13.068</v>
      </c>
      <c r="Q330" s="36">
        <f t="shared" si="107"/>
        <v>13.068</v>
      </c>
      <c r="R330" s="36">
        <f t="shared" si="107"/>
        <v>13.068</v>
      </c>
      <c r="S330" s="36">
        <f t="shared" si="107"/>
        <v>14.928000000000001</v>
      </c>
      <c r="T330" s="36">
        <f t="shared" si="107"/>
        <v>66.38</v>
      </c>
      <c r="U330" s="36">
        <f t="shared" si="107"/>
        <v>66.38</v>
      </c>
      <c r="V330" s="36">
        <f t="shared" si="107"/>
        <v>137.316</v>
      </c>
      <c r="W330" s="36">
        <f t="shared" si="107"/>
        <v>160.202</v>
      </c>
      <c r="X330" s="36">
        <f t="shared" si="107"/>
        <v>244.62199999999999</v>
      </c>
      <c r="Y330" s="36">
        <f t="shared" si="107"/>
        <v>279.56799999999998</v>
      </c>
      <c r="Z330" s="36">
        <f t="shared" si="107"/>
        <v>848.71800000000007</v>
      </c>
      <c r="AA330" s="36">
        <f t="shared" si="107"/>
        <v>943.0200000000001</v>
      </c>
      <c r="AB330" s="36">
        <f t="shared" si="107"/>
        <v>2009.0619999999999</v>
      </c>
      <c r="AC330" s="36">
        <f t="shared" si="107"/>
        <v>2191.7039999999997</v>
      </c>
    </row>
    <row r="331" spans="2:29" x14ac:dyDescent="0.25">
      <c r="B331" s="108"/>
      <c r="C331" s="19" t="s">
        <v>24</v>
      </c>
      <c r="D331" s="36">
        <f t="shared" ref="D331:G331" si="108">D310*D$282</f>
        <v>0</v>
      </c>
      <c r="E331" s="36">
        <f t="shared" si="108"/>
        <v>24</v>
      </c>
      <c r="F331" s="36">
        <f t="shared" si="108"/>
        <v>24</v>
      </c>
      <c r="G331" s="36">
        <f t="shared" si="108"/>
        <v>24</v>
      </c>
      <c r="H331" s="36">
        <f t="shared" ref="H331:AC331" si="109">H310*H$282</f>
        <v>33</v>
      </c>
      <c r="I331" s="36">
        <f t="shared" si="109"/>
        <v>33</v>
      </c>
      <c r="J331" s="36">
        <f t="shared" si="109"/>
        <v>33</v>
      </c>
      <c r="K331" s="36">
        <f t="shared" si="109"/>
        <v>62.919999999999995</v>
      </c>
      <c r="L331" s="36">
        <f t="shared" si="109"/>
        <v>80.960000000000008</v>
      </c>
      <c r="M331" s="36">
        <f t="shared" si="109"/>
        <v>104.764</v>
      </c>
      <c r="N331" s="36">
        <f t="shared" si="109"/>
        <v>126.19299999999998</v>
      </c>
      <c r="O331" s="36">
        <f t="shared" si="109"/>
        <v>126.19299999999998</v>
      </c>
      <c r="P331" s="36">
        <f t="shared" si="109"/>
        <v>173.15099999999998</v>
      </c>
      <c r="Q331" s="36">
        <f t="shared" si="109"/>
        <v>209.08799999999999</v>
      </c>
      <c r="R331" s="36">
        <f t="shared" si="109"/>
        <v>209.08799999999999</v>
      </c>
      <c r="S331" s="36">
        <f t="shared" si="109"/>
        <v>238.84800000000001</v>
      </c>
      <c r="T331" s="36">
        <f t="shared" si="109"/>
        <v>1433.808</v>
      </c>
      <c r="U331" s="36">
        <f t="shared" si="109"/>
        <v>610.69600000000003</v>
      </c>
      <c r="V331" s="36">
        <f t="shared" si="109"/>
        <v>4531.4279999999999</v>
      </c>
      <c r="W331" s="36">
        <f t="shared" si="109"/>
        <v>6133.4479999999994</v>
      </c>
      <c r="X331" s="36">
        <f t="shared" si="109"/>
        <v>12720.343999999999</v>
      </c>
      <c r="Y331" s="36">
        <f t="shared" si="109"/>
        <v>17263.324000000001</v>
      </c>
      <c r="Z331" s="36">
        <f t="shared" si="109"/>
        <v>63182.340000000004</v>
      </c>
      <c r="AA331" s="36">
        <f t="shared" si="109"/>
        <v>85720.518000000011</v>
      </c>
      <c r="AB331" s="36">
        <f t="shared" si="109"/>
        <v>225197.58599999998</v>
      </c>
      <c r="AC331" s="36">
        <f t="shared" si="109"/>
        <v>305560.06599999999</v>
      </c>
    </row>
    <row r="332" spans="2:29" x14ac:dyDescent="0.25">
      <c r="B332" s="108"/>
      <c r="C332" s="19" t="s">
        <v>32</v>
      </c>
      <c r="D332" s="36">
        <f t="shared" ref="D332:G332" si="110">D311*D$282</f>
        <v>0</v>
      </c>
      <c r="E332" s="36">
        <f t="shared" si="110"/>
        <v>7728</v>
      </c>
      <c r="F332" s="36">
        <f t="shared" si="110"/>
        <v>7920</v>
      </c>
      <c r="G332" s="36">
        <f t="shared" si="110"/>
        <v>8120</v>
      </c>
      <c r="H332" s="36">
        <f t="shared" ref="H332:AC332" si="111">H311*H$282</f>
        <v>8320</v>
      </c>
      <c r="I332" s="36">
        <f t="shared" si="111"/>
        <v>8520</v>
      </c>
      <c r="J332" s="36">
        <f t="shared" si="111"/>
        <v>8728</v>
      </c>
      <c r="K332" s="36">
        <f t="shared" si="111"/>
        <v>12801.359999999999</v>
      </c>
      <c r="L332" s="36">
        <f t="shared" si="111"/>
        <v>16869.12</v>
      </c>
      <c r="M332" s="36">
        <f t="shared" si="111"/>
        <v>22362.351999999999</v>
      </c>
      <c r="N332" s="36">
        <f t="shared" si="111"/>
        <v>22895.695999999996</v>
      </c>
      <c r="O332" s="36">
        <f t="shared" si="111"/>
        <v>23467.135999999999</v>
      </c>
      <c r="P332" s="36">
        <f t="shared" si="111"/>
        <v>32983.631999999998</v>
      </c>
      <c r="Q332" s="36">
        <f t="shared" si="111"/>
        <v>33793.847999999998</v>
      </c>
      <c r="R332" s="36">
        <f t="shared" si="111"/>
        <v>34630.199999999997</v>
      </c>
      <c r="S332" s="36">
        <f t="shared" si="111"/>
        <v>40544.448000000004</v>
      </c>
      <c r="T332" s="36">
        <f t="shared" si="111"/>
        <v>184669.16</v>
      </c>
      <c r="U332" s="36">
        <f t="shared" si="111"/>
        <v>188651.96</v>
      </c>
      <c r="V332" s="36">
        <f t="shared" si="111"/>
        <v>332304.71999999997</v>
      </c>
      <c r="W332" s="36">
        <f t="shared" si="111"/>
        <v>339399.38</v>
      </c>
      <c r="X332" s="36">
        <f t="shared" si="111"/>
        <v>529781.36</v>
      </c>
      <c r="Y332" s="36">
        <f t="shared" si="111"/>
        <v>541313.53999999992</v>
      </c>
      <c r="Z332" s="36">
        <f t="shared" si="111"/>
        <v>1491857.6400000001</v>
      </c>
      <c r="AA332" s="36">
        <f t="shared" si="111"/>
        <v>1523920.32</v>
      </c>
      <c r="AB332" s="36">
        <f t="shared" si="111"/>
        <v>3017245.84</v>
      </c>
      <c r="AC332" s="36">
        <f t="shared" si="111"/>
        <v>3081170.54</v>
      </c>
    </row>
    <row r="333" spans="2:29" x14ac:dyDescent="0.25">
      <c r="B333" s="108"/>
      <c r="C333" s="19" t="s">
        <v>31</v>
      </c>
      <c r="D333" s="36">
        <f t="shared" ref="D333:G333" si="112">D312*D$282</f>
        <v>0</v>
      </c>
      <c r="E333" s="36">
        <f t="shared" si="112"/>
        <v>128</v>
      </c>
      <c r="F333" s="36">
        <f t="shared" si="112"/>
        <v>128</v>
      </c>
      <c r="G333" s="36">
        <f t="shared" si="112"/>
        <v>128</v>
      </c>
      <c r="H333" s="36">
        <f t="shared" ref="H333:AC333" si="113">H312*H$282</f>
        <v>132</v>
      </c>
      <c r="I333" s="36">
        <f t="shared" si="113"/>
        <v>132</v>
      </c>
      <c r="J333" s="36">
        <f t="shared" si="113"/>
        <v>132</v>
      </c>
      <c r="K333" s="36">
        <f t="shared" si="113"/>
        <v>188.76</v>
      </c>
      <c r="L333" s="36">
        <f t="shared" si="113"/>
        <v>242.88000000000002</v>
      </c>
      <c r="M333" s="36">
        <f t="shared" si="113"/>
        <v>314.29199999999997</v>
      </c>
      <c r="N333" s="36">
        <f t="shared" si="113"/>
        <v>314.29199999999997</v>
      </c>
      <c r="O333" s="36">
        <f t="shared" si="113"/>
        <v>314.29199999999997</v>
      </c>
      <c r="P333" s="36">
        <f t="shared" si="113"/>
        <v>431.24399999999997</v>
      </c>
      <c r="Q333" s="36">
        <f t="shared" si="113"/>
        <v>431.24399999999997</v>
      </c>
      <c r="R333" s="36">
        <f t="shared" si="113"/>
        <v>431.24399999999997</v>
      </c>
      <c r="S333" s="36">
        <f t="shared" si="113"/>
        <v>522.48</v>
      </c>
      <c r="T333" s="36">
        <f t="shared" si="113"/>
        <v>2323.3000000000002</v>
      </c>
      <c r="U333" s="36">
        <f t="shared" si="113"/>
        <v>2323.3000000000002</v>
      </c>
      <c r="V333" s="36">
        <f t="shared" si="113"/>
        <v>4005.0499999999997</v>
      </c>
      <c r="W333" s="36">
        <f t="shared" si="113"/>
        <v>4005.0499999999997</v>
      </c>
      <c r="X333" s="36">
        <f t="shared" si="113"/>
        <v>6115.5499999999993</v>
      </c>
      <c r="Y333" s="36">
        <f t="shared" si="113"/>
        <v>6290.28</v>
      </c>
      <c r="Z333" s="36">
        <f t="shared" si="113"/>
        <v>17917.38</v>
      </c>
      <c r="AA333" s="36">
        <f t="shared" si="113"/>
        <v>18388.890000000003</v>
      </c>
      <c r="AB333" s="36">
        <f t="shared" si="113"/>
        <v>36528.400000000001</v>
      </c>
      <c r="AC333" s="36">
        <f t="shared" si="113"/>
        <v>38354.82</v>
      </c>
    </row>
    <row r="335" spans="2:29" x14ac:dyDescent="0.25">
      <c r="B335" s="38" t="s">
        <v>58</v>
      </c>
      <c r="C335" s="21" t="s">
        <v>35</v>
      </c>
      <c r="D335" s="46">
        <v>0</v>
      </c>
      <c r="E335" s="46">
        <v>1</v>
      </c>
      <c r="F335" s="46">
        <v>2</v>
      </c>
      <c r="G335" s="46">
        <v>3</v>
      </c>
      <c r="H335" s="46">
        <v>4</v>
      </c>
      <c r="I335" s="46">
        <v>5</v>
      </c>
      <c r="J335" s="46">
        <v>6</v>
      </c>
      <c r="K335" s="46">
        <v>7</v>
      </c>
      <c r="L335" s="46">
        <v>8</v>
      </c>
      <c r="M335" s="46">
        <v>9</v>
      </c>
      <c r="N335" s="46">
        <v>10</v>
      </c>
      <c r="O335" s="46">
        <v>11</v>
      </c>
      <c r="P335" s="46">
        <v>12</v>
      </c>
      <c r="Q335" s="46">
        <v>13</v>
      </c>
      <c r="R335" s="46">
        <v>14</v>
      </c>
      <c r="S335" s="46">
        <v>15</v>
      </c>
      <c r="T335" s="46">
        <v>16</v>
      </c>
      <c r="U335" s="46">
        <v>17</v>
      </c>
      <c r="V335" s="46">
        <v>18</v>
      </c>
      <c r="W335" s="46">
        <v>19</v>
      </c>
      <c r="X335" s="46">
        <v>20</v>
      </c>
      <c r="Y335" s="46">
        <v>21</v>
      </c>
      <c r="Z335" s="46">
        <v>22</v>
      </c>
      <c r="AA335" s="46">
        <v>23</v>
      </c>
      <c r="AB335" s="46">
        <v>24</v>
      </c>
      <c r="AC335" s="46">
        <v>25</v>
      </c>
    </row>
    <row r="336" spans="2:29" x14ac:dyDescent="0.25">
      <c r="B336" s="107" t="s">
        <v>80</v>
      </c>
      <c r="C336" s="46" t="s">
        <v>33</v>
      </c>
      <c r="D336" s="36">
        <f t="shared" ref="D336" si="114">D318</f>
        <v>0</v>
      </c>
      <c r="E336" s="36">
        <f>E294</f>
        <v>1411</v>
      </c>
      <c r="F336" s="36">
        <f t="shared" ref="F336:AC336" si="115">F294</f>
        <v>1411</v>
      </c>
      <c r="G336" s="36">
        <f t="shared" si="115"/>
        <v>1411</v>
      </c>
      <c r="H336" s="36">
        <f t="shared" si="115"/>
        <v>2028</v>
      </c>
      <c r="I336" s="36">
        <f t="shared" si="115"/>
        <v>2028</v>
      </c>
      <c r="J336" s="36">
        <f t="shared" si="115"/>
        <v>2028</v>
      </c>
      <c r="K336" s="36">
        <f t="shared" si="115"/>
        <v>2644</v>
      </c>
      <c r="L336" s="36">
        <f t="shared" si="115"/>
        <v>2644</v>
      </c>
      <c r="M336" s="36">
        <f t="shared" si="115"/>
        <v>2644</v>
      </c>
      <c r="N336" s="36">
        <f t="shared" si="115"/>
        <v>3261</v>
      </c>
      <c r="O336" s="36">
        <f t="shared" si="115"/>
        <v>3261</v>
      </c>
      <c r="P336" s="36">
        <f t="shared" si="115"/>
        <v>3261</v>
      </c>
      <c r="Q336" s="36">
        <f t="shared" si="115"/>
        <v>3879</v>
      </c>
      <c r="R336" s="36">
        <f t="shared" si="115"/>
        <v>3879</v>
      </c>
      <c r="S336" s="36">
        <f t="shared" si="115"/>
        <v>3879</v>
      </c>
      <c r="T336" s="36">
        <f t="shared" si="115"/>
        <v>13014</v>
      </c>
      <c r="U336" s="36">
        <f t="shared" si="115"/>
        <v>17714</v>
      </c>
      <c r="V336" s="36">
        <f t="shared" si="115"/>
        <v>24012</v>
      </c>
      <c r="W336" s="36">
        <f t="shared" si="115"/>
        <v>32774</v>
      </c>
      <c r="X336" s="36">
        <f t="shared" si="115"/>
        <v>44514</v>
      </c>
      <c r="Y336" s="36">
        <f t="shared" si="115"/>
        <v>60480</v>
      </c>
      <c r="Z336" s="36">
        <f t="shared" si="115"/>
        <v>82372</v>
      </c>
      <c r="AA336" s="36">
        <f t="shared" si="115"/>
        <v>111862</v>
      </c>
      <c r="AB336" s="36">
        <f t="shared" si="115"/>
        <v>151946</v>
      </c>
      <c r="AC336" s="36">
        <f t="shared" si="115"/>
        <v>206688</v>
      </c>
    </row>
    <row r="337" spans="2:29" x14ac:dyDescent="0.25">
      <c r="B337" s="107"/>
      <c r="C337" s="46" t="s">
        <v>17</v>
      </c>
      <c r="D337" s="36">
        <f t="shared" ref="D337" si="116">D319*D$282</f>
        <v>0</v>
      </c>
      <c r="E337" s="36">
        <f t="shared" ref="E337:AC337" si="117">E295*E$285</f>
        <v>144</v>
      </c>
      <c r="F337" s="36">
        <f t="shared" si="117"/>
        <v>144</v>
      </c>
      <c r="G337" s="36">
        <f t="shared" si="117"/>
        <v>144</v>
      </c>
      <c r="H337" s="36">
        <f t="shared" si="117"/>
        <v>207</v>
      </c>
      <c r="I337" s="36">
        <f t="shared" si="117"/>
        <v>207</v>
      </c>
      <c r="J337" s="36">
        <f t="shared" si="117"/>
        <v>207</v>
      </c>
      <c r="K337" s="36">
        <f t="shared" si="117"/>
        <v>1076</v>
      </c>
      <c r="L337" s="36">
        <f t="shared" si="117"/>
        <v>1345</v>
      </c>
      <c r="M337" s="36">
        <f t="shared" si="117"/>
        <v>1345</v>
      </c>
      <c r="N337" s="36">
        <f t="shared" si="117"/>
        <v>1660</v>
      </c>
      <c r="O337" s="36">
        <f t="shared" si="117"/>
        <v>1660</v>
      </c>
      <c r="P337" s="36">
        <f t="shared" si="117"/>
        <v>2324</v>
      </c>
      <c r="Q337" s="36">
        <f t="shared" si="117"/>
        <v>2765</v>
      </c>
      <c r="R337" s="36">
        <f t="shared" si="117"/>
        <v>2765</v>
      </c>
      <c r="S337" s="36">
        <f t="shared" si="117"/>
        <v>3160</v>
      </c>
      <c r="T337" s="36">
        <f t="shared" si="117"/>
        <v>18304</v>
      </c>
      <c r="U337" s="36">
        <f t="shared" si="117"/>
        <v>18304</v>
      </c>
      <c r="V337" s="36">
        <f t="shared" si="117"/>
        <v>30888</v>
      </c>
      <c r="W337" s="36">
        <f t="shared" si="117"/>
        <v>35100</v>
      </c>
      <c r="X337" s="36">
        <f t="shared" si="117"/>
        <v>53300</v>
      </c>
      <c r="Y337" s="36">
        <f t="shared" si="117"/>
        <v>53300</v>
      </c>
      <c r="Z337" s="36">
        <f t="shared" si="117"/>
        <v>164754</v>
      </c>
      <c r="AA337" s="36">
        <f t="shared" si="117"/>
        <v>164754</v>
      </c>
      <c r="AB337" s="36">
        <f t="shared" si="117"/>
        <v>320760</v>
      </c>
      <c r="AC337" s="36">
        <f t="shared" si="117"/>
        <v>355080</v>
      </c>
    </row>
    <row r="338" spans="2:29" x14ac:dyDescent="0.25">
      <c r="B338" s="107"/>
      <c r="C338" s="46" t="s">
        <v>23</v>
      </c>
      <c r="D338" s="36">
        <f t="shared" ref="D338" si="118">D320*D$282</f>
        <v>0</v>
      </c>
      <c r="E338" s="36">
        <f t="shared" ref="E338:AC338" si="119">E296*E$285</f>
        <v>3</v>
      </c>
      <c r="F338" s="36">
        <f t="shared" si="119"/>
        <v>4</v>
      </c>
      <c r="G338" s="36">
        <f t="shared" si="119"/>
        <v>4</v>
      </c>
      <c r="H338" s="36">
        <f t="shared" si="119"/>
        <v>4</v>
      </c>
      <c r="I338" s="36">
        <f t="shared" si="119"/>
        <v>4</v>
      </c>
      <c r="J338" s="36">
        <f t="shared" si="119"/>
        <v>5</v>
      </c>
      <c r="K338" s="36">
        <f t="shared" si="119"/>
        <v>20</v>
      </c>
      <c r="L338" s="36">
        <f t="shared" si="119"/>
        <v>30</v>
      </c>
      <c r="M338" s="36">
        <f t="shared" si="119"/>
        <v>30</v>
      </c>
      <c r="N338" s="36">
        <f t="shared" si="119"/>
        <v>35</v>
      </c>
      <c r="O338" s="36">
        <f t="shared" si="119"/>
        <v>35</v>
      </c>
      <c r="P338" s="36">
        <f t="shared" si="119"/>
        <v>56</v>
      </c>
      <c r="Q338" s="36">
        <f t="shared" si="119"/>
        <v>56</v>
      </c>
      <c r="R338" s="36">
        <f t="shared" si="119"/>
        <v>56</v>
      </c>
      <c r="S338" s="36">
        <f t="shared" si="119"/>
        <v>64</v>
      </c>
      <c r="T338" s="36">
        <f t="shared" si="119"/>
        <v>352</v>
      </c>
      <c r="U338" s="36">
        <f t="shared" si="119"/>
        <v>384</v>
      </c>
      <c r="V338" s="36">
        <f t="shared" si="119"/>
        <v>756</v>
      </c>
      <c r="W338" s="36">
        <f t="shared" si="119"/>
        <v>810</v>
      </c>
      <c r="X338" s="36">
        <f t="shared" si="119"/>
        <v>1312</v>
      </c>
      <c r="Y338" s="36">
        <f t="shared" si="119"/>
        <v>1394</v>
      </c>
      <c r="Z338" s="36">
        <f t="shared" si="119"/>
        <v>4294</v>
      </c>
      <c r="AA338" s="36">
        <f t="shared" si="119"/>
        <v>4746</v>
      </c>
      <c r="AB338" s="36">
        <f t="shared" si="119"/>
        <v>9680</v>
      </c>
      <c r="AC338" s="36">
        <f t="shared" si="119"/>
        <v>10560</v>
      </c>
    </row>
    <row r="339" spans="2:29" x14ac:dyDescent="0.25">
      <c r="B339" s="107"/>
      <c r="C339" s="46" t="s">
        <v>6</v>
      </c>
      <c r="D339" s="36">
        <f t="shared" ref="D339" si="120">D321*D$282</f>
        <v>0</v>
      </c>
      <c r="E339" s="36">
        <f t="shared" ref="E339:AC339" si="121">E297*E$285</f>
        <v>2</v>
      </c>
      <c r="F339" s="36">
        <f t="shared" si="121"/>
        <v>2</v>
      </c>
      <c r="G339" s="36">
        <f t="shared" si="121"/>
        <v>2</v>
      </c>
      <c r="H339" s="36">
        <f t="shared" si="121"/>
        <v>3</v>
      </c>
      <c r="I339" s="36">
        <f t="shared" si="121"/>
        <v>3</v>
      </c>
      <c r="J339" s="36">
        <f t="shared" si="121"/>
        <v>3</v>
      </c>
      <c r="K339" s="36">
        <f t="shared" si="121"/>
        <v>12</v>
      </c>
      <c r="L339" s="36">
        <f t="shared" si="121"/>
        <v>15</v>
      </c>
      <c r="M339" s="36">
        <f t="shared" si="121"/>
        <v>20</v>
      </c>
      <c r="N339" s="36">
        <f t="shared" si="121"/>
        <v>20</v>
      </c>
      <c r="O339" s="36">
        <f t="shared" si="121"/>
        <v>20</v>
      </c>
      <c r="P339" s="36">
        <f t="shared" si="121"/>
        <v>28</v>
      </c>
      <c r="Q339" s="36">
        <f t="shared" si="121"/>
        <v>28</v>
      </c>
      <c r="R339" s="36">
        <f t="shared" si="121"/>
        <v>28</v>
      </c>
      <c r="S339" s="36">
        <f t="shared" si="121"/>
        <v>32</v>
      </c>
      <c r="T339" s="36">
        <f t="shared" si="121"/>
        <v>192</v>
      </c>
      <c r="U339" s="36">
        <f t="shared" si="121"/>
        <v>224</v>
      </c>
      <c r="V339" s="36">
        <f t="shared" si="121"/>
        <v>432</v>
      </c>
      <c r="W339" s="36">
        <f t="shared" si="121"/>
        <v>486</v>
      </c>
      <c r="X339" s="36">
        <f t="shared" si="121"/>
        <v>820</v>
      </c>
      <c r="Y339" s="36">
        <f t="shared" si="121"/>
        <v>902</v>
      </c>
      <c r="Z339" s="36">
        <f t="shared" si="121"/>
        <v>2938</v>
      </c>
      <c r="AA339" s="36">
        <f t="shared" si="121"/>
        <v>3164</v>
      </c>
      <c r="AB339" s="36">
        <f t="shared" si="121"/>
        <v>7040</v>
      </c>
      <c r="AC339" s="36">
        <f t="shared" si="121"/>
        <v>7920</v>
      </c>
    </row>
    <row r="340" spans="2:29" x14ac:dyDescent="0.25">
      <c r="B340" s="107"/>
      <c r="C340" s="46" t="s">
        <v>24</v>
      </c>
      <c r="D340" s="36">
        <f t="shared" ref="D340" si="122">D322*D$282</f>
        <v>0</v>
      </c>
      <c r="E340" s="36">
        <f t="shared" ref="E340:AC340" si="123">E298*E$285</f>
        <v>34</v>
      </c>
      <c r="F340" s="36">
        <f t="shared" si="123"/>
        <v>34</v>
      </c>
      <c r="G340" s="36">
        <f t="shared" si="123"/>
        <v>34</v>
      </c>
      <c r="H340" s="36">
        <f t="shared" si="123"/>
        <v>48</v>
      </c>
      <c r="I340" s="36">
        <f t="shared" si="123"/>
        <v>48</v>
      </c>
      <c r="J340" s="36">
        <f t="shared" si="123"/>
        <v>48</v>
      </c>
      <c r="K340" s="36">
        <f t="shared" si="123"/>
        <v>252</v>
      </c>
      <c r="L340" s="36">
        <f t="shared" si="123"/>
        <v>315</v>
      </c>
      <c r="M340" s="36">
        <f t="shared" si="123"/>
        <v>315</v>
      </c>
      <c r="N340" s="36">
        <f t="shared" si="123"/>
        <v>385</v>
      </c>
      <c r="O340" s="36">
        <f t="shared" si="123"/>
        <v>385</v>
      </c>
      <c r="P340" s="36">
        <f t="shared" si="123"/>
        <v>539</v>
      </c>
      <c r="Q340" s="36">
        <f t="shared" si="123"/>
        <v>644</v>
      </c>
      <c r="R340" s="36">
        <f t="shared" si="123"/>
        <v>644</v>
      </c>
      <c r="S340" s="36">
        <f t="shared" si="123"/>
        <v>736</v>
      </c>
      <c r="T340" s="36">
        <f t="shared" si="123"/>
        <v>4960</v>
      </c>
      <c r="U340" s="36">
        <f t="shared" si="123"/>
        <v>6752</v>
      </c>
      <c r="V340" s="36">
        <f t="shared" si="123"/>
        <v>15444</v>
      </c>
      <c r="W340" s="36">
        <f t="shared" si="123"/>
        <v>20952</v>
      </c>
      <c r="X340" s="36">
        <f t="shared" si="123"/>
        <v>43214</v>
      </c>
      <c r="Y340" s="36">
        <f t="shared" si="123"/>
        <v>58712</v>
      </c>
      <c r="Z340" s="36">
        <f t="shared" si="123"/>
        <v>219672</v>
      </c>
      <c r="AA340" s="36">
        <f t="shared" si="123"/>
        <v>298320</v>
      </c>
      <c r="AB340" s="36">
        <f t="shared" si="123"/>
        <v>788920</v>
      </c>
      <c r="AC340" s="36">
        <f t="shared" si="123"/>
        <v>1070960</v>
      </c>
    </row>
    <row r="341" spans="2:29" x14ac:dyDescent="0.25">
      <c r="B341" s="107"/>
      <c r="C341" s="46" t="s">
        <v>32</v>
      </c>
      <c r="D341" s="36">
        <f t="shared" ref="D341" si="124">D323*D$282</f>
        <v>0</v>
      </c>
      <c r="E341" s="36">
        <f t="shared" ref="E341:AC341" si="125">E299*E$285</f>
        <v>11040</v>
      </c>
      <c r="F341" s="36">
        <f t="shared" si="125"/>
        <v>11312</v>
      </c>
      <c r="G341" s="36">
        <f t="shared" si="125"/>
        <v>11592</v>
      </c>
      <c r="H341" s="36">
        <f t="shared" si="125"/>
        <v>11872</v>
      </c>
      <c r="I341" s="36">
        <f t="shared" si="125"/>
        <v>12168</v>
      </c>
      <c r="J341" s="36">
        <f t="shared" si="125"/>
        <v>12464</v>
      </c>
      <c r="K341" s="36">
        <f t="shared" si="125"/>
        <v>51072</v>
      </c>
      <c r="L341" s="36">
        <f t="shared" si="125"/>
        <v>65400</v>
      </c>
      <c r="M341" s="36">
        <f t="shared" si="125"/>
        <v>67040</v>
      </c>
      <c r="N341" s="36">
        <f t="shared" si="125"/>
        <v>68680</v>
      </c>
      <c r="O341" s="36">
        <f t="shared" si="125"/>
        <v>70360</v>
      </c>
      <c r="P341" s="36">
        <f t="shared" si="125"/>
        <v>100912</v>
      </c>
      <c r="Q341" s="36">
        <f t="shared" si="125"/>
        <v>103432</v>
      </c>
      <c r="R341" s="36">
        <f t="shared" si="125"/>
        <v>105952</v>
      </c>
      <c r="S341" s="36">
        <f t="shared" si="125"/>
        <v>124032</v>
      </c>
      <c r="T341" s="36">
        <f t="shared" si="125"/>
        <v>635520</v>
      </c>
      <c r="U341" s="36">
        <f t="shared" si="125"/>
        <v>649280</v>
      </c>
      <c r="V341" s="36">
        <f t="shared" si="125"/>
        <v>1119420</v>
      </c>
      <c r="W341" s="36">
        <f t="shared" si="125"/>
        <v>1143720</v>
      </c>
      <c r="X341" s="36">
        <f t="shared" si="125"/>
        <v>1773660</v>
      </c>
      <c r="Y341" s="36">
        <f t="shared" si="125"/>
        <v>1812200</v>
      </c>
      <c r="Z341" s="36">
        <f t="shared" si="125"/>
        <v>5103080</v>
      </c>
      <c r="AA341" s="36">
        <f t="shared" si="125"/>
        <v>5213820</v>
      </c>
      <c r="AB341" s="36">
        <f t="shared" si="125"/>
        <v>10375200</v>
      </c>
      <c r="AC341" s="36">
        <f t="shared" si="125"/>
        <v>10599600</v>
      </c>
    </row>
    <row r="342" spans="2:29" x14ac:dyDescent="0.25">
      <c r="B342" s="107"/>
      <c r="C342" s="46" t="s">
        <v>31</v>
      </c>
      <c r="D342" s="36">
        <f t="shared" ref="D342" si="126">D324*D$282</f>
        <v>0</v>
      </c>
      <c r="E342" s="36">
        <f t="shared" ref="E342:AC342" si="127">E300*E$285</f>
        <v>240</v>
      </c>
      <c r="F342" s="36">
        <f t="shared" si="127"/>
        <v>240</v>
      </c>
      <c r="G342" s="36">
        <f t="shared" si="127"/>
        <v>240</v>
      </c>
      <c r="H342" s="36">
        <f t="shared" si="127"/>
        <v>240</v>
      </c>
      <c r="I342" s="36">
        <f t="shared" si="127"/>
        <v>240</v>
      </c>
      <c r="J342" s="36">
        <f t="shared" si="127"/>
        <v>256</v>
      </c>
      <c r="K342" s="36">
        <f t="shared" si="127"/>
        <v>1024</v>
      </c>
      <c r="L342" s="36">
        <f t="shared" si="127"/>
        <v>1280</v>
      </c>
      <c r="M342" s="36">
        <f t="shared" si="127"/>
        <v>1280</v>
      </c>
      <c r="N342" s="36">
        <f t="shared" si="127"/>
        <v>1280</v>
      </c>
      <c r="O342" s="36">
        <f t="shared" si="127"/>
        <v>1320</v>
      </c>
      <c r="P342" s="36">
        <f t="shared" si="127"/>
        <v>1848</v>
      </c>
      <c r="Q342" s="36">
        <f t="shared" si="127"/>
        <v>1848</v>
      </c>
      <c r="R342" s="36">
        <f t="shared" si="127"/>
        <v>1848</v>
      </c>
      <c r="S342" s="36">
        <f t="shared" si="127"/>
        <v>2112</v>
      </c>
      <c r="T342" s="36">
        <f t="shared" si="127"/>
        <v>10880</v>
      </c>
      <c r="U342" s="36">
        <f t="shared" si="127"/>
        <v>10880</v>
      </c>
      <c r="V342" s="36">
        <f t="shared" si="127"/>
        <v>18360</v>
      </c>
      <c r="W342" s="36">
        <f t="shared" si="127"/>
        <v>19170</v>
      </c>
      <c r="X342" s="36">
        <f t="shared" si="127"/>
        <v>29930</v>
      </c>
      <c r="Y342" s="36">
        <f t="shared" si="127"/>
        <v>30750</v>
      </c>
      <c r="Z342" s="36">
        <f t="shared" si="127"/>
        <v>88140</v>
      </c>
      <c r="AA342" s="36">
        <f t="shared" si="127"/>
        <v>91530</v>
      </c>
      <c r="AB342" s="36">
        <f t="shared" si="127"/>
        <v>184800</v>
      </c>
      <c r="AC342" s="36">
        <f t="shared" si="127"/>
        <v>191400</v>
      </c>
    </row>
    <row r="343" spans="2:29" x14ac:dyDescent="0.25"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</row>
    <row r="344" spans="2:29" x14ac:dyDescent="0.25">
      <c r="C344" s="21" t="s">
        <v>34</v>
      </c>
      <c r="D344" s="46">
        <v>0</v>
      </c>
      <c r="E344" s="46">
        <v>1</v>
      </c>
      <c r="F344" s="46">
        <v>2</v>
      </c>
      <c r="G344" s="46">
        <v>3</v>
      </c>
      <c r="H344" s="46">
        <v>4</v>
      </c>
      <c r="I344" s="46">
        <v>5</v>
      </c>
      <c r="J344" s="46">
        <v>6</v>
      </c>
      <c r="K344" s="46">
        <v>7</v>
      </c>
      <c r="L344" s="46">
        <v>8</v>
      </c>
      <c r="M344" s="46">
        <v>9</v>
      </c>
      <c r="N344" s="46">
        <v>10</v>
      </c>
      <c r="O344" s="46">
        <v>11</v>
      </c>
      <c r="P344" s="46">
        <v>12</v>
      </c>
      <c r="Q344" s="46">
        <v>13</v>
      </c>
      <c r="R344" s="46">
        <v>14</v>
      </c>
      <c r="S344" s="46">
        <v>15</v>
      </c>
      <c r="T344" s="46">
        <v>16</v>
      </c>
      <c r="U344" s="46">
        <v>17</v>
      </c>
      <c r="V344" s="46">
        <v>18</v>
      </c>
      <c r="W344" s="46">
        <v>19</v>
      </c>
      <c r="X344" s="46">
        <v>20</v>
      </c>
      <c r="Y344" s="46">
        <v>21</v>
      </c>
      <c r="Z344" s="46">
        <v>22</v>
      </c>
      <c r="AA344" s="46">
        <v>23</v>
      </c>
      <c r="AB344" s="46">
        <v>24</v>
      </c>
      <c r="AC344" s="46">
        <v>25</v>
      </c>
    </row>
    <row r="345" spans="2:29" x14ac:dyDescent="0.25">
      <c r="B345" s="107" t="s">
        <v>80</v>
      </c>
      <c r="C345" s="46" t="s">
        <v>33</v>
      </c>
      <c r="D345" s="36">
        <f t="shared" ref="D345" si="128">D327</f>
        <v>0</v>
      </c>
      <c r="E345" s="36">
        <f>E306</f>
        <v>986</v>
      </c>
      <c r="F345" s="36">
        <f t="shared" ref="F345:AC345" si="129">F306</f>
        <v>986</v>
      </c>
      <c r="G345" s="36">
        <f t="shared" si="129"/>
        <v>986</v>
      </c>
      <c r="H345" s="36">
        <f t="shared" si="129"/>
        <v>1418</v>
      </c>
      <c r="I345" s="36">
        <f t="shared" si="129"/>
        <v>1418</v>
      </c>
      <c r="J345" s="36">
        <f t="shared" si="129"/>
        <v>1418</v>
      </c>
      <c r="K345" s="36">
        <f t="shared" si="129"/>
        <v>1849</v>
      </c>
      <c r="L345" s="36">
        <f t="shared" si="129"/>
        <v>1849</v>
      </c>
      <c r="M345" s="36">
        <f t="shared" si="129"/>
        <v>1849</v>
      </c>
      <c r="N345" s="36">
        <f t="shared" si="129"/>
        <v>2280</v>
      </c>
      <c r="O345" s="36">
        <f t="shared" si="129"/>
        <v>2280</v>
      </c>
      <c r="P345" s="36">
        <f t="shared" si="129"/>
        <v>2280</v>
      </c>
      <c r="Q345" s="36">
        <f t="shared" si="129"/>
        <v>2712</v>
      </c>
      <c r="R345" s="36">
        <f t="shared" si="129"/>
        <v>2712</v>
      </c>
      <c r="S345" s="36">
        <f t="shared" si="129"/>
        <v>2712</v>
      </c>
      <c r="T345" s="36">
        <f t="shared" si="129"/>
        <v>9178</v>
      </c>
      <c r="U345" s="36">
        <f t="shared" si="129"/>
        <v>12406</v>
      </c>
      <c r="V345" s="36">
        <f t="shared" si="129"/>
        <v>16824</v>
      </c>
      <c r="W345" s="36">
        <f t="shared" si="129"/>
        <v>23166</v>
      </c>
      <c r="X345" s="36">
        <f t="shared" si="129"/>
        <v>31464</v>
      </c>
      <c r="Y345" s="36">
        <f t="shared" si="129"/>
        <v>42702</v>
      </c>
      <c r="Z345" s="36">
        <f t="shared" si="129"/>
        <v>57348</v>
      </c>
      <c r="AA345" s="36">
        <f t="shared" si="129"/>
        <v>77804</v>
      </c>
      <c r="AB345" s="36">
        <f t="shared" si="129"/>
        <v>105536</v>
      </c>
      <c r="AC345" s="36">
        <f t="shared" si="129"/>
        <v>144488</v>
      </c>
    </row>
    <row r="346" spans="2:29" x14ac:dyDescent="0.25">
      <c r="B346" s="107"/>
      <c r="C346" s="46" t="s">
        <v>18</v>
      </c>
      <c r="D346" s="36">
        <f t="shared" ref="D346" si="130">D328*D$282</f>
        <v>0</v>
      </c>
      <c r="E346" s="36">
        <f t="shared" ref="E346:AC346" si="131">E307*E$285</f>
        <v>87</v>
      </c>
      <c r="F346" s="36">
        <f t="shared" si="131"/>
        <v>87</v>
      </c>
      <c r="G346" s="36">
        <f t="shared" si="131"/>
        <v>87</v>
      </c>
      <c r="H346" s="36">
        <f t="shared" si="131"/>
        <v>124</v>
      </c>
      <c r="I346" s="36">
        <f t="shared" si="131"/>
        <v>124</v>
      </c>
      <c r="J346" s="36">
        <f t="shared" si="131"/>
        <v>124</v>
      </c>
      <c r="K346" s="36">
        <f t="shared" si="131"/>
        <v>648</v>
      </c>
      <c r="L346" s="36">
        <f t="shared" si="131"/>
        <v>810</v>
      </c>
      <c r="M346" s="36">
        <f t="shared" si="131"/>
        <v>810</v>
      </c>
      <c r="N346" s="36">
        <f t="shared" si="131"/>
        <v>1000</v>
      </c>
      <c r="O346" s="36">
        <f t="shared" si="131"/>
        <v>1000</v>
      </c>
      <c r="P346" s="36">
        <f t="shared" si="131"/>
        <v>1400</v>
      </c>
      <c r="Q346" s="36">
        <f t="shared" si="131"/>
        <v>1659</v>
      </c>
      <c r="R346" s="36">
        <f t="shared" si="131"/>
        <v>1659</v>
      </c>
      <c r="S346" s="36">
        <f t="shared" si="131"/>
        <v>1896</v>
      </c>
      <c r="T346" s="36">
        <f t="shared" si="131"/>
        <v>10976</v>
      </c>
      <c r="U346" s="36">
        <f t="shared" si="131"/>
        <v>10976</v>
      </c>
      <c r="V346" s="36">
        <f t="shared" si="131"/>
        <v>18522</v>
      </c>
      <c r="W346" s="36">
        <f t="shared" si="131"/>
        <v>21060</v>
      </c>
      <c r="X346" s="36">
        <f t="shared" si="131"/>
        <v>31980</v>
      </c>
      <c r="Y346" s="36">
        <f t="shared" si="131"/>
        <v>31980</v>
      </c>
      <c r="Z346" s="36">
        <f t="shared" si="131"/>
        <v>98762</v>
      </c>
      <c r="AA346" s="36">
        <f t="shared" si="131"/>
        <v>98762</v>
      </c>
      <c r="AB346" s="36">
        <f t="shared" si="131"/>
        <v>192280</v>
      </c>
      <c r="AC346" s="36">
        <f t="shared" si="131"/>
        <v>212960</v>
      </c>
    </row>
    <row r="347" spans="2:29" x14ac:dyDescent="0.25">
      <c r="B347" s="107"/>
      <c r="C347" s="46" t="s">
        <v>23</v>
      </c>
      <c r="D347" s="36">
        <f t="shared" ref="D347" si="132">D329*D$282</f>
        <v>0</v>
      </c>
      <c r="E347" s="36">
        <f t="shared" ref="E347:AC347" si="133">E308*E$285</f>
        <v>2</v>
      </c>
      <c r="F347" s="36">
        <f t="shared" si="133"/>
        <v>3</v>
      </c>
      <c r="G347" s="36">
        <f t="shared" si="133"/>
        <v>3</v>
      </c>
      <c r="H347" s="36">
        <f t="shared" si="133"/>
        <v>3</v>
      </c>
      <c r="I347" s="36">
        <f t="shared" si="133"/>
        <v>3</v>
      </c>
      <c r="J347" s="36">
        <f t="shared" si="133"/>
        <v>4</v>
      </c>
      <c r="K347" s="36">
        <f t="shared" si="133"/>
        <v>16</v>
      </c>
      <c r="L347" s="36">
        <f t="shared" si="133"/>
        <v>20</v>
      </c>
      <c r="M347" s="36">
        <f t="shared" si="133"/>
        <v>20</v>
      </c>
      <c r="N347" s="36">
        <f t="shared" si="133"/>
        <v>20</v>
      </c>
      <c r="O347" s="36">
        <f t="shared" si="133"/>
        <v>20</v>
      </c>
      <c r="P347" s="36">
        <f t="shared" si="133"/>
        <v>35</v>
      </c>
      <c r="Q347" s="36">
        <f t="shared" si="133"/>
        <v>35</v>
      </c>
      <c r="R347" s="36">
        <f t="shared" si="133"/>
        <v>35</v>
      </c>
      <c r="S347" s="36">
        <f t="shared" si="133"/>
        <v>40</v>
      </c>
      <c r="T347" s="36">
        <f t="shared" si="133"/>
        <v>224</v>
      </c>
      <c r="U347" s="36">
        <f t="shared" si="133"/>
        <v>256</v>
      </c>
      <c r="V347" s="36">
        <f t="shared" si="133"/>
        <v>432</v>
      </c>
      <c r="W347" s="36">
        <f t="shared" si="133"/>
        <v>486</v>
      </c>
      <c r="X347" s="36">
        <f t="shared" si="133"/>
        <v>820</v>
      </c>
      <c r="Y347" s="36">
        <f t="shared" si="133"/>
        <v>902</v>
      </c>
      <c r="Z347" s="36">
        <f t="shared" si="133"/>
        <v>2712</v>
      </c>
      <c r="AA347" s="36">
        <f t="shared" si="133"/>
        <v>2938</v>
      </c>
      <c r="AB347" s="36">
        <f t="shared" si="133"/>
        <v>6160</v>
      </c>
      <c r="AC347" s="36">
        <f t="shared" si="133"/>
        <v>6600</v>
      </c>
    </row>
    <row r="348" spans="2:29" x14ac:dyDescent="0.25">
      <c r="B348" s="107"/>
      <c r="C348" s="46" t="s">
        <v>6</v>
      </c>
      <c r="D348" s="36">
        <f t="shared" ref="D348" si="134">D330*D$282</f>
        <v>0</v>
      </c>
      <c r="E348" s="36">
        <f t="shared" ref="E348:AC348" si="135">E309*E$285</f>
        <v>2</v>
      </c>
      <c r="F348" s="36">
        <f t="shared" si="135"/>
        <v>2</v>
      </c>
      <c r="G348" s="36">
        <f t="shared" si="135"/>
        <v>2</v>
      </c>
      <c r="H348" s="36">
        <f t="shared" si="135"/>
        <v>2</v>
      </c>
      <c r="I348" s="36">
        <f t="shared" si="135"/>
        <v>2</v>
      </c>
      <c r="J348" s="36">
        <f t="shared" si="135"/>
        <v>2</v>
      </c>
      <c r="K348" s="36">
        <f t="shared" si="135"/>
        <v>12</v>
      </c>
      <c r="L348" s="36">
        <f t="shared" si="135"/>
        <v>15</v>
      </c>
      <c r="M348" s="36">
        <f t="shared" si="135"/>
        <v>15</v>
      </c>
      <c r="N348" s="36">
        <f t="shared" si="135"/>
        <v>20</v>
      </c>
      <c r="O348" s="36">
        <f t="shared" si="135"/>
        <v>20</v>
      </c>
      <c r="P348" s="36">
        <f t="shared" si="135"/>
        <v>28</v>
      </c>
      <c r="Q348" s="36">
        <f t="shared" si="135"/>
        <v>28</v>
      </c>
      <c r="R348" s="36">
        <f t="shared" si="135"/>
        <v>28</v>
      </c>
      <c r="S348" s="36">
        <f t="shared" si="135"/>
        <v>32</v>
      </c>
      <c r="T348" s="36">
        <f t="shared" si="135"/>
        <v>160</v>
      </c>
      <c r="U348" s="36">
        <f t="shared" si="135"/>
        <v>160</v>
      </c>
      <c r="V348" s="36">
        <f t="shared" si="135"/>
        <v>324</v>
      </c>
      <c r="W348" s="36">
        <f t="shared" si="135"/>
        <v>378</v>
      </c>
      <c r="X348" s="36">
        <f t="shared" si="135"/>
        <v>574</v>
      </c>
      <c r="Y348" s="36">
        <f t="shared" si="135"/>
        <v>656</v>
      </c>
      <c r="Z348" s="36">
        <f t="shared" si="135"/>
        <v>2034</v>
      </c>
      <c r="AA348" s="36">
        <f t="shared" si="135"/>
        <v>2260</v>
      </c>
      <c r="AB348" s="36">
        <f t="shared" si="135"/>
        <v>4840</v>
      </c>
      <c r="AC348" s="36">
        <f t="shared" si="135"/>
        <v>5280</v>
      </c>
    </row>
    <row r="349" spans="2:29" x14ac:dyDescent="0.25">
      <c r="B349" s="107"/>
      <c r="C349" s="46" t="s">
        <v>24</v>
      </c>
      <c r="D349" s="36">
        <f t="shared" ref="D349" si="136">D331*D$282</f>
        <v>0</v>
      </c>
      <c r="E349" s="36">
        <f t="shared" ref="E349:AC349" si="137">E310*E$285</f>
        <v>24</v>
      </c>
      <c r="F349" s="36">
        <f t="shared" si="137"/>
        <v>24</v>
      </c>
      <c r="G349" s="36">
        <f t="shared" si="137"/>
        <v>24</v>
      </c>
      <c r="H349" s="36">
        <f t="shared" si="137"/>
        <v>33</v>
      </c>
      <c r="I349" s="36">
        <f t="shared" si="137"/>
        <v>33</v>
      </c>
      <c r="J349" s="36">
        <f t="shared" si="137"/>
        <v>33</v>
      </c>
      <c r="K349" s="36">
        <f t="shared" si="137"/>
        <v>176</v>
      </c>
      <c r="L349" s="36">
        <f t="shared" si="137"/>
        <v>220</v>
      </c>
      <c r="M349" s="36">
        <f t="shared" si="137"/>
        <v>220</v>
      </c>
      <c r="N349" s="36">
        <f t="shared" si="137"/>
        <v>265</v>
      </c>
      <c r="O349" s="36">
        <f t="shared" si="137"/>
        <v>265</v>
      </c>
      <c r="P349" s="36">
        <f t="shared" si="137"/>
        <v>371</v>
      </c>
      <c r="Q349" s="36">
        <f t="shared" si="137"/>
        <v>448</v>
      </c>
      <c r="R349" s="36">
        <f t="shared" si="137"/>
        <v>448</v>
      </c>
      <c r="S349" s="36">
        <f t="shared" si="137"/>
        <v>512</v>
      </c>
      <c r="T349" s="36">
        <f t="shared" si="137"/>
        <v>3456</v>
      </c>
      <c r="U349" s="36">
        <f t="shared" si="137"/>
        <v>1472</v>
      </c>
      <c r="V349" s="36">
        <f t="shared" si="137"/>
        <v>10692</v>
      </c>
      <c r="W349" s="36">
        <f t="shared" si="137"/>
        <v>14472</v>
      </c>
      <c r="X349" s="36">
        <f t="shared" si="137"/>
        <v>29848</v>
      </c>
      <c r="Y349" s="36">
        <f t="shared" si="137"/>
        <v>40508</v>
      </c>
      <c r="Z349" s="36">
        <f t="shared" si="137"/>
        <v>151420</v>
      </c>
      <c r="AA349" s="36">
        <f t="shared" si="137"/>
        <v>205434</v>
      </c>
      <c r="AB349" s="36">
        <f t="shared" si="137"/>
        <v>542520</v>
      </c>
      <c r="AC349" s="36">
        <f t="shared" si="137"/>
        <v>736120</v>
      </c>
    </row>
    <row r="350" spans="2:29" x14ac:dyDescent="0.25">
      <c r="B350" s="107"/>
      <c r="C350" s="46" t="s">
        <v>32</v>
      </c>
      <c r="D350" s="36">
        <f t="shared" ref="D350" si="138">D332*D$282</f>
        <v>0</v>
      </c>
      <c r="E350" s="36">
        <f t="shared" ref="E350:AC350" si="139">E311*E$285</f>
        <v>7728</v>
      </c>
      <c r="F350" s="36">
        <f t="shared" si="139"/>
        <v>7920</v>
      </c>
      <c r="G350" s="36">
        <f t="shared" si="139"/>
        <v>8120</v>
      </c>
      <c r="H350" s="36">
        <f t="shared" si="139"/>
        <v>8320</v>
      </c>
      <c r="I350" s="36">
        <f t="shared" si="139"/>
        <v>8520</v>
      </c>
      <c r="J350" s="36">
        <f t="shared" si="139"/>
        <v>8728</v>
      </c>
      <c r="K350" s="36">
        <f t="shared" si="139"/>
        <v>35808</v>
      </c>
      <c r="L350" s="36">
        <f t="shared" si="139"/>
        <v>45840</v>
      </c>
      <c r="M350" s="36">
        <f t="shared" si="139"/>
        <v>46960</v>
      </c>
      <c r="N350" s="36">
        <f t="shared" si="139"/>
        <v>48080</v>
      </c>
      <c r="O350" s="36">
        <f t="shared" si="139"/>
        <v>49280</v>
      </c>
      <c r="P350" s="36">
        <f t="shared" si="139"/>
        <v>70672</v>
      </c>
      <c r="Q350" s="36">
        <f t="shared" si="139"/>
        <v>72408</v>
      </c>
      <c r="R350" s="36">
        <f t="shared" si="139"/>
        <v>74200</v>
      </c>
      <c r="S350" s="36">
        <f t="shared" si="139"/>
        <v>86912</v>
      </c>
      <c r="T350" s="36">
        <f t="shared" si="139"/>
        <v>445120</v>
      </c>
      <c r="U350" s="36">
        <f t="shared" si="139"/>
        <v>454720</v>
      </c>
      <c r="V350" s="36">
        <f t="shared" si="139"/>
        <v>784080</v>
      </c>
      <c r="W350" s="36">
        <f t="shared" si="139"/>
        <v>800820</v>
      </c>
      <c r="X350" s="36">
        <f t="shared" si="139"/>
        <v>1243120</v>
      </c>
      <c r="Y350" s="36">
        <f t="shared" si="139"/>
        <v>1270180</v>
      </c>
      <c r="Z350" s="36">
        <f t="shared" si="139"/>
        <v>3575320</v>
      </c>
      <c r="AA350" s="36">
        <f t="shared" si="139"/>
        <v>3652160</v>
      </c>
      <c r="AB350" s="36">
        <f t="shared" si="139"/>
        <v>7268800</v>
      </c>
      <c r="AC350" s="36">
        <f t="shared" si="139"/>
        <v>7422800</v>
      </c>
    </row>
    <row r="351" spans="2:29" x14ac:dyDescent="0.25">
      <c r="B351" s="107"/>
      <c r="C351" s="46" t="s">
        <v>31</v>
      </c>
      <c r="D351" s="36">
        <f t="shared" ref="D351" si="140">D333*D$282</f>
        <v>0</v>
      </c>
      <c r="E351" s="36">
        <f t="shared" ref="E351:AC351" si="141">E312*E$285</f>
        <v>128</v>
      </c>
      <c r="F351" s="36">
        <f t="shared" si="141"/>
        <v>128</v>
      </c>
      <c r="G351" s="36">
        <f t="shared" si="141"/>
        <v>128</v>
      </c>
      <c r="H351" s="36">
        <f t="shared" si="141"/>
        <v>132</v>
      </c>
      <c r="I351" s="36">
        <f t="shared" si="141"/>
        <v>132</v>
      </c>
      <c r="J351" s="36">
        <f t="shared" si="141"/>
        <v>132</v>
      </c>
      <c r="K351" s="36">
        <f t="shared" si="141"/>
        <v>528</v>
      </c>
      <c r="L351" s="36">
        <f t="shared" si="141"/>
        <v>660</v>
      </c>
      <c r="M351" s="36">
        <f t="shared" si="141"/>
        <v>660</v>
      </c>
      <c r="N351" s="36">
        <f t="shared" si="141"/>
        <v>660</v>
      </c>
      <c r="O351" s="36">
        <f t="shared" si="141"/>
        <v>660</v>
      </c>
      <c r="P351" s="36">
        <f t="shared" si="141"/>
        <v>924</v>
      </c>
      <c r="Q351" s="36">
        <f t="shared" si="141"/>
        <v>924</v>
      </c>
      <c r="R351" s="36">
        <f t="shared" si="141"/>
        <v>924</v>
      </c>
      <c r="S351" s="36">
        <f t="shared" si="141"/>
        <v>1120</v>
      </c>
      <c r="T351" s="36">
        <f t="shared" si="141"/>
        <v>5600</v>
      </c>
      <c r="U351" s="36">
        <f t="shared" si="141"/>
        <v>5600</v>
      </c>
      <c r="V351" s="36">
        <f t="shared" si="141"/>
        <v>9450</v>
      </c>
      <c r="W351" s="36">
        <f t="shared" si="141"/>
        <v>9450</v>
      </c>
      <c r="X351" s="36">
        <f t="shared" si="141"/>
        <v>14350</v>
      </c>
      <c r="Y351" s="36">
        <f t="shared" si="141"/>
        <v>14760</v>
      </c>
      <c r="Z351" s="36">
        <f t="shared" si="141"/>
        <v>42940</v>
      </c>
      <c r="AA351" s="36">
        <f t="shared" si="141"/>
        <v>44070</v>
      </c>
      <c r="AB351" s="36">
        <f t="shared" si="141"/>
        <v>88000</v>
      </c>
      <c r="AC351" s="36">
        <f t="shared" si="141"/>
        <v>92400</v>
      </c>
    </row>
    <row r="353" spans="2:29" x14ac:dyDescent="0.25">
      <c r="B353" s="10">
        <v>1340</v>
      </c>
      <c r="C353" s="21" t="s">
        <v>35</v>
      </c>
      <c r="D353" s="60">
        <v>0</v>
      </c>
      <c r="E353" s="60">
        <v>1</v>
      </c>
      <c r="F353" s="60">
        <v>2</v>
      </c>
      <c r="G353" s="60">
        <v>3</v>
      </c>
      <c r="H353" s="60">
        <v>4</v>
      </c>
      <c r="I353" s="60">
        <v>5</v>
      </c>
      <c r="J353" s="60">
        <v>6</v>
      </c>
      <c r="K353" s="60">
        <v>7</v>
      </c>
      <c r="L353" s="60">
        <v>8</v>
      </c>
      <c r="M353" s="60">
        <v>9</v>
      </c>
      <c r="N353" s="60">
        <v>10</v>
      </c>
      <c r="O353" s="60">
        <v>11</v>
      </c>
      <c r="P353" s="60">
        <v>12</v>
      </c>
      <c r="Q353" s="60">
        <v>13</v>
      </c>
      <c r="R353" s="60">
        <v>14</v>
      </c>
      <c r="S353" s="60">
        <v>15</v>
      </c>
      <c r="T353" s="60">
        <v>16</v>
      </c>
      <c r="U353" s="60">
        <v>17</v>
      </c>
      <c r="V353" s="60">
        <v>18</v>
      </c>
      <c r="W353" s="60">
        <v>19</v>
      </c>
      <c r="X353" s="60">
        <v>20</v>
      </c>
      <c r="Y353" s="60">
        <v>21</v>
      </c>
      <c r="Z353" s="60">
        <v>22</v>
      </c>
      <c r="AA353" s="60">
        <v>23</v>
      </c>
      <c r="AB353" s="60">
        <v>24</v>
      </c>
      <c r="AC353" s="60">
        <v>25</v>
      </c>
    </row>
    <row r="354" spans="2:29" x14ac:dyDescent="0.25">
      <c r="B354" s="105" t="s">
        <v>81</v>
      </c>
      <c r="C354" s="60" t="s">
        <v>33</v>
      </c>
      <c r="D354" s="36">
        <v>0</v>
      </c>
      <c r="E354" s="36">
        <f>E294</f>
        <v>1411</v>
      </c>
      <c r="F354" s="36">
        <f t="shared" ref="F354:S354" si="142">F294</f>
        <v>1411</v>
      </c>
      <c r="G354" s="36">
        <f t="shared" si="142"/>
        <v>1411</v>
      </c>
      <c r="H354" s="36">
        <f t="shared" si="142"/>
        <v>2028</v>
      </c>
      <c r="I354" s="36">
        <f t="shared" si="142"/>
        <v>2028</v>
      </c>
      <c r="J354" s="36">
        <f t="shared" si="142"/>
        <v>2028</v>
      </c>
      <c r="K354" s="36">
        <f t="shared" si="142"/>
        <v>2644</v>
      </c>
      <c r="L354" s="36">
        <f t="shared" si="142"/>
        <v>2644</v>
      </c>
      <c r="M354" s="36">
        <f t="shared" si="142"/>
        <v>2644</v>
      </c>
      <c r="N354" s="36">
        <f t="shared" si="142"/>
        <v>3261</v>
      </c>
      <c r="O354" s="36">
        <f t="shared" si="142"/>
        <v>3261</v>
      </c>
      <c r="P354" s="36">
        <f t="shared" si="142"/>
        <v>3261</v>
      </c>
      <c r="Q354" s="36">
        <f t="shared" si="142"/>
        <v>3879</v>
      </c>
      <c r="R354" s="36">
        <f t="shared" si="142"/>
        <v>3879</v>
      </c>
      <c r="S354" s="36">
        <f t="shared" si="142"/>
        <v>3879</v>
      </c>
      <c r="T354" s="36">
        <f t="shared" ref="T354:AC354" si="143">T294</f>
        <v>13014</v>
      </c>
      <c r="U354" s="36">
        <f t="shared" si="143"/>
        <v>17714</v>
      </c>
      <c r="V354" s="36">
        <f t="shared" si="143"/>
        <v>24012</v>
      </c>
      <c r="W354" s="36">
        <f t="shared" si="143"/>
        <v>32774</v>
      </c>
      <c r="X354" s="36">
        <f t="shared" si="143"/>
        <v>44514</v>
      </c>
      <c r="Y354" s="36">
        <f t="shared" si="143"/>
        <v>60480</v>
      </c>
      <c r="Z354" s="36">
        <f t="shared" si="143"/>
        <v>82372</v>
      </c>
      <c r="AA354" s="36">
        <f t="shared" si="143"/>
        <v>111862</v>
      </c>
      <c r="AB354" s="36">
        <f t="shared" si="143"/>
        <v>151946</v>
      </c>
      <c r="AC354" s="36">
        <f t="shared" si="143"/>
        <v>206688</v>
      </c>
    </row>
    <row r="355" spans="2:29" x14ac:dyDescent="0.25">
      <c r="B355" s="105"/>
      <c r="C355" s="60" t="s">
        <v>17</v>
      </c>
      <c r="D355" s="36">
        <v>0</v>
      </c>
      <c r="E355" s="36">
        <f t="shared" ref="E355:E360" si="144">E295*E$288</f>
        <v>144</v>
      </c>
      <c r="F355" s="36">
        <f t="shared" ref="F355:S355" si="145">F295*F$288</f>
        <v>144</v>
      </c>
      <c r="G355" s="36">
        <f t="shared" si="145"/>
        <v>144</v>
      </c>
      <c r="H355" s="36">
        <f t="shared" si="145"/>
        <v>207</v>
      </c>
      <c r="I355" s="36">
        <f t="shared" si="145"/>
        <v>207</v>
      </c>
      <c r="J355" s="36">
        <f t="shared" si="145"/>
        <v>207</v>
      </c>
      <c r="K355" s="36">
        <f t="shared" si="145"/>
        <v>269</v>
      </c>
      <c r="L355" s="36">
        <f t="shared" si="145"/>
        <v>269</v>
      </c>
      <c r="M355" s="36">
        <f t="shared" si="145"/>
        <v>387.09100000000001</v>
      </c>
      <c r="N355" s="36">
        <f t="shared" si="145"/>
        <v>477.74800000000005</v>
      </c>
      <c r="O355" s="36">
        <f t="shared" si="145"/>
        <v>477.74800000000005</v>
      </c>
      <c r="P355" s="36">
        <f t="shared" si="145"/>
        <v>807.09199999999998</v>
      </c>
      <c r="Q355" s="36">
        <f t="shared" si="145"/>
        <v>960.245</v>
      </c>
      <c r="R355" s="36">
        <f t="shared" si="145"/>
        <v>960.245</v>
      </c>
      <c r="S355" s="36">
        <f t="shared" si="145"/>
        <v>1176.3100000000002</v>
      </c>
      <c r="T355" s="36">
        <f t="shared" ref="T355:AC355" si="146">T295*T$288</f>
        <v>4779.7464</v>
      </c>
      <c r="U355" s="36">
        <f t="shared" si="146"/>
        <v>4779.7464</v>
      </c>
      <c r="V355" s="36">
        <f t="shared" si="146"/>
        <v>8607.4560000000001</v>
      </c>
      <c r="W355" s="36">
        <f t="shared" si="146"/>
        <v>9781.2000000000007</v>
      </c>
      <c r="X355" s="36">
        <f t="shared" si="146"/>
        <v>15061.800000000001</v>
      </c>
      <c r="Y355" s="36">
        <f t="shared" si="146"/>
        <v>15061.800000000001</v>
      </c>
      <c r="Z355" s="36">
        <f t="shared" si="146"/>
        <v>45867.222000000002</v>
      </c>
      <c r="AA355" s="36">
        <f t="shared" si="146"/>
        <v>45867.222000000002</v>
      </c>
      <c r="AB355" s="36">
        <f t="shared" si="146"/>
        <v>66687.462</v>
      </c>
      <c r="AC355" s="36">
        <f t="shared" si="146"/>
        <v>73822.745999999999</v>
      </c>
    </row>
    <row r="356" spans="2:29" x14ac:dyDescent="0.25">
      <c r="B356" s="105"/>
      <c r="C356" s="60" t="s">
        <v>23</v>
      </c>
      <c r="D356" s="36">
        <v>0</v>
      </c>
      <c r="E356" s="36">
        <f t="shared" si="144"/>
        <v>3</v>
      </c>
      <c r="F356" s="36">
        <f t="shared" ref="F356:S356" si="147">F296*F$288</f>
        <v>4</v>
      </c>
      <c r="G356" s="36">
        <f t="shared" si="147"/>
        <v>4</v>
      </c>
      <c r="H356" s="36">
        <f t="shared" si="147"/>
        <v>4</v>
      </c>
      <c r="I356" s="36">
        <f t="shared" si="147"/>
        <v>4</v>
      </c>
      <c r="J356" s="36">
        <f t="shared" si="147"/>
        <v>5</v>
      </c>
      <c r="K356" s="36">
        <f t="shared" si="147"/>
        <v>5</v>
      </c>
      <c r="L356" s="36">
        <f t="shared" si="147"/>
        <v>6</v>
      </c>
      <c r="M356" s="36">
        <f t="shared" si="147"/>
        <v>8.6340000000000003</v>
      </c>
      <c r="N356" s="36">
        <f t="shared" si="147"/>
        <v>10.073</v>
      </c>
      <c r="O356" s="36">
        <f t="shared" si="147"/>
        <v>10.073</v>
      </c>
      <c r="P356" s="36">
        <f t="shared" si="147"/>
        <v>19.448</v>
      </c>
      <c r="Q356" s="36">
        <f t="shared" si="147"/>
        <v>19.448</v>
      </c>
      <c r="R356" s="36">
        <f t="shared" si="147"/>
        <v>19.448</v>
      </c>
      <c r="S356" s="36">
        <f t="shared" si="147"/>
        <v>23.824000000000002</v>
      </c>
      <c r="T356" s="36">
        <f t="shared" ref="T356:AC356" si="148">T296*T$288</f>
        <v>91.918199999999999</v>
      </c>
      <c r="U356" s="36">
        <f t="shared" si="148"/>
        <v>100.27439999999999</v>
      </c>
      <c r="V356" s="36">
        <f t="shared" si="148"/>
        <v>210.672</v>
      </c>
      <c r="W356" s="36">
        <f t="shared" si="148"/>
        <v>225.72</v>
      </c>
      <c r="X356" s="36">
        <f t="shared" si="148"/>
        <v>370.75200000000001</v>
      </c>
      <c r="Y356" s="36">
        <f t="shared" si="148"/>
        <v>393.92400000000004</v>
      </c>
      <c r="Z356" s="36">
        <f t="shared" si="148"/>
        <v>1195.442</v>
      </c>
      <c r="AA356" s="36">
        <f t="shared" si="148"/>
        <v>1321.278</v>
      </c>
      <c r="AB356" s="36">
        <f t="shared" si="148"/>
        <v>2012.5159999999998</v>
      </c>
      <c r="AC356" s="36">
        <f t="shared" si="148"/>
        <v>2195.4719999999998</v>
      </c>
    </row>
    <row r="357" spans="2:29" x14ac:dyDescent="0.25">
      <c r="B357" s="105"/>
      <c r="C357" s="60" t="s">
        <v>6</v>
      </c>
      <c r="D357" s="36">
        <v>0</v>
      </c>
      <c r="E357" s="36">
        <f t="shared" si="144"/>
        <v>2</v>
      </c>
      <c r="F357" s="36">
        <f t="shared" ref="F357:S357" si="149">F297*F$288</f>
        <v>2</v>
      </c>
      <c r="G357" s="36">
        <f t="shared" si="149"/>
        <v>2</v>
      </c>
      <c r="H357" s="36">
        <f t="shared" si="149"/>
        <v>3</v>
      </c>
      <c r="I357" s="36">
        <f t="shared" si="149"/>
        <v>3</v>
      </c>
      <c r="J357" s="36">
        <f t="shared" si="149"/>
        <v>3</v>
      </c>
      <c r="K357" s="36">
        <f t="shared" si="149"/>
        <v>3</v>
      </c>
      <c r="L357" s="36">
        <f t="shared" si="149"/>
        <v>3</v>
      </c>
      <c r="M357" s="36">
        <f t="shared" si="149"/>
        <v>5.7560000000000002</v>
      </c>
      <c r="N357" s="36">
        <f t="shared" si="149"/>
        <v>5.7560000000000002</v>
      </c>
      <c r="O357" s="36">
        <f t="shared" si="149"/>
        <v>5.7560000000000002</v>
      </c>
      <c r="P357" s="36">
        <f t="shared" si="149"/>
        <v>9.7240000000000002</v>
      </c>
      <c r="Q357" s="36">
        <f t="shared" si="149"/>
        <v>9.7240000000000002</v>
      </c>
      <c r="R357" s="36">
        <f t="shared" si="149"/>
        <v>9.7240000000000002</v>
      </c>
      <c r="S357" s="36">
        <f t="shared" si="149"/>
        <v>11.912000000000001</v>
      </c>
      <c r="T357" s="36">
        <f t="shared" ref="T357:AC357" si="150">T297*T$288</f>
        <v>50.137199999999993</v>
      </c>
      <c r="U357" s="36">
        <f t="shared" si="150"/>
        <v>58.493399999999994</v>
      </c>
      <c r="V357" s="36">
        <f t="shared" si="150"/>
        <v>120.384</v>
      </c>
      <c r="W357" s="36">
        <f t="shared" si="150"/>
        <v>135.43199999999999</v>
      </c>
      <c r="X357" s="36">
        <f t="shared" si="150"/>
        <v>231.72</v>
      </c>
      <c r="Y357" s="36">
        <f t="shared" si="150"/>
        <v>254.892</v>
      </c>
      <c r="Z357" s="36">
        <f t="shared" si="150"/>
        <v>817.93399999999997</v>
      </c>
      <c r="AA357" s="36">
        <f t="shared" si="150"/>
        <v>880.85199999999998</v>
      </c>
      <c r="AB357" s="36">
        <f t="shared" si="150"/>
        <v>1463.6479999999999</v>
      </c>
      <c r="AC357" s="36">
        <f t="shared" si="150"/>
        <v>1646.6039999999998</v>
      </c>
    </row>
    <row r="358" spans="2:29" x14ac:dyDescent="0.25">
      <c r="B358" s="105"/>
      <c r="C358" s="60" t="s">
        <v>24</v>
      </c>
      <c r="D358" s="36">
        <v>0</v>
      </c>
      <c r="E358" s="36">
        <f t="shared" si="144"/>
        <v>34</v>
      </c>
      <c r="F358" s="36">
        <f t="shared" ref="F358:S358" si="151">F298*F$288</f>
        <v>34</v>
      </c>
      <c r="G358" s="36">
        <f t="shared" si="151"/>
        <v>34</v>
      </c>
      <c r="H358" s="36">
        <f t="shared" si="151"/>
        <v>48</v>
      </c>
      <c r="I358" s="36">
        <f t="shared" si="151"/>
        <v>48</v>
      </c>
      <c r="J358" s="36">
        <f t="shared" si="151"/>
        <v>48</v>
      </c>
      <c r="K358" s="36">
        <f t="shared" si="151"/>
        <v>63</v>
      </c>
      <c r="L358" s="36">
        <f t="shared" si="151"/>
        <v>63</v>
      </c>
      <c r="M358" s="36">
        <f t="shared" si="151"/>
        <v>90.657000000000011</v>
      </c>
      <c r="N358" s="36">
        <f t="shared" si="151"/>
        <v>110.803</v>
      </c>
      <c r="O358" s="36">
        <f t="shared" si="151"/>
        <v>110.803</v>
      </c>
      <c r="P358" s="36">
        <f t="shared" si="151"/>
        <v>187.18700000000001</v>
      </c>
      <c r="Q358" s="36">
        <f t="shared" si="151"/>
        <v>223.65200000000002</v>
      </c>
      <c r="R358" s="36">
        <f t="shared" si="151"/>
        <v>223.65200000000002</v>
      </c>
      <c r="S358" s="36">
        <f t="shared" si="151"/>
        <v>273.976</v>
      </c>
      <c r="T358" s="36">
        <f t="shared" ref="T358:AC358" si="152">T298*T$288</f>
        <v>1295.211</v>
      </c>
      <c r="U358" s="36">
        <f t="shared" si="152"/>
        <v>1763.1581999999999</v>
      </c>
      <c r="V358" s="36">
        <f t="shared" si="152"/>
        <v>4303.7280000000001</v>
      </c>
      <c r="W358" s="36">
        <f t="shared" si="152"/>
        <v>5838.6239999999998</v>
      </c>
      <c r="X358" s="36">
        <f t="shared" si="152"/>
        <v>12211.644</v>
      </c>
      <c r="Y358" s="36">
        <f t="shared" si="152"/>
        <v>16591.152000000002</v>
      </c>
      <c r="Z358" s="36">
        <f t="shared" si="152"/>
        <v>61156.296000000002</v>
      </c>
      <c r="AA358" s="36">
        <f t="shared" si="152"/>
        <v>83051.759999999995</v>
      </c>
      <c r="AB358" s="36">
        <f t="shared" si="152"/>
        <v>164020.054</v>
      </c>
      <c r="AC358" s="36">
        <f t="shared" si="152"/>
        <v>222657.45199999999</v>
      </c>
    </row>
    <row r="359" spans="2:29" x14ac:dyDescent="0.25">
      <c r="B359" s="105"/>
      <c r="C359" s="60" t="s">
        <v>32</v>
      </c>
      <c r="D359" s="36">
        <v>0</v>
      </c>
      <c r="E359" s="36">
        <f t="shared" si="144"/>
        <v>11040</v>
      </c>
      <c r="F359" s="36">
        <f t="shared" ref="F359:S359" si="153">F299*F$288</f>
        <v>11312</v>
      </c>
      <c r="G359" s="36">
        <f t="shared" si="153"/>
        <v>11592</v>
      </c>
      <c r="H359" s="36">
        <f t="shared" si="153"/>
        <v>11872</v>
      </c>
      <c r="I359" s="36">
        <f t="shared" si="153"/>
        <v>12168</v>
      </c>
      <c r="J359" s="36">
        <f t="shared" si="153"/>
        <v>12464</v>
      </c>
      <c r="K359" s="36">
        <f t="shared" si="153"/>
        <v>12768</v>
      </c>
      <c r="L359" s="36">
        <f t="shared" si="153"/>
        <v>13080</v>
      </c>
      <c r="M359" s="36">
        <f t="shared" si="153"/>
        <v>19294.112000000001</v>
      </c>
      <c r="N359" s="36">
        <f t="shared" si="153"/>
        <v>19766.103999999999</v>
      </c>
      <c r="O359" s="36">
        <f t="shared" si="153"/>
        <v>20249.608</v>
      </c>
      <c r="P359" s="36">
        <f t="shared" si="153"/>
        <v>35045.296000000002</v>
      </c>
      <c r="Q359" s="36">
        <f t="shared" si="153"/>
        <v>35920.455999999998</v>
      </c>
      <c r="R359" s="36">
        <f t="shared" si="153"/>
        <v>36795.616000000002</v>
      </c>
      <c r="S359" s="36">
        <f t="shared" si="153"/>
        <v>46170.912000000004</v>
      </c>
      <c r="T359" s="36">
        <f t="shared" ref="T359:AC359" si="154">T299*T$288</f>
        <v>165954.13199999998</v>
      </c>
      <c r="U359" s="36">
        <f t="shared" si="154"/>
        <v>169547.29799999998</v>
      </c>
      <c r="V359" s="36">
        <f t="shared" si="154"/>
        <v>311945.03999999998</v>
      </c>
      <c r="W359" s="36">
        <f t="shared" si="154"/>
        <v>318716.64</v>
      </c>
      <c r="X359" s="36">
        <f t="shared" si="154"/>
        <v>501210.36</v>
      </c>
      <c r="Y359" s="36">
        <f t="shared" si="154"/>
        <v>512101.2</v>
      </c>
      <c r="Z359" s="36">
        <f t="shared" si="154"/>
        <v>1420688.44</v>
      </c>
      <c r="AA359" s="36">
        <f t="shared" si="154"/>
        <v>1451518.26</v>
      </c>
      <c r="AB359" s="36">
        <f t="shared" si="154"/>
        <v>2157051.2399999998</v>
      </c>
      <c r="AC359" s="36">
        <f t="shared" si="154"/>
        <v>2203705.02</v>
      </c>
    </row>
    <row r="360" spans="2:29" x14ac:dyDescent="0.25">
      <c r="B360" s="105"/>
      <c r="C360" s="60" t="s">
        <v>31</v>
      </c>
      <c r="D360" s="36">
        <v>0</v>
      </c>
      <c r="E360" s="36">
        <f t="shared" si="144"/>
        <v>240</v>
      </c>
      <c r="F360" s="36">
        <f t="shared" ref="F360:AC363" si="155">F300*F$288</f>
        <v>240</v>
      </c>
      <c r="G360" s="36">
        <f t="shared" si="155"/>
        <v>240</v>
      </c>
      <c r="H360" s="36">
        <f t="shared" si="155"/>
        <v>240</v>
      </c>
      <c r="I360" s="36">
        <f t="shared" si="155"/>
        <v>240</v>
      </c>
      <c r="J360" s="36">
        <f t="shared" si="155"/>
        <v>256</v>
      </c>
      <c r="K360" s="36">
        <f t="shared" si="155"/>
        <v>256</v>
      </c>
      <c r="L360" s="36">
        <f t="shared" si="155"/>
        <v>256</v>
      </c>
      <c r="M360" s="36">
        <f t="shared" si="155"/>
        <v>368.38400000000001</v>
      </c>
      <c r="N360" s="36">
        <f t="shared" si="155"/>
        <v>368.38400000000001</v>
      </c>
      <c r="O360" s="36">
        <f t="shared" si="155"/>
        <v>379.89600000000002</v>
      </c>
      <c r="P360" s="36">
        <f t="shared" si="155"/>
        <v>641.78399999999999</v>
      </c>
      <c r="Q360" s="36">
        <f t="shared" si="155"/>
        <v>641.78399999999999</v>
      </c>
      <c r="R360" s="36">
        <f t="shared" si="155"/>
        <v>641.78399999999999</v>
      </c>
      <c r="S360" s="36">
        <f t="shared" si="155"/>
        <v>786.19200000000001</v>
      </c>
      <c r="T360" s="36">
        <f t="shared" si="155"/>
        <v>2841.1079999999997</v>
      </c>
      <c r="U360" s="36">
        <f t="shared" si="155"/>
        <v>2841.1079999999997</v>
      </c>
      <c r="V360" s="36">
        <f t="shared" si="155"/>
        <v>5116.32</v>
      </c>
      <c r="W360" s="36">
        <f t="shared" si="155"/>
        <v>5342.04</v>
      </c>
      <c r="X360" s="36">
        <f t="shared" si="155"/>
        <v>8457.7800000000007</v>
      </c>
      <c r="Y360" s="36">
        <f t="shared" si="155"/>
        <v>8689.5</v>
      </c>
      <c r="Z360" s="36">
        <f t="shared" si="155"/>
        <v>24538.02</v>
      </c>
      <c r="AA360" s="36">
        <f t="shared" si="155"/>
        <v>25481.79</v>
      </c>
      <c r="AB360" s="36">
        <f t="shared" si="155"/>
        <v>38420.759999999995</v>
      </c>
      <c r="AC360" s="36">
        <f t="shared" si="155"/>
        <v>39792.93</v>
      </c>
    </row>
    <row r="361" spans="2:29" x14ac:dyDescent="0.25">
      <c r="B361" s="74"/>
      <c r="C361" s="73" t="s">
        <v>92</v>
      </c>
      <c r="D361" s="36"/>
      <c r="E361" s="36">
        <f t="shared" ref="E361:T363" si="156">E301*E$288</f>
        <v>0</v>
      </c>
      <c r="F361" s="36">
        <f t="shared" si="156"/>
        <v>0</v>
      </c>
      <c r="G361" s="36">
        <f t="shared" si="156"/>
        <v>0</v>
      </c>
      <c r="H361" s="36">
        <f t="shared" si="156"/>
        <v>0</v>
      </c>
      <c r="I361" s="36">
        <f t="shared" si="156"/>
        <v>0</v>
      </c>
      <c r="J361" s="36">
        <f t="shared" si="156"/>
        <v>0</v>
      </c>
      <c r="K361" s="36">
        <f t="shared" si="156"/>
        <v>12</v>
      </c>
      <c r="L361" s="36">
        <f t="shared" si="156"/>
        <v>12</v>
      </c>
      <c r="M361" s="36">
        <f t="shared" si="156"/>
        <v>17.268000000000001</v>
      </c>
      <c r="N361" s="36">
        <f t="shared" si="156"/>
        <v>17.268000000000001</v>
      </c>
      <c r="O361" s="36">
        <f t="shared" si="156"/>
        <v>17.268000000000001</v>
      </c>
      <c r="P361" s="36">
        <f t="shared" si="156"/>
        <v>58.344000000000001</v>
      </c>
      <c r="Q361" s="36">
        <f t="shared" si="156"/>
        <v>58.344000000000001</v>
      </c>
      <c r="R361" s="36">
        <f t="shared" si="156"/>
        <v>58.344000000000001</v>
      </c>
      <c r="S361" s="36">
        <f t="shared" si="156"/>
        <v>71.472000000000008</v>
      </c>
      <c r="T361" s="36">
        <f t="shared" si="156"/>
        <v>100.27439999999999</v>
      </c>
      <c r="U361" s="36">
        <f t="shared" si="155"/>
        <v>100.27439999999999</v>
      </c>
      <c r="V361" s="36">
        <f t="shared" si="155"/>
        <v>270.86399999999998</v>
      </c>
      <c r="W361" s="36">
        <f t="shared" si="155"/>
        <v>270.86399999999998</v>
      </c>
      <c r="X361" s="36">
        <f t="shared" si="155"/>
        <v>417.096</v>
      </c>
      <c r="Y361" s="36">
        <f t="shared" si="155"/>
        <v>417.096</v>
      </c>
      <c r="Z361" s="36">
        <f t="shared" si="155"/>
        <v>1510.0319999999999</v>
      </c>
      <c r="AA361" s="36">
        <f t="shared" si="155"/>
        <v>1510.0319999999999</v>
      </c>
      <c r="AB361" s="36">
        <f t="shared" si="155"/>
        <v>2195.4719999999998</v>
      </c>
      <c r="AC361" s="36">
        <f t="shared" si="155"/>
        <v>2195.4719999999998</v>
      </c>
    </row>
    <row r="362" spans="2:29" x14ac:dyDescent="0.25">
      <c r="B362" s="74"/>
      <c r="C362" s="73" t="s">
        <v>93</v>
      </c>
      <c r="D362" s="36"/>
      <c r="E362" s="36">
        <f t="shared" si="156"/>
        <v>0</v>
      </c>
      <c r="F362" s="36">
        <f t="shared" si="155"/>
        <v>0</v>
      </c>
      <c r="G362" s="36">
        <f t="shared" si="155"/>
        <v>0</v>
      </c>
      <c r="H362" s="36">
        <f t="shared" si="155"/>
        <v>0</v>
      </c>
      <c r="I362" s="36">
        <f t="shared" si="155"/>
        <v>0</v>
      </c>
      <c r="J362" s="36">
        <f t="shared" si="155"/>
        <v>0</v>
      </c>
      <c r="K362" s="36">
        <f t="shared" si="155"/>
        <v>6</v>
      </c>
      <c r="L362" s="36">
        <f t="shared" si="155"/>
        <v>6</v>
      </c>
      <c r="M362" s="36">
        <f t="shared" si="155"/>
        <v>8.6340000000000003</v>
      </c>
      <c r="N362" s="36">
        <f t="shared" si="155"/>
        <v>8.6340000000000003</v>
      </c>
      <c r="O362" s="36">
        <f t="shared" si="155"/>
        <v>8.6340000000000003</v>
      </c>
      <c r="P362" s="36">
        <f t="shared" si="155"/>
        <v>29.172000000000001</v>
      </c>
      <c r="Q362" s="36">
        <f t="shared" si="155"/>
        <v>29.172000000000001</v>
      </c>
      <c r="R362" s="36">
        <f t="shared" si="155"/>
        <v>29.172000000000001</v>
      </c>
      <c r="S362" s="36">
        <f t="shared" si="155"/>
        <v>35.736000000000004</v>
      </c>
      <c r="T362" s="36">
        <f t="shared" si="155"/>
        <v>50.137199999999993</v>
      </c>
      <c r="U362" s="36">
        <f t="shared" si="155"/>
        <v>50.137199999999993</v>
      </c>
      <c r="V362" s="36">
        <f t="shared" si="155"/>
        <v>135.43199999999999</v>
      </c>
      <c r="W362" s="36">
        <f t="shared" si="155"/>
        <v>135.43199999999999</v>
      </c>
      <c r="X362" s="36">
        <f t="shared" si="155"/>
        <v>208.548</v>
      </c>
      <c r="Y362" s="36">
        <f t="shared" si="155"/>
        <v>208.548</v>
      </c>
      <c r="Z362" s="36">
        <f t="shared" si="155"/>
        <v>755.01599999999996</v>
      </c>
      <c r="AA362" s="36">
        <f t="shared" si="155"/>
        <v>755.01599999999996</v>
      </c>
      <c r="AB362" s="36">
        <f t="shared" si="155"/>
        <v>1097.7359999999999</v>
      </c>
      <c r="AC362" s="36">
        <f t="shared" si="155"/>
        <v>1097.7359999999999</v>
      </c>
    </row>
    <row r="363" spans="2:29" x14ac:dyDescent="0.25">
      <c r="B363" s="74"/>
      <c r="C363" s="73" t="s">
        <v>94</v>
      </c>
      <c r="D363" s="36"/>
      <c r="E363" s="36">
        <f t="shared" si="156"/>
        <v>0</v>
      </c>
      <c r="F363" s="36">
        <f t="shared" si="155"/>
        <v>0</v>
      </c>
      <c r="G363" s="36">
        <f t="shared" si="155"/>
        <v>0</v>
      </c>
      <c r="H363" s="36">
        <f t="shared" si="155"/>
        <v>0</v>
      </c>
      <c r="I363" s="36">
        <f t="shared" si="155"/>
        <v>0</v>
      </c>
      <c r="J363" s="36">
        <f t="shared" si="155"/>
        <v>0</v>
      </c>
      <c r="K363" s="36">
        <f t="shared" si="155"/>
        <v>2</v>
      </c>
      <c r="L363" s="36">
        <f t="shared" si="155"/>
        <v>2</v>
      </c>
      <c r="M363" s="36">
        <f t="shared" si="155"/>
        <v>2.8780000000000001</v>
      </c>
      <c r="N363" s="36">
        <f t="shared" si="155"/>
        <v>2.8780000000000001</v>
      </c>
      <c r="O363" s="36">
        <f t="shared" si="155"/>
        <v>2.8780000000000001</v>
      </c>
      <c r="P363" s="36">
        <f t="shared" si="155"/>
        <v>9.7240000000000002</v>
      </c>
      <c r="Q363" s="36">
        <f t="shared" si="155"/>
        <v>9.7240000000000002</v>
      </c>
      <c r="R363" s="36">
        <f t="shared" si="155"/>
        <v>9.7240000000000002</v>
      </c>
      <c r="S363" s="36">
        <f t="shared" si="155"/>
        <v>11.912000000000001</v>
      </c>
      <c r="T363" s="36">
        <f t="shared" si="155"/>
        <v>16.712399999999999</v>
      </c>
      <c r="U363" s="36">
        <f t="shared" si="155"/>
        <v>16.712399999999999</v>
      </c>
      <c r="V363" s="36">
        <f t="shared" si="155"/>
        <v>45.143999999999998</v>
      </c>
      <c r="W363" s="36">
        <f t="shared" si="155"/>
        <v>45.143999999999998</v>
      </c>
      <c r="X363" s="36">
        <f t="shared" si="155"/>
        <v>69.516000000000005</v>
      </c>
      <c r="Y363" s="36">
        <f t="shared" si="155"/>
        <v>69.516000000000005</v>
      </c>
      <c r="Z363" s="36">
        <f t="shared" si="155"/>
        <v>251.672</v>
      </c>
      <c r="AA363" s="36">
        <f t="shared" si="155"/>
        <v>251.672</v>
      </c>
      <c r="AB363" s="36">
        <f t="shared" si="155"/>
        <v>365.91199999999998</v>
      </c>
      <c r="AC363" s="36">
        <f t="shared" si="155"/>
        <v>365.91199999999998</v>
      </c>
    </row>
    <row r="364" spans="2:29" x14ac:dyDescent="0.25">
      <c r="C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</row>
    <row r="365" spans="2:29" x14ac:dyDescent="0.25">
      <c r="B365" s="10">
        <v>1340</v>
      </c>
      <c r="C365" s="21" t="s">
        <v>34</v>
      </c>
      <c r="D365" s="60">
        <v>0</v>
      </c>
      <c r="E365" s="60">
        <v>1</v>
      </c>
      <c r="F365" s="60">
        <v>2</v>
      </c>
      <c r="G365" s="60">
        <v>3</v>
      </c>
      <c r="H365" s="60">
        <v>4</v>
      </c>
      <c r="I365" s="60">
        <v>5</v>
      </c>
      <c r="J365" s="60">
        <v>6</v>
      </c>
      <c r="K365" s="60">
        <v>7</v>
      </c>
      <c r="L365" s="60">
        <v>8</v>
      </c>
      <c r="M365" s="60">
        <v>9</v>
      </c>
      <c r="N365" s="60">
        <v>10</v>
      </c>
      <c r="O365" s="60">
        <v>11</v>
      </c>
      <c r="P365" s="60">
        <v>12</v>
      </c>
      <c r="Q365" s="60">
        <v>13</v>
      </c>
      <c r="R365" s="60">
        <v>14</v>
      </c>
      <c r="S365" s="60">
        <v>15</v>
      </c>
      <c r="T365" s="60">
        <v>16</v>
      </c>
      <c r="U365" s="60">
        <v>17</v>
      </c>
      <c r="V365" s="60">
        <v>18</v>
      </c>
      <c r="W365" s="60">
        <v>19</v>
      </c>
      <c r="X365" s="60">
        <v>20</v>
      </c>
      <c r="Y365" s="60">
        <v>21</v>
      </c>
      <c r="Z365" s="60">
        <v>22</v>
      </c>
      <c r="AA365" s="60">
        <v>23</v>
      </c>
      <c r="AB365" s="60">
        <v>24</v>
      </c>
      <c r="AC365" s="60">
        <v>25</v>
      </c>
    </row>
    <row r="366" spans="2:29" x14ac:dyDescent="0.25">
      <c r="B366" s="105" t="s">
        <v>81</v>
      </c>
      <c r="C366" s="60" t="s">
        <v>33</v>
      </c>
      <c r="D366" s="36">
        <v>0</v>
      </c>
      <c r="E366" s="36">
        <f>E306</f>
        <v>986</v>
      </c>
      <c r="F366" s="36">
        <f t="shared" ref="F366:S366" si="157">F306</f>
        <v>986</v>
      </c>
      <c r="G366" s="36">
        <f t="shared" si="157"/>
        <v>986</v>
      </c>
      <c r="H366" s="36">
        <f t="shared" si="157"/>
        <v>1418</v>
      </c>
      <c r="I366" s="36">
        <f t="shared" si="157"/>
        <v>1418</v>
      </c>
      <c r="J366" s="36">
        <f t="shared" si="157"/>
        <v>1418</v>
      </c>
      <c r="K366" s="36">
        <f t="shared" si="157"/>
        <v>1849</v>
      </c>
      <c r="L366" s="36">
        <f t="shared" si="157"/>
        <v>1849</v>
      </c>
      <c r="M366" s="36">
        <f t="shared" si="157"/>
        <v>1849</v>
      </c>
      <c r="N366" s="36">
        <f t="shared" si="157"/>
        <v>2280</v>
      </c>
      <c r="O366" s="36">
        <f t="shared" si="157"/>
        <v>2280</v>
      </c>
      <c r="P366" s="36">
        <f t="shared" si="157"/>
        <v>2280</v>
      </c>
      <c r="Q366" s="36">
        <f t="shared" si="157"/>
        <v>2712</v>
      </c>
      <c r="R366" s="36">
        <f t="shared" si="157"/>
        <v>2712</v>
      </c>
      <c r="S366" s="36">
        <f t="shared" si="157"/>
        <v>2712</v>
      </c>
      <c r="T366" s="36">
        <f t="shared" ref="T366:AC366" si="158">T306</f>
        <v>9178</v>
      </c>
      <c r="U366" s="36">
        <f t="shared" si="158"/>
        <v>12406</v>
      </c>
      <c r="V366" s="36">
        <f t="shared" si="158"/>
        <v>16824</v>
      </c>
      <c r="W366" s="36">
        <f t="shared" si="158"/>
        <v>23166</v>
      </c>
      <c r="X366" s="36">
        <f t="shared" si="158"/>
        <v>31464</v>
      </c>
      <c r="Y366" s="36">
        <f t="shared" si="158"/>
        <v>42702</v>
      </c>
      <c r="Z366" s="36">
        <f t="shared" si="158"/>
        <v>57348</v>
      </c>
      <c r="AA366" s="36">
        <f t="shared" si="158"/>
        <v>77804</v>
      </c>
      <c r="AB366" s="36">
        <f t="shared" si="158"/>
        <v>105536</v>
      </c>
      <c r="AC366" s="36">
        <f t="shared" si="158"/>
        <v>144488</v>
      </c>
    </row>
    <row r="367" spans="2:29" x14ac:dyDescent="0.25">
      <c r="B367" s="105"/>
      <c r="C367" s="60" t="s">
        <v>18</v>
      </c>
      <c r="D367" s="36">
        <v>0</v>
      </c>
      <c r="E367" s="36">
        <f>E307*E$288</f>
        <v>87</v>
      </c>
      <c r="F367" s="36">
        <f t="shared" ref="F367:S367" si="159">F307*F$288</f>
        <v>87</v>
      </c>
      <c r="G367" s="36">
        <f t="shared" si="159"/>
        <v>87</v>
      </c>
      <c r="H367" s="36">
        <f t="shared" si="159"/>
        <v>124</v>
      </c>
      <c r="I367" s="36">
        <f t="shared" si="159"/>
        <v>124</v>
      </c>
      <c r="J367" s="36">
        <f t="shared" si="159"/>
        <v>124</v>
      </c>
      <c r="K367" s="36">
        <f t="shared" si="159"/>
        <v>162</v>
      </c>
      <c r="L367" s="36">
        <f t="shared" si="159"/>
        <v>162</v>
      </c>
      <c r="M367" s="36">
        <f t="shared" si="159"/>
        <v>233.11799999999999</v>
      </c>
      <c r="N367" s="36">
        <f t="shared" si="159"/>
        <v>287.8</v>
      </c>
      <c r="O367" s="36">
        <f t="shared" si="159"/>
        <v>287.8</v>
      </c>
      <c r="P367" s="36">
        <f t="shared" si="159"/>
        <v>486.2</v>
      </c>
      <c r="Q367" s="36">
        <f t="shared" si="159"/>
        <v>576.14700000000005</v>
      </c>
      <c r="R367" s="36">
        <f t="shared" si="159"/>
        <v>576.14700000000005</v>
      </c>
      <c r="S367" s="36">
        <f t="shared" si="159"/>
        <v>705.78600000000006</v>
      </c>
      <c r="T367" s="36">
        <f t="shared" ref="T367:AC367" si="160">T307*T$288</f>
        <v>2866.1765999999998</v>
      </c>
      <c r="U367" s="36">
        <f t="shared" si="160"/>
        <v>2866.1765999999998</v>
      </c>
      <c r="V367" s="36">
        <f t="shared" si="160"/>
        <v>5161.4639999999999</v>
      </c>
      <c r="W367" s="36">
        <f t="shared" si="160"/>
        <v>5868.72</v>
      </c>
      <c r="X367" s="36">
        <f t="shared" si="160"/>
        <v>9037.08</v>
      </c>
      <c r="Y367" s="36">
        <f t="shared" si="160"/>
        <v>9037.08</v>
      </c>
      <c r="Z367" s="36">
        <f t="shared" si="160"/>
        <v>27495.166000000001</v>
      </c>
      <c r="AA367" s="36">
        <f t="shared" si="160"/>
        <v>27495.166000000001</v>
      </c>
      <c r="AB367" s="36">
        <f t="shared" si="160"/>
        <v>39975.885999999999</v>
      </c>
      <c r="AC367" s="36">
        <f t="shared" si="160"/>
        <v>44275.351999999999</v>
      </c>
    </row>
    <row r="368" spans="2:29" x14ac:dyDescent="0.25">
      <c r="B368" s="105"/>
      <c r="C368" s="60" t="s">
        <v>23</v>
      </c>
      <c r="D368" s="36">
        <v>0</v>
      </c>
      <c r="E368" s="36">
        <f>E308*E$288</f>
        <v>2</v>
      </c>
      <c r="F368" s="36">
        <f t="shared" ref="F368:S368" si="161">F308*F$288</f>
        <v>3</v>
      </c>
      <c r="G368" s="36">
        <f t="shared" si="161"/>
        <v>3</v>
      </c>
      <c r="H368" s="36">
        <f t="shared" si="161"/>
        <v>3</v>
      </c>
      <c r="I368" s="36">
        <f t="shared" si="161"/>
        <v>3</v>
      </c>
      <c r="J368" s="36">
        <f t="shared" si="161"/>
        <v>4</v>
      </c>
      <c r="K368" s="36">
        <f t="shared" si="161"/>
        <v>4</v>
      </c>
      <c r="L368" s="36">
        <f t="shared" si="161"/>
        <v>4</v>
      </c>
      <c r="M368" s="36">
        <f t="shared" si="161"/>
        <v>5.7560000000000002</v>
      </c>
      <c r="N368" s="36">
        <f t="shared" si="161"/>
        <v>5.7560000000000002</v>
      </c>
      <c r="O368" s="36">
        <f t="shared" si="161"/>
        <v>5.7560000000000002</v>
      </c>
      <c r="P368" s="36">
        <f t="shared" si="161"/>
        <v>12.155000000000001</v>
      </c>
      <c r="Q368" s="36">
        <f t="shared" si="161"/>
        <v>12.155000000000001</v>
      </c>
      <c r="R368" s="36">
        <f t="shared" si="161"/>
        <v>12.155000000000001</v>
      </c>
      <c r="S368" s="36">
        <f t="shared" si="161"/>
        <v>14.89</v>
      </c>
      <c r="T368" s="36">
        <f t="shared" ref="T368:AC368" si="162">T308*T$288</f>
        <v>58.493399999999994</v>
      </c>
      <c r="U368" s="36">
        <f t="shared" si="162"/>
        <v>66.849599999999995</v>
      </c>
      <c r="V368" s="36">
        <f t="shared" si="162"/>
        <v>120.384</v>
      </c>
      <c r="W368" s="36">
        <f t="shared" si="162"/>
        <v>135.43199999999999</v>
      </c>
      <c r="X368" s="36">
        <f t="shared" si="162"/>
        <v>231.72</v>
      </c>
      <c r="Y368" s="36">
        <f t="shared" si="162"/>
        <v>254.892</v>
      </c>
      <c r="Z368" s="36">
        <f t="shared" si="162"/>
        <v>755.01599999999996</v>
      </c>
      <c r="AA368" s="36">
        <f t="shared" si="162"/>
        <v>817.93399999999997</v>
      </c>
      <c r="AB368" s="36">
        <f t="shared" si="162"/>
        <v>1280.692</v>
      </c>
      <c r="AC368" s="36">
        <f t="shared" si="162"/>
        <v>1372.1699999999998</v>
      </c>
    </row>
    <row r="369" spans="2:29" x14ac:dyDescent="0.25">
      <c r="B369" s="105"/>
      <c r="C369" s="60" t="s">
        <v>6</v>
      </c>
      <c r="D369" s="36">
        <v>0</v>
      </c>
      <c r="E369" s="36">
        <f>E309*E$288</f>
        <v>2</v>
      </c>
      <c r="F369" s="36">
        <f t="shared" ref="F369:S369" si="163">F309*F$288</f>
        <v>2</v>
      </c>
      <c r="G369" s="36">
        <f t="shared" si="163"/>
        <v>2</v>
      </c>
      <c r="H369" s="36">
        <f t="shared" si="163"/>
        <v>2</v>
      </c>
      <c r="I369" s="36">
        <f t="shared" si="163"/>
        <v>2</v>
      </c>
      <c r="J369" s="36">
        <f t="shared" si="163"/>
        <v>2</v>
      </c>
      <c r="K369" s="36">
        <f t="shared" si="163"/>
        <v>3</v>
      </c>
      <c r="L369" s="36">
        <f t="shared" si="163"/>
        <v>3</v>
      </c>
      <c r="M369" s="36">
        <f t="shared" si="163"/>
        <v>4.3170000000000002</v>
      </c>
      <c r="N369" s="36">
        <f t="shared" si="163"/>
        <v>5.7560000000000002</v>
      </c>
      <c r="O369" s="36">
        <f t="shared" si="163"/>
        <v>5.7560000000000002</v>
      </c>
      <c r="P369" s="36">
        <f t="shared" si="163"/>
        <v>9.7240000000000002</v>
      </c>
      <c r="Q369" s="36">
        <f t="shared" si="163"/>
        <v>9.7240000000000002</v>
      </c>
      <c r="R369" s="36">
        <f t="shared" si="163"/>
        <v>9.7240000000000002</v>
      </c>
      <c r="S369" s="36">
        <f t="shared" si="163"/>
        <v>11.912000000000001</v>
      </c>
      <c r="T369" s="36">
        <f t="shared" ref="T369:AC369" si="164">T309*T$288</f>
        <v>41.780999999999999</v>
      </c>
      <c r="U369" s="36">
        <f t="shared" si="164"/>
        <v>41.780999999999999</v>
      </c>
      <c r="V369" s="36">
        <f t="shared" si="164"/>
        <v>90.287999999999997</v>
      </c>
      <c r="W369" s="36">
        <f t="shared" si="164"/>
        <v>105.336</v>
      </c>
      <c r="X369" s="36">
        <f t="shared" si="164"/>
        <v>162.20400000000001</v>
      </c>
      <c r="Y369" s="36">
        <f t="shared" si="164"/>
        <v>185.376</v>
      </c>
      <c r="Z369" s="36">
        <f t="shared" si="164"/>
        <v>566.26199999999994</v>
      </c>
      <c r="AA369" s="36">
        <f t="shared" si="164"/>
        <v>629.17999999999995</v>
      </c>
      <c r="AB369" s="36">
        <f t="shared" si="164"/>
        <v>1006.2579999999999</v>
      </c>
      <c r="AC369" s="36">
        <f t="shared" si="164"/>
        <v>1097.7359999999999</v>
      </c>
    </row>
    <row r="370" spans="2:29" x14ac:dyDescent="0.25">
      <c r="B370" s="105"/>
      <c r="C370" s="60" t="s">
        <v>24</v>
      </c>
      <c r="D370" s="36">
        <v>0</v>
      </c>
      <c r="E370" s="36">
        <f>E310*E$288</f>
        <v>24</v>
      </c>
      <c r="F370" s="36">
        <f t="shared" ref="F370:S370" si="165">F310*F$288</f>
        <v>24</v>
      </c>
      <c r="G370" s="36">
        <f t="shared" si="165"/>
        <v>24</v>
      </c>
      <c r="H370" s="36">
        <f t="shared" si="165"/>
        <v>33</v>
      </c>
      <c r="I370" s="36">
        <f t="shared" si="165"/>
        <v>33</v>
      </c>
      <c r="J370" s="36">
        <f t="shared" si="165"/>
        <v>33</v>
      </c>
      <c r="K370" s="36">
        <f t="shared" si="165"/>
        <v>44</v>
      </c>
      <c r="L370" s="36">
        <f t="shared" si="165"/>
        <v>44</v>
      </c>
      <c r="M370" s="36">
        <f t="shared" si="165"/>
        <v>63.316000000000003</v>
      </c>
      <c r="N370" s="36">
        <f t="shared" si="165"/>
        <v>76.266999999999996</v>
      </c>
      <c r="O370" s="36">
        <f t="shared" si="165"/>
        <v>76.266999999999996</v>
      </c>
      <c r="P370" s="36">
        <f t="shared" si="165"/>
        <v>128.84299999999999</v>
      </c>
      <c r="Q370" s="36">
        <f t="shared" si="165"/>
        <v>155.584</v>
      </c>
      <c r="R370" s="36">
        <f t="shared" si="165"/>
        <v>155.584</v>
      </c>
      <c r="S370" s="36">
        <f t="shared" si="165"/>
        <v>190.59200000000001</v>
      </c>
      <c r="T370" s="36">
        <f t="shared" ref="T370:AC370" si="166">T310*T$288</f>
        <v>902.4695999999999</v>
      </c>
      <c r="U370" s="36">
        <f t="shared" si="166"/>
        <v>384.3852</v>
      </c>
      <c r="V370" s="36">
        <f t="shared" si="166"/>
        <v>2979.5039999999999</v>
      </c>
      <c r="W370" s="36">
        <f t="shared" si="166"/>
        <v>4032.864</v>
      </c>
      <c r="X370" s="36">
        <f t="shared" si="166"/>
        <v>8434.6080000000002</v>
      </c>
      <c r="Y370" s="36">
        <f t="shared" si="166"/>
        <v>11446.968000000001</v>
      </c>
      <c r="Z370" s="36">
        <f t="shared" si="166"/>
        <v>42155.06</v>
      </c>
      <c r="AA370" s="36">
        <f t="shared" si="166"/>
        <v>57192.462</v>
      </c>
      <c r="AB370" s="36">
        <f t="shared" si="166"/>
        <v>112792.374</v>
      </c>
      <c r="AC370" s="36">
        <f t="shared" si="166"/>
        <v>153042.69399999999</v>
      </c>
    </row>
    <row r="371" spans="2:29" x14ac:dyDescent="0.25">
      <c r="B371" s="105"/>
      <c r="C371" s="60" t="s">
        <v>32</v>
      </c>
      <c r="D371" s="36">
        <v>0</v>
      </c>
      <c r="E371" s="36">
        <f>E311*E$288</f>
        <v>7728</v>
      </c>
      <c r="F371" s="36">
        <f t="shared" ref="F371:S371" si="167">F311*F$288</f>
        <v>7920</v>
      </c>
      <c r="G371" s="36">
        <f t="shared" si="167"/>
        <v>8120</v>
      </c>
      <c r="H371" s="36">
        <f t="shared" si="167"/>
        <v>8320</v>
      </c>
      <c r="I371" s="36">
        <f t="shared" si="167"/>
        <v>8520</v>
      </c>
      <c r="J371" s="36">
        <f t="shared" si="167"/>
        <v>8728</v>
      </c>
      <c r="K371" s="36">
        <f t="shared" si="167"/>
        <v>8952</v>
      </c>
      <c r="L371" s="36">
        <f t="shared" si="167"/>
        <v>9168</v>
      </c>
      <c r="M371" s="36">
        <f t="shared" si="167"/>
        <v>13515.088</v>
      </c>
      <c r="N371" s="36">
        <f t="shared" si="167"/>
        <v>13837.424000000001</v>
      </c>
      <c r="O371" s="36">
        <f t="shared" si="167"/>
        <v>14182.784</v>
      </c>
      <c r="P371" s="36">
        <f t="shared" si="167"/>
        <v>24543.376</v>
      </c>
      <c r="Q371" s="36">
        <f t="shared" si="167"/>
        <v>25146.263999999999</v>
      </c>
      <c r="R371" s="36">
        <f t="shared" si="167"/>
        <v>25768.600000000002</v>
      </c>
      <c r="S371" s="36">
        <f t="shared" si="167"/>
        <v>32352.992000000002</v>
      </c>
      <c r="T371" s="36">
        <f t="shared" ref="T371:AC371" si="168">T311*T$288</f>
        <v>116234.742</v>
      </c>
      <c r="U371" s="36">
        <f t="shared" si="168"/>
        <v>118741.60199999998</v>
      </c>
      <c r="V371" s="36">
        <f t="shared" si="168"/>
        <v>218496.96</v>
      </c>
      <c r="W371" s="36">
        <f t="shared" si="168"/>
        <v>223161.84</v>
      </c>
      <c r="X371" s="36">
        <f t="shared" si="168"/>
        <v>351287.52</v>
      </c>
      <c r="Y371" s="36">
        <f t="shared" si="168"/>
        <v>358934.28</v>
      </c>
      <c r="Z371" s="36">
        <f t="shared" si="168"/>
        <v>995362.76</v>
      </c>
      <c r="AA371" s="36">
        <f t="shared" si="168"/>
        <v>1016754.88</v>
      </c>
      <c r="AB371" s="36">
        <f t="shared" si="168"/>
        <v>1511216.5599999998</v>
      </c>
      <c r="AC371" s="36">
        <f t="shared" si="168"/>
        <v>1543233.8599999999</v>
      </c>
    </row>
    <row r="372" spans="2:29" x14ac:dyDescent="0.25">
      <c r="B372" s="105"/>
      <c r="C372" s="60" t="s">
        <v>31</v>
      </c>
      <c r="D372" s="36">
        <v>0</v>
      </c>
      <c r="E372" s="36">
        <f t="shared" ref="E372:AB375" si="169">E312*E$288</f>
        <v>128</v>
      </c>
      <c r="F372" s="36">
        <f t="shared" si="169"/>
        <v>128</v>
      </c>
      <c r="G372" s="36">
        <f t="shared" si="169"/>
        <v>128</v>
      </c>
      <c r="H372" s="36">
        <f t="shared" si="169"/>
        <v>132</v>
      </c>
      <c r="I372" s="36">
        <f t="shared" si="169"/>
        <v>132</v>
      </c>
      <c r="J372" s="36">
        <f t="shared" si="169"/>
        <v>132</v>
      </c>
      <c r="K372" s="36">
        <f t="shared" si="169"/>
        <v>132</v>
      </c>
      <c r="L372" s="36">
        <f t="shared" si="169"/>
        <v>132</v>
      </c>
      <c r="M372" s="36">
        <f t="shared" si="169"/>
        <v>189.94800000000001</v>
      </c>
      <c r="N372" s="36">
        <f t="shared" si="169"/>
        <v>189.94800000000001</v>
      </c>
      <c r="O372" s="36">
        <f t="shared" si="169"/>
        <v>189.94800000000001</v>
      </c>
      <c r="P372" s="36">
        <f t="shared" si="169"/>
        <v>320.892</v>
      </c>
      <c r="Q372" s="36">
        <f t="shared" si="169"/>
        <v>320.892</v>
      </c>
      <c r="R372" s="36">
        <f t="shared" si="169"/>
        <v>320.892</v>
      </c>
      <c r="S372" s="36">
        <f t="shared" si="169"/>
        <v>416.92</v>
      </c>
      <c r="T372" s="36">
        <f t="shared" si="169"/>
        <v>1462.3349999999998</v>
      </c>
      <c r="U372" s="36">
        <f t="shared" si="169"/>
        <v>1462.3349999999998</v>
      </c>
      <c r="V372" s="36">
        <f t="shared" si="169"/>
        <v>2633.4</v>
      </c>
      <c r="W372" s="36">
        <f t="shared" si="169"/>
        <v>2633.4</v>
      </c>
      <c r="X372" s="36">
        <f t="shared" si="169"/>
        <v>4055.1</v>
      </c>
      <c r="Y372" s="36">
        <f t="shared" si="169"/>
        <v>4170.96</v>
      </c>
      <c r="Z372" s="36">
        <f t="shared" si="169"/>
        <v>11954.42</v>
      </c>
      <c r="AA372" s="36">
        <f t="shared" si="169"/>
        <v>12269.01</v>
      </c>
      <c r="AB372" s="36">
        <f t="shared" si="169"/>
        <v>18295.599999999999</v>
      </c>
      <c r="AC372" s="36">
        <f t="shared" ref="AC372" si="170">AC312*AC$288</f>
        <v>19210.379999999997</v>
      </c>
    </row>
    <row r="373" spans="2:29" x14ac:dyDescent="0.25">
      <c r="B373" s="74"/>
      <c r="C373" s="73" t="s">
        <v>92</v>
      </c>
      <c r="D373" s="36"/>
      <c r="E373" s="36">
        <f t="shared" si="169"/>
        <v>0</v>
      </c>
      <c r="F373" s="36">
        <f t="shared" si="169"/>
        <v>0</v>
      </c>
      <c r="G373" s="36">
        <f t="shared" si="169"/>
        <v>0</v>
      </c>
      <c r="H373" s="36">
        <f t="shared" si="169"/>
        <v>0</v>
      </c>
      <c r="I373" s="36">
        <f t="shared" si="169"/>
        <v>0</v>
      </c>
      <c r="J373" s="36">
        <f t="shared" si="169"/>
        <v>0</v>
      </c>
      <c r="K373" s="36">
        <f t="shared" si="169"/>
        <v>12</v>
      </c>
      <c r="L373" s="36">
        <f t="shared" si="169"/>
        <v>12</v>
      </c>
      <c r="M373" s="36">
        <f t="shared" si="169"/>
        <v>17.268000000000001</v>
      </c>
      <c r="N373" s="36">
        <f t="shared" si="169"/>
        <v>17.268000000000001</v>
      </c>
      <c r="O373" s="36">
        <f t="shared" si="169"/>
        <v>17.268000000000001</v>
      </c>
      <c r="P373" s="36">
        <f t="shared" si="169"/>
        <v>58.344000000000001</v>
      </c>
      <c r="Q373" s="36">
        <f t="shared" si="169"/>
        <v>58.344000000000001</v>
      </c>
      <c r="R373" s="36">
        <f t="shared" si="169"/>
        <v>58.344000000000001</v>
      </c>
      <c r="S373" s="36">
        <f t="shared" si="169"/>
        <v>71.472000000000008</v>
      </c>
      <c r="T373" s="36">
        <f t="shared" si="169"/>
        <v>100.27439999999999</v>
      </c>
      <c r="U373" s="36">
        <f t="shared" si="169"/>
        <v>100.27439999999999</v>
      </c>
      <c r="V373" s="36">
        <f t="shared" si="169"/>
        <v>270.86399999999998</v>
      </c>
      <c r="W373" s="36">
        <f t="shared" si="169"/>
        <v>270.86399999999998</v>
      </c>
      <c r="X373" s="36">
        <f t="shared" si="169"/>
        <v>417.096</v>
      </c>
      <c r="Y373" s="36">
        <f t="shared" si="169"/>
        <v>417.096</v>
      </c>
      <c r="Z373" s="36">
        <f t="shared" si="169"/>
        <v>1510.0319999999999</v>
      </c>
      <c r="AA373" s="36">
        <f t="shared" si="169"/>
        <v>1510.0319999999999</v>
      </c>
      <c r="AB373" s="36">
        <f t="shared" si="169"/>
        <v>2195.4719999999998</v>
      </c>
      <c r="AC373" s="36">
        <f t="shared" ref="AC373" si="171">AC313*AC$288</f>
        <v>2195.4719999999998</v>
      </c>
    </row>
    <row r="374" spans="2:29" x14ac:dyDescent="0.25">
      <c r="B374" s="74"/>
      <c r="C374" s="73" t="s">
        <v>93</v>
      </c>
      <c r="D374" s="36"/>
      <c r="E374" s="36">
        <f t="shared" si="169"/>
        <v>0</v>
      </c>
      <c r="F374" s="36">
        <f t="shared" si="169"/>
        <v>0</v>
      </c>
      <c r="G374" s="36">
        <f t="shared" si="169"/>
        <v>0</v>
      </c>
      <c r="H374" s="36">
        <f t="shared" si="169"/>
        <v>0</v>
      </c>
      <c r="I374" s="36">
        <f t="shared" si="169"/>
        <v>0</v>
      </c>
      <c r="J374" s="36">
        <f t="shared" si="169"/>
        <v>0</v>
      </c>
      <c r="K374" s="36">
        <f t="shared" si="169"/>
        <v>6</v>
      </c>
      <c r="L374" s="36">
        <f t="shared" si="169"/>
        <v>6</v>
      </c>
      <c r="M374" s="36">
        <f t="shared" si="169"/>
        <v>8.6340000000000003</v>
      </c>
      <c r="N374" s="36">
        <f t="shared" si="169"/>
        <v>8.6340000000000003</v>
      </c>
      <c r="O374" s="36">
        <f t="shared" si="169"/>
        <v>8.6340000000000003</v>
      </c>
      <c r="P374" s="36">
        <f t="shared" si="169"/>
        <v>29.172000000000001</v>
      </c>
      <c r="Q374" s="36">
        <f t="shared" si="169"/>
        <v>29.172000000000001</v>
      </c>
      <c r="R374" s="36">
        <f t="shared" si="169"/>
        <v>29.172000000000001</v>
      </c>
      <c r="S374" s="36">
        <f t="shared" si="169"/>
        <v>35.736000000000004</v>
      </c>
      <c r="T374" s="36">
        <f t="shared" si="169"/>
        <v>50.137199999999993</v>
      </c>
      <c r="U374" s="36">
        <f t="shared" si="169"/>
        <v>50.137199999999993</v>
      </c>
      <c r="V374" s="36">
        <f t="shared" si="169"/>
        <v>135.43199999999999</v>
      </c>
      <c r="W374" s="36">
        <f t="shared" si="169"/>
        <v>135.43199999999999</v>
      </c>
      <c r="X374" s="36">
        <f t="shared" si="169"/>
        <v>208.548</v>
      </c>
      <c r="Y374" s="36">
        <f t="shared" si="169"/>
        <v>208.548</v>
      </c>
      <c r="Z374" s="36">
        <f t="shared" si="169"/>
        <v>755.01599999999996</v>
      </c>
      <c r="AA374" s="36">
        <f t="shared" si="169"/>
        <v>755.01599999999996</v>
      </c>
      <c r="AB374" s="36">
        <f t="shared" si="169"/>
        <v>1097.7359999999999</v>
      </c>
      <c r="AC374" s="36">
        <f t="shared" ref="AC374" si="172">AC314*AC$288</f>
        <v>1097.7359999999999</v>
      </c>
    </row>
    <row r="375" spans="2:29" x14ac:dyDescent="0.25">
      <c r="B375" s="74"/>
      <c r="C375" s="73" t="s">
        <v>94</v>
      </c>
      <c r="D375" s="36"/>
      <c r="E375" s="36">
        <f t="shared" si="169"/>
        <v>0</v>
      </c>
      <c r="F375" s="36">
        <f t="shared" si="169"/>
        <v>0</v>
      </c>
      <c r="G375" s="36">
        <f t="shared" si="169"/>
        <v>0</v>
      </c>
      <c r="H375" s="36">
        <f t="shared" si="169"/>
        <v>0</v>
      </c>
      <c r="I375" s="36">
        <f t="shared" si="169"/>
        <v>0</v>
      </c>
      <c r="J375" s="36">
        <f t="shared" si="169"/>
        <v>0</v>
      </c>
      <c r="K375" s="36">
        <f t="shared" si="169"/>
        <v>2</v>
      </c>
      <c r="L375" s="36">
        <f t="shared" si="169"/>
        <v>2</v>
      </c>
      <c r="M375" s="36">
        <f t="shared" si="169"/>
        <v>2.8780000000000001</v>
      </c>
      <c r="N375" s="36">
        <f t="shared" si="169"/>
        <v>2.8780000000000001</v>
      </c>
      <c r="O375" s="36">
        <f t="shared" si="169"/>
        <v>2.8780000000000001</v>
      </c>
      <c r="P375" s="36">
        <f t="shared" si="169"/>
        <v>9.7240000000000002</v>
      </c>
      <c r="Q375" s="36">
        <f t="shared" si="169"/>
        <v>9.7240000000000002</v>
      </c>
      <c r="R375" s="36">
        <f t="shared" si="169"/>
        <v>9.7240000000000002</v>
      </c>
      <c r="S375" s="36">
        <f t="shared" si="169"/>
        <v>11.912000000000001</v>
      </c>
      <c r="T375" s="36">
        <f t="shared" si="169"/>
        <v>16.712399999999999</v>
      </c>
      <c r="U375" s="36">
        <f t="shared" si="169"/>
        <v>16.712399999999999</v>
      </c>
      <c r="V375" s="36">
        <f t="shared" si="169"/>
        <v>45.143999999999998</v>
      </c>
      <c r="W375" s="36">
        <f t="shared" si="169"/>
        <v>45.143999999999998</v>
      </c>
      <c r="X375" s="36">
        <f t="shared" si="169"/>
        <v>69.516000000000005</v>
      </c>
      <c r="Y375" s="36">
        <f t="shared" si="169"/>
        <v>69.516000000000005</v>
      </c>
      <c r="Z375" s="36">
        <f t="shared" si="169"/>
        <v>251.672</v>
      </c>
      <c r="AA375" s="36">
        <f t="shared" si="169"/>
        <v>251.672</v>
      </c>
      <c r="AB375" s="36">
        <f t="shared" si="169"/>
        <v>365.91199999999998</v>
      </c>
      <c r="AC375" s="36">
        <f t="shared" ref="AC375" si="173">AC315*AC$288</f>
        <v>365.91199999999998</v>
      </c>
    </row>
    <row r="377" spans="2:29" x14ac:dyDescent="0.25">
      <c r="B377" s="10">
        <v>1340</v>
      </c>
      <c r="C377" s="21" t="s">
        <v>35</v>
      </c>
      <c r="D377" s="60">
        <v>0</v>
      </c>
      <c r="E377" s="60">
        <v>1</v>
      </c>
      <c r="F377" s="60">
        <v>2</v>
      </c>
      <c r="G377" s="60">
        <v>3</v>
      </c>
      <c r="H377" s="60">
        <v>4</v>
      </c>
      <c r="I377" s="60">
        <v>5</v>
      </c>
      <c r="J377" s="60">
        <v>6</v>
      </c>
      <c r="K377" s="60">
        <v>7</v>
      </c>
      <c r="L377" s="60">
        <v>8</v>
      </c>
      <c r="M377" s="60">
        <v>9</v>
      </c>
      <c r="N377" s="60">
        <v>10</v>
      </c>
      <c r="O377" s="60">
        <v>11</v>
      </c>
      <c r="P377" s="60">
        <v>12</v>
      </c>
      <c r="Q377" s="60">
        <v>13</v>
      </c>
      <c r="R377" s="60">
        <v>14</v>
      </c>
      <c r="S377" s="60">
        <v>15</v>
      </c>
      <c r="T377" s="60">
        <v>16</v>
      </c>
      <c r="U377" s="60">
        <v>17</v>
      </c>
      <c r="V377" s="60">
        <v>18</v>
      </c>
      <c r="W377" s="60">
        <v>19</v>
      </c>
      <c r="X377" s="60">
        <v>20</v>
      </c>
      <c r="Y377" s="60">
        <v>21</v>
      </c>
      <c r="Z377" s="60">
        <v>22</v>
      </c>
      <c r="AA377" s="60">
        <v>23</v>
      </c>
      <c r="AB377" s="60">
        <v>24</v>
      </c>
      <c r="AC377" s="60">
        <v>25</v>
      </c>
    </row>
    <row r="378" spans="2:29" x14ac:dyDescent="0.25">
      <c r="B378" s="106" t="s">
        <v>88</v>
      </c>
      <c r="C378" s="60" t="s">
        <v>33</v>
      </c>
      <c r="D378" s="36">
        <v>0</v>
      </c>
      <c r="E378" s="36">
        <f>E294</f>
        <v>1411</v>
      </c>
      <c r="F378" s="36">
        <f t="shared" ref="F378:S378" si="174">F318</f>
        <v>1411</v>
      </c>
      <c r="G378" s="36">
        <f t="shared" si="174"/>
        <v>1411</v>
      </c>
      <c r="H378" s="36">
        <f t="shared" si="174"/>
        <v>2028</v>
      </c>
      <c r="I378" s="36">
        <f t="shared" si="174"/>
        <v>2028</v>
      </c>
      <c r="J378" s="36">
        <f t="shared" si="174"/>
        <v>2028</v>
      </c>
      <c r="K378" s="36">
        <f t="shared" si="174"/>
        <v>2644</v>
      </c>
      <c r="L378" s="36">
        <f t="shared" si="174"/>
        <v>2644</v>
      </c>
      <c r="M378" s="36">
        <f t="shared" si="174"/>
        <v>2644</v>
      </c>
      <c r="N378" s="36">
        <f t="shared" si="174"/>
        <v>3261</v>
      </c>
      <c r="O378" s="36">
        <f t="shared" si="174"/>
        <v>3261</v>
      </c>
      <c r="P378" s="36">
        <f t="shared" si="174"/>
        <v>3261</v>
      </c>
      <c r="Q378" s="36">
        <f t="shared" si="174"/>
        <v>3879</v>
      </c>
      <c r="R378" s="36">
        <f t="shared" si="174"/>
        <v>3879</v>
      </c>
      <c r="S378" s="36">
        <f t="shared" si="174"/>
        <v>3879</v>
      </c>
      <c r="T378" s="36">
        <f t="shared" ref="T378:AC378" si="175">T318</f>
        <v>13014</v>
      </c>
      <c r="U378" s="36">
        <f t="shared" si="175"/>
        <v>17714</v>
      </c>
      <c r="V378" s="36">
        <f t="shared" si="175"/>
        <v>24012</v>
      </c>
      <c r="W378" s="36">
        <f t="shared" si="175"/>
        <v>32774</v>
      </c>
      <c r="X378" s="36">
        <f t="shared" si="175"/>
        <v>44514</v>
      </c>
      <c r="Y378" s="36">
        <f t="shared" si="175"/>
        <v>60480</v>
      </c>
      <c r="Z378" s="36">
        <f t="shared" si="175"/>
        <v>82372</v>
      </c>
      <c r="AA378" s="36">
        <f t="shared" si="175"/>
        <v>111862</v>
      </c>
      <c r="AB378" s="36">
        <f t="shared" si="175"/>
        <v>151946</v>
      </c>
      <c r="AC378" s="36">
        <f t="shared" si="175"/>
        <v>206688</v>
      </c>
    </row>
    <row r="379" spans="2:29" x14ac:dyDescent="0.25">
      <c r="B379" s="106"/>
      <c r="C379" s="60" t="s">
        <v>17</v>
      </c>
      <c r="D379" s="36">
        <v>0</v>
      </c>
      <c r="E379" s="36">
        <f t="shared" ref="E379:E384" si="176">E295*E$291</f>
        <v>144</v>
      </c>
      <c r="F379" s="36">
        <f t="shared" ref="F379:S379" si="177">F295*F$291</f>
        <v>144</v>
      </c>
      <c r="G379" s="36">
        <f t="shared" si="177"/>
        <v>144</v>
      </c>
      <c r="H379" s="36">
        <f t="shared" si="177"/>
        <v>207</v>
      </c>
      <c r="I379" s="36">
        <f t="shared" si="177"/>
        <v>207</v>
      </c>
      <c r="J379" s="36">
        <f t="shared" si="177"/>
        <v>207</v>
      </c>
      <c r="K379" s="36">
        <f t="shared" si="177"/>
        <v>269</v>
      </c>
      <c r="L379" s="36">
        <f t="shared" si="177"/>
        <v>269</v>
      </c>
      <c r="M379" s="36">
        <f t="shared" si="177"/>
        <v>1076</v>
      </c>
      <c r="N379" s="36">
        <f t="shared" si="177"/>
        <v>1328</v>
      </c>
      <c r="O379" s="36">
        <f t="shared" si="177"/>
        <v>1328</v>
      </c>
      <c r="P379" s="36">
        <f t="shared" si="177"/>
        <v>1992</v>
      </c>
      <c r="Q379" s="36">
        <f t="shared" si="177"/>
        <v>2370</v>
      </c>
      <c r="R379" s="36">
        <f t="shared" si="177"/>
        <v>2370</v>
      </c>
      <c r="S379" s="36">
        <f t="shared" si="177"/>
        <v>2765</v>
      </c>
      <c r="T379" s="36">
        <f t="shared" ref="T379:AB379" si="178">T295*T$291</f>
        <v>11440</v>
      </c>
      <c r="U379" s="36">
        <f t="shared" si="178"/>
        <v>11440</v>
      </c>
      <c r="V379" s="36">
        <f t="shared" si="178"/>
        <v>20592</v>
      </c>
      <c r="W379" s="36">
        <f t="shared" si="178"/>
        <v>23400</v>
      </c>
      <c r="X379" s="36">
        <f t="shared" si="178"/>
        <v>35100</v>
      </c>
      <c r="Y379" s="36">
        <f t="shared" si="178"/>
        <v>35100</v>
      </c>
      <c r="Z379" s="36">
        <f t="shared" si="178"/>
        <v>109350</v>
      </c>
      <c r="AA379" s="36">
        <f t="shared" si="178"/>
        <v>109350</v>
      </c>
      <c r="AB379" s="36">
        <f t="shared" si="178"/>
        <v>160380</v>
      </c>
      <c r="AC379" s="36">
        <f>AC295*AC$291</f>
        <v>177540</v>
      </c>
    </row>
    <row r="380" spans="2:29" x14ac:dyDescent="0.25">
      <c r="B380" s="106"/>
      <c r="C380" s="60" t="s">
        <v>23</v>
      </c>
      <c r="D380" s="36">
        <v>0</v>
      </c>
      <c r="E380" s="36">
        <f t="shared" si="176"/>
        <v>3</v>
      </c>
      <c r="F380" s="36">
        <f t="shared" ref="F380:S380" si="179">F296*F$291</f>
        <v>4</v>
      </c>
      <c r="G380" s="36">
        <f t="shared" si="179"/>
        <v>4</v>
      </c>
      <c r="H380" s="36">
        <f t="shared" si="179"/>
        <v>4</v>
      </c>
      <c r="I380" s="36">
        <f t="shared" si="179"/>
        <v>4</v>
      </c>
      <c r="J380" s="36">
        <f t="shared" si="179"/>
        <v>5</v>
      </c>
      <c r="K380" s="36">
        <f t="shared" si="179"/>
        <v>5</v>
      </c>
      <c r="L380" s="36">
        <f t="shared" si="179"/>
        <v>6</v>
      </c>
      <c r="M380" s="36">
        <f t="shared" si="179"/>
        <v>24</v>
      </c>
      <c r="N380" s="36">
        <f t="shared" si="179"/>
        <v>28</v>
      </c>
      <c r="O380" s="36">
        <f t="shared" si="179"/>
        <v>28</v>
      </c>
      <c r="P380" s="36">
        <f t="shared" si="179"/>
        <v>48</v>
      </c>
      <c r="Q380" s="36">
        <f t="shared" si="179"/>
        <v>48</v>
      </c>
      <c r="R380" s="36">
        <f t="shared" si="179"/>
        <v>48</v>
      </c>
      <c r="S380" s="36">
        <f t="shared" si="179"/>
        <v>56</v>
      </c>
      <c r="T380" s="36">
        <f t="shared" ref="T380:AC380" si="180">T296*T$291</f>
        <v>220</v>
      </c>
      <c r="U380" s="36">
        <f t="shared" si="180"/>
        <v>240</v>
      </c>
      <c r="V380" s="36">
        <f t="shared" si="180"/>
        <v>504</v>
      </c>
      <c r="W380" s="36">
        <f t="shared" si="180"/>
        <v>540</v>
      </c>
      <c r="X380" s="36">
        <f t="shared" si="180"/>
        <v>864</v>
      </c>
      <c r="Y380" s="36">
        <f t="shared" si="180"/>
        <v>918</v>
      </c>
      <c r="Z380" s="36">
        <f t="shared" si="180"/>
        <v>2850</v>
      </c>
      <c r="AA380" s="36">
        <f t="shared" si="180"/>
        <v>3150</v>
      </c>
      <c r="AB380" s="36">
        <f t="shared" si="180"/>
        <v>4840</v>
      </c>
      <c r="AC380" s="36">
        <f t="shared" si="180"/>
        <v>5280</v>
      </c>
    </row>
    <row r="381" spans="2:29" x14ac:dyDescent="0.25">
      <c r="B381" s="106"/>
      <c r="C381" s="60" t="s">
        <v>6</v>
      </c>
      <c r="D381" s="36">
        <v>0</v>
      </c>
      <c r="E381" s="36">
        <f t="shared" si="176"/>
        <v>2</v>
      </c>
      <c r="F381" s="36">
        <f t="shared" ref="F381:S381" si="181">F297*F$291</f>
        <v>2</v>
      </c>
      <c r="G381" s="36">
        <f t="shared" si="181"/>
        <v>2</v>
      </c>
      <c r="H381" s="36">
        <f t="shared" si="181"/>
        <v>3</v>
      </c>
      <c r="I381" s="36">
        <f t="shared" si="181"/>
        <v>3</v>
      </c>
      <c r="J381" s="36">
        <f t="shared" si="181"/>
        <v>3</v>
      </c>
      <c r="K381" s="36">
        <f t="shared" si="181"/>
        <v>3</v>
      </c>
      <c r="L381" s="36">
        <f t="shared" si="181"/>
        <v>3</v>
      </c>
      <c r="M381" s="36">
        <f t="shared" si="181"/>
        <v>16</v>
      </c>
      <c r="N381" s="36">
        <f t="shared" si="181"/>
        <v>16</v>
      </c>
      <c r="O381" s="36">
        <f t="shared" si="181"/>
        <v>16</v>
      </c>
      <c r="P381" s="36">
        <f t="shared" si="181"/>
        <v>24</v>
      </c>
      <c r="Q381" s="36">
        <f t="shared" si="181"/>
        <v>24</v>
      </c>
      <c r="R381" s="36">
        <f t="shared" si="181"/>
        <v>24</v>
      </c>
      <c r="S381" s="36">
        <f t="shared" si="181"/>
        <v>28</v>
      </c>
      <c r="T381" s="36">
        <f t="shared" ref="T381:AC381" si="182">T297*T$291</f>
        <v>120</v>
      </c>
      <c r="U381" s="36">
        <f t="shared" si="182"/>
        <v>140</v>
      </c>
      <c r="V381" s="36">
        <f t="shared" si="182"/>
        <v>288</v>
      </c>
      <c r="W381" s="36">
        <f t="shared" si="182"/>
        <v>324</v>
      </c>
      <c r="X381" s="36">
        <f t="shared" si="182"/>
        <v>540</v>
      </c>
      <c r="Y381" s="36">
        <f t="shared" si="182"/>
        <v>594</v>
      </c>
      <c r="Z381" s="36">
        <f t="shared" si="182"/>
        <v>1950</v>
      </c>
      <c r="AA381" s="36">
        <f t="shared" si="182"/>
        <v>2100</v>
      </c>
      <c r="AB381" s="36">
        <f t="shared" si="182"/>
        <v>3520</v>
      </c>
      <c r="AC381" s="36">
        <f t="shared" si="182"/>
        <v>3960</v>
      </c>
    </row>
    <row r="382" spans="2:29" x14ac:dyDescent="0.25">
      <c r="B382" s="106"/>
      <c r="C382" s="60" t="s">
        <v>24</v>
      </c>
      <c r="D382" s="36">
        <v>0</v>
      </c>
      <c r="E382" s="36">
        <f t="shared" si="176"/>
        <v>34</v>
      </c>
      <c r="F382" s="36">
        <f t="shared" ref="F382:S382" si="183">F298*F$291</f>
        <v>34</v>
      </c>
      <c r="G382" s="36">
        <f t="shared" si="183"/>
        <v>34</v>
      </c>
      <c r="H382" s="36">
        <f t="shared" si="183"/>
        <v>48</v>
      </c>
      <c r="I382" s="36">
        <f t="shared" si="183"/>
        <v>48</v>
      </c>
      <c r="J382" s="36">
        <f t="shared" si="183"/>
        <v>48</v>
      </c>
      <c r="K382" s="36">
        <f t="shared" si="183"/>
        <v>63</v>
      </c>
      <c r="L382" s="36">
        <f t="shared" si="183"/>
        <v>63</v>
      </c>
      <c r="M382" s="36">
        <f t="shared" si="183"/>
        <v>252</v>
      </c>
      <c r="N382" s="36">
        <f t="shared" si="183"/>
        <v>308</v>
      </c>
      <c r="O382" s="36">
        <f t="shared" si="183"/>
        <v>308</v>
      </c>
      <c r="P382" s="36">
        <f t="shared" si="183"/>
        <v>462</v>
      </c>
      <c r="Q382" s="36">
        <f t="shared" si="183"/>
        <v>552</v>
      </c>
      <c r="R382" s="36">
        <f t="shared" si="183"/>
        <v>552</v>
      </c>
      <c r="S382" s="36">
        <f t="shared" si="183"/>
        <v>644</v>
      </c>
      <c r="T382" s="36">
        <f t="shared" ref="T382:AC382" si="184">T298*T$291</f>
        <v>3100</v>
      </c>
      <c r="U382" s="36">
        <f t="shared" si="184"/>
        <v>4220</v>
      </c>
      <c r="V382" s="36">
        <f t="shared" si="184"/>
        <v>10296</v>
      </c>
      <c r="W382" s="36">
        <f t="shared" si="184"/>
        <v>13968</v>
      </c>
      <c r="X382" s="36">
        <f t="shared" si="184"/>
        <v>28458</v>
      </c>
      <c r="Y382" s="36">
        <f t="shared" si="184"/>
        <v>38664</v>
      </c>
      <c r="Z382" s="36">
        <f t="shared" si="184"/>
        <v>145800</v>
      </c>
      <c r="AA382" s="36">
        <f t="shared" si="184"/>
        <v>198000</v>
      </c>
      <c r="AB382" s="36">
        <f t="shared" si="184"/>
        <v>394460</v>
      </c>
      <c r="AC382" s="36">
        <f t="shared" si="184"/>
        <v>535480</v>
      </c>
    </row>
    <row r="383" spans="2:29" x14ac:dyDescent="0.25">
      <c r="B383" s="106"/>
      <c r="C383" s="60" t="s">
        <v>32</v>
      </c>
      <c r="D383" s="36">
        <v>0</v>
      </c>
      <c r="E383" s="36">
        <f t="shared" si="176"/>
        <v>11040</v>
      </c>
      <c r="F383" s="36">
        <f t="shared" ref="F383:S383" si="185">F299*F$291</f>
        <v>11312</v>
      </c>
      <c r="G383" s="36">
        <f t="shared" si="185"/>
        <v>11592</v>
      </c>
      <c r="H383" s="36">
        <f t="shared" si="185"/>
        <v>11872</v>
      </c>
      <c r="I383" s="36">
        <f t="shared" si="185"/>
        <v>12168</v>
      </c>
      <c r="J383" s="36">
        <f t="shared" si="185"/>
        <v>12464</v>
      </c>
      <c r="K383" s="36">
        <f t="shared" si="185"/>
        <v>12768</v>
      </c>
      <c r="L383" s="36">
        <f t="shared" si="185"/>
        <v>13080</v>
      </c>
      <c r="M383" s="36">
        <f t="shared" si="185"/>
        <v>53632</v>
      </c>
      <c r="N383" s="36">
        <f t="shared" si="185"/>
        <v>54944</v>
      </c>
      <c r="O383" s="36">
        <f t="shared" si="185"/>
        <v>56288</v>
      </c>
      <c r="P383" s="36">
        <f t="shared" si="185"/>
        <v>86496</v>
      </c>
      <c r="Q383" s="36">
        <f t="shared" si="185"/>
        <v>88656</v>
      </c>
      <c r="R383" s="36">
        <f t="shared" si="185"/>
        <v>90816</v>
      </c>
      <c r="S383" s="36">
        <f t="shared" si="185"/>
        <v>108528</v>
      </c>
      <c r="T383" s="36">
        <f t="shared" ref="T383:AC383" si="186">T299*T$291</f>
        <v>397200</v>
      </c>
      <c r="U383" s="36">
        <f t="shared" si="186"/>
        <v>405800</v>
      </c>
      <c r="V383" s="36">
        <f t="shared" si="186"/>
        <v>746280</v>
      </c>
      <c r="W383" s="36">
        <f t="shared" si="186"/>
        <v>762480</v>
      </c>
      <c r="X383" s="36">
        <f t="shared" si="186"/>
        <v>1168020</v>
      </c>
      <c r="Y383" s="36">
        <f t="shared" si="186"/>
        <v>1193400</v>
      </c>
      <c r="Z383" s="36">
        <f t="shared" si="186"/>
        <v>3387000</v>
      </c>
      <c r="AA383" s="36">
        <f t="shared" si="186"/>
        <v>3460500</v>
      </c>
      <c r="AB383" s="36">
        <f t="shared" si="186"/>
        <v>5187600</v>
      </c>
      <c r="AC383" s="36">
        <f t="shared" si="186"/>
        <v>5299800</v>
      </c>
    </row>
    <row r="384" spans="2:29" x14ac:dyDescent="0.25">
      <c r="B384" s="106"/>
      <c r="C384" s="60" t="s">
        <v>31</v>
      </c>
      <c r="D384" s="36">
        <v>0</v>
      </c>
      <c r="E384" s="36">
        <f t="shared" si="176"/>
        <v>240</v>
      </c>
      <c r="F384" s="36">
        <f t="shared" ref="F384:AC387" si="187">F300*F$291</f>
        <v>240</v>
      </c>
      <c r="G384" s="36">
        <f t="shared" si="187"/>
        <v>240</v>
      </c>
      <c r="H384" s="36">
        <f t="shared" si="187"/>
        <v>240</v>
      </c>
      <c r="I384" s="36">
        <f t="shared" si="187"/>
        <v>240</v>
      </c>
      <c r="J384" s="36">
        <f t="shared" si="187"/>
        <v>256</v>
      </c>
      <c r="K384" s="36">
        <f t="shared" si="187"/>
        <v>256</v>
      </c>
      <c r="L384" s="36">
        <f t="shared" si="187"/>
        <v>256</v>
      </c>
      <c r="M384" s="36">
        <f t="shared" si="187"/>
        <v>1024</v>
      </c>
      <c r="N384" s="36">
        <f t="shared" si="187"/>
        <v>1024</v>
      </c>
      <c r="O384" s="36">
        <f t="shared" si="187"/>
        <v>1056</v>
      </c>
      <c r="P384" s="36">
        <f t="shared" si="187"/>
        <v>1584</v>
      </c>
      <c r="Q384" s="36">
        <f t="shared" si="187"/>
        <v>1584</v>
      </c>
      <c r="R384" s="36">
        <f t="shared" si="187"/>
        <v>1584</v>
      </c>
      <c r="S384" s="36">
        <f t="shared" si="187"/>
        <v>1848</v>
      </c>
      <c r="T384" s="36">
        <f t="shared" si="187"/>
        <v>6800</v>
      </c>
      <c r="U384" s="36">
        <f t="shared" si="187"/>
        <v>6800</v>
      </c>
      <c r="V384" s="36">
        <f t="shared" si="187"/>
        <v>12240</v>
      </c>
      <c r="W384" s="36">
        <f t="shared" si="187"/>
        <v>12780</v>
      </c>
      <c r="X384" s="36">
        <f t="shared" si="187"/>
        <v>19710</v>
      </c>
      <c r="Y384" s="36">
        <f t="shared" si="187"/>
        <v>20250</v>
      </c>
      <c r="Z384" s="36">
        <f t="shared" si="187"/>
        <v>58500</v>
      </c>
      <c r="AA384" s="36">
        <f t="shared" si="187"/>
        <v>60750</v>
      </c>
      <c r="AB384" s="36">
        <f t="shared" si="187"/>
        <v>92400</v>
      </c>
      <c r="AC384" s="36">
        <f t="shared" si="187"/>
        <v>95700</v>
      </c>
    </row>
    <row r="385" spans="2:29" x14ac:dyDescent="0.25">
      <c r="B385" s="75"/>
      <c r="C385" s="73" t="s">
        <v>92</v>
      </c>
      <c r="D385" s="36"/>
      <c r="E385" s="36">
        <f t="shared" ref="E385:T387" si="188">E301*E$291</f>
        <v>0</v>
      </c>
      <c r="F385" s="36">
        <f t="shared" si="188"/>
        <v>0</v>
      </c>
      <c r="G385" s="36">
        <f t="shared" si="188"/>
        <v>0</v>
      </c>
      <c r="H385" s="36">
        <f t="shared" si="188"/>
        <v>0</v>
      </c>
      <c r="I385" s="36">
        <f t="shared" si="188"/>
        <v>0</v>
      </c>
      <c r="J385" s="36">
        <f t="shared" si="188"/>
        <v>0</v>
      </c>
      <c r="K385" s="36">
        <f t="shared" si="188"/>
        <v>12</v>
      </c>
      <c r="L385" s="36">
        <f t="shared" si="188"/>
        <v>12</v>
      </c>
      <c r="M385" s="36">
        <f t="shared" si="188"/>
        <v>48</v>
      </c>
      <c r="N385" s="36">
        <f t="shared" si="188"/>
        <v>48</v>
      </c>
      <c r="O385" s="36">
        <f t="shared" si="188"/>
        <v>48</v>
      </c>
      <c r="P385" s="36">
        <f t="shared" si="188"/>
        <v>144</v>
      </c>
      <c r="Q385" s="36">
        <f t="shared" si="188"/>
        <v>144</v>
      </c>
      <c r="R385" s="36">
        <f t="shared" si="188"/>
        <v>144</v>
      </c>
      <c r="S385" s="36">
        <f t="shared" si="188"/>
        <v>168</v>
      </c>
      <c r="T385" s="36">
        <f t="shared" si="188"/>
        <v>240</v>
      </c>
      <c r="U385" s="36">
        <f t="shared" si="187"/>
        <v>240</v>
      </c>
      <c r="V385" s="36">
        <f t="shared" si="187"/>
        <v>648</v>
      </c>
      <c r="W385" s="36">
        <f t="shared" si="187"/>
        <v>648</v>
      </c>
      <c r="X385" s="36">
        <f t="shared" si="187"/>
        <v>972</v>
      </c>
      <c r="Y385" s="36">
        <f t="shared" si="187"/>
        <v>972</v>
      </c>
      <c r="Z385" s="36">
        <f t="shared" si="187"/>
        <v>3600</v>
      </c>
      <c r="AA385" s="36">
        <f t="shared" si="187"/>
        <v>3600</v>
      </c>
      <c r="AB385" s="36">
        <f t="shared" si="187"/>
        <v>5280</v>
      </c>
      <c r="AC385" s="36">
        <f t="shared" si="187"/>
        <v>5280</v>
      </c>
    </row>
    <row r="386" spans="2:29" x14ac:dyDescent="0.25">
      <c r="B386" s="75"/>
      <c r="C386" s="73" t="s">
        <v>93</v>
      </c>
      <c r="D386" s="36"/>
      <c r="E386" s="36">
        <f t="shared" si="188"/>
        <v>0</v>
      </c>
      <c r="F386" s="36">
        <f t="shared" si="187"/>
        <v>0</v>
      </c>
      <c r="G386" s="36">
        <f t="shared" si="187"/>
        <v>0</v>
      </c>
      <c r="H386" s="36">
        <f t="shared" si="187"/>
        <v>0</v>
      </c>
      <c r="I386" s="36">
        <f t="shared" si="187"/>
        <v>0</v>
      </c>
      <c r="J386" s="36">
        <f t="shared" si="187"/>
        <v>0</v>
      </c>
      <c r="K386" s="36">
        <f t="shared" si="187"/>
        <v>6</v>
      </c>
      <c r="L386" s="36">
        <f t="shared" si="187"/>
        <v>6</v>
      </c>
      <c r="M386" s="36">
        <f t="shared" si="187"/>
        <v>24</v>
      </c>
      <c r="N386" s="36">
        <f t="shared" si="187"/>
        <v>24</v>
      </c>
      <c r="O386" s="36">
        <f t="shared" si="187"/>
        <v>24</v>
      </c>
      <c r="P386" s="36">
        <f t="shared" si="187"/>
        <v>72</v>
      </c>
      <c r="Q386" s="36">
        <f t="shared" si="187"/>
        <v>72</v>
      </c>
      <c r="R386" s="36">
        <f t="shared" si="187"/>
        <v>72</v>
      </c>
      <c r="S386" s="36">
        <f t="shared" si="187"/>
        <v>84</v>
      </c>
      <c r="T386" s="36">
        <f t="shared" si="187"/>
        <v>120</v>
      </c>
      <c r="U386" s="36">
        <f t="shared" si="187"/>
        <v>120</v>
      </c>
      <c r="V386" s="36">
        <f t="shared" si="187"/>
        <v>324</v>
      </c>
      <c r="W386" s="36">
        <f t="shared" si="187"/>
        <v>324</v>
      </c>
      <c r="X386" s="36">
        <f t="shared" si="187"/>
        <v>486</v>
      </c>
      <c r="Y386" s="36">
        <f t="shared" si="187"/>
        <v>486</v>
      </c>
      <c r="Z386" s="36">
        <f t="shared" si="187"/>
        <v>1800</v>
      </c>
      <c r="AA386" s="36">
        <f t="shared" si="187"/>
        <v>1800</v>
      </c>
      <c r="AB386" s="36">
        <f t="shared" si="187"/>
        <v>2640</v>
      </c>
      <c r="AC386" s="36">
        <f t="shared" si="187"/>
        <v>2640</v>
      </c>
    </row>
    <row r="387" spans="2:29" x14ac:dyDescent="0.25">
      <c r="B387" s="75"/>
      <c r="C387" s="73" t="s">
        <v>94</v>
      </c>
      <c r="D387" s="36"/>
      <c r="E387" s="36">
        <f t="shared" si="188"/>
        <v>0</v>
      </c>
      <c r="F387" s="36">
        <f t="shared" si="187"/>
        <v>0</v>
      </c>
      <c r="G387" s="36">
        <f t="shared" si="187"/>
        <v>0</v>
      </c>
      <c r="H387" s="36">
        <f t="shared" si="187"/>
        <v>0</v>
      </c>
      <c r="I387" s="36">
        <f t="shared" si="187"/>
        <v>0</v>
      </c>
      <c r="J387" s="36">
        <f t="shared" si="187"/>
        <v>0</v>
      </c>
      <c r="K387" s="36">
        <f t="shared" si="187"/>
        <v>2</v>
      </c>
      <c r="L387" s="36">
        <f t="shared" si="187"/>
        <v>2</v>
      </c>
      <c r="M387" s="36">
        <f t="shared" si="187"/>
        <v>8</v>
      </c>
      <c r="N387" s="36">
        <f t="shared" si="187"/>
        <v>8</v>
      </c>
      <c r="O387" s="36">
        <f t="shared" si="187"/>
        <v>8</v>
      </c>
      <c r="P387" s="36">
        <f t="shared" si="187"/>
        <v>24</v>
      </c>
      <c r="Q387" s="36">
        <f t="shared" si="187"/>
        <v>24</v>
      </c>
      <c r="R387" s="36">
        <f t="shared" si="187"/>
        <v>24</v>
      </c>
      <c r="S387" s="36">
        <f t="shared" si="187"/>
        <v>28</v>
      </c>
      <c r="T387" s="36">
        <f t="shared" si="187"/>
        <v>40</v>
      </c>
      <c r="U387" s="36">
        <f t="shared" si="187"/>
        <v>40</v>
      </c>
      <c r="V387" s="36">
        <f t="shared" si="187"/>
        <v>108</v>
      </c>
      <c r="W387" s="36">
        <f t="shared" si="187"/>
        <v>108</v>
      </c>
      <c r="X387" s="36">
        <f t="shared" si="187"/>
        <v>162</v>
      </c>
      <c r="Y387" s="36">
        <f t="shared" si="187"/>
        <v>162</v>
      </c>
      <c r="Z387" s="36">
        <f t="shared" si="187"/>
        <v>600</v>
      </c>
      <c r="AA387" s="36">
        <f t="shared" si="187"/>
        <v>600</v>
      </c>
      <c r="AB387" s="36">
        <f t="shared" si="187"/>
        <v>880</v>
      </c>
      <c r="AC387" s="36">
        <f t="shared" si="187"/>
        <v>880</v>
      </c>
    </row>
    <row r="388" spans="2:29" x14ac:dyDescent="0.25">
      <c r="C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</row>
    <row r="389" spans="2:29" x14ac:dyDescent="0.25">
      <c r="B389" s="10">
        <v>1340</v>
      </c>
      <c r="C389" s="21" t="s">
        <v>34</v>
      </c>
      <c r="D389" s="60">
        <v>0</v>
      </c>
      <c r="E389" s="60">
        <v>1</v>
      </c>
      <c r="F389" s="60">
        <v>2</v>
      </c>
      <c r="G389" s="60">
        <v>3</v>
      </c>
      <c r="H389" s="60">
        <v>4</v>
      </c>
      <c r="I389" s="60">
        <v>5</v>
      </c>
      <c r="J389" s="60">
        <v>6</v>
      </c>
      <c r="K389" s="60">
        <v>7</v>
      </c>
      <c r="L389" s="60">
        <v>8</v>
      </c>
      <c r="M389" s="60">
        <v>9</v>
      </c>
      <c r="N389" s="60">
        <v>10</v>
      </c>
      <c r="O389" s="60">
        <v>11</v>
      </c>
      <c r="P389" s="60">
        <v>12</v>
      </c>
      <c r="Q389" s="60">
        <v>13</v>
      </c>
      <c r="R389" s="60">
        <v>14</v>
      </c>
      <c r="S389" s="60">
        <v>15</v>
      </c>
      <c r="T389" s="60">
        <v>16</v>
      </c>
      <c r="U389" s="60">
        <v>17</v>
      </c>
      <c r="V389" s="60">
        <v>18</v>
      </c>
      <c r="W389" s="60">
        <v>19</v>
      </c>
      <c r="X389" s="60">
        <v>20</v>
      </c>
      <c r="Y389" s="60">
        <v>21</v>
      </c>
      <c r="Z389" s="60">
        <v>22</v>
      </c>
      <c r="AA389" s="60">
        <v>23</v>
      </c>
      <c r="AB389" s="60">
        <v>24</v>
      </c>
      <c r="AC389" s="60">
        <v>25</v>
      </c>
    </row>
    <row r="390" spans="2:29" x14ac:dyDescent="0.25">
      <c r="B390" s="106" t="s">
        <v>88</v>
      </c>
      <c r="C390" s="60" t="s">
        <v>33</v>
      </c>
      <c r="D390" s="36">
        <v>0</v>
      </c>
      <c r="E390" s="36">
        <f>E306</f>
        <v>986</v>
      </c>
      <c r="F390" s="36">
        <f t="shared" ref="F390:AC390" si="189">F306</f>
        <v>986</v>
      </c>
      <c r="G390" s="36">
        <f t="shared" si="189"/>
        <v>986</v>
      </c>
      <c r="H390" s="36">
        <f t="shared" si="189"/>
        <v>1418</v>
      </c>
      <c r="I390" s="36">
        <f t="shared" si="189"/>
        <v>1418</v>
      </c>
      <c r="J390" s="36">
        <f t="shared" si="189"/>
        <v>1418</v>
      </c>
      <c r="K390" s="36">
        <f t="shared" si="189"/>
        <v>1849</v>
      </c>
      <c r="L390" s="36">
        <f t="shared" si="189"/>
        <v>1849</v>
      </c>
      <c r="M390" s="36">
        <f t="shared" si="189"/>
        <v>1849</v>
      </c>
      <c r="N390" s="36">
        <f t="shared" si="189"/>
        <v>2280</v>
      </c>
      <c r="O390" s="36">
        <f t="shared" si="189"/>
        <v>2280</v>
      </c>
      <c r="P390" s="36">
        <f t="shared" si="189"/>
        <v>2280</v>
      </c>
      <c r="Q390" s="36">
        <f t="shared" si="189"/>
        <v>2712</v>
      </c>
      <c r="R390" s="36">
        <f t="shared" si="189"/>
        <v>2712</v>
      </c>
      <c r="S390" s="36">
        <f t="shared" si="189"/>
        <v>2712</v>
      </c>
      <c r="T390" s="36">
        <f t="shared" si="189"/>
        <v>9178</v>
      </c>
      <c r="U390" s="36">
        <f t="shared" si="189"/>
        <v>12406</v>
      </c>
      <c r="V390" s="36">
        <f t="shared" si="189"/>
        <v>16824</v>
      </c>
      <c r="W390" s="36">
        <f t="shared" si="189"/>
        <v>23166</v>
      </c>
      <c r="X390" s="36">
        <f t="shared" si="189"/>
        <v>31464</v>
      </c>
      <c r="Y390" s="36">
        <f t="shared" si="189"/>
        <v>42702</v>
      </c>
      <c r="Z390" s="36">
        <f t="shared" si="189"/>
        <v>57348</v>
      </c>
      <c r="AA390" s="36">
        <f t="shared" si="189"/>
        <v>77804</v>
      </c>
      <c r="AB390" s="36">
        <f t="shared" si="189"/>
        <v>105536</v>
      </c>
      <c r="AC390" s="36">
        <f t="shared" si="189"/>
        <v>144488</v>
      </c>
    </row>
    <row r="391" spans="2:29" x14ac:dyDescent="0.25">
      <c r="B391" s="106"/>
      <c r="C391" s="60" t="s">
        <v>18</v>
      </c>
      <c r="D391" s="36">
        <v>0</v>
      </c>
      <c r="E391" s="36">
        <f t="shared" ref="E391:AC391" si="190">E307*E$291</f>
        <v>87</v>
      </c>
      <c r="F391" s="36">
        <f t="shared" si="190"/>
        <v>87</v>
      </c>
      <c r="G391" s="36">
        <f t="shared" si="190"/>
        <v>87</v>
      </c>
      <c r="H391" s="36">
        <f t="shared" si="190"/>
        <v>124</v>
      </c>
      <c r="I391" s="36">
        <f t="shared" si="190"/>
        <v>124</v>
      </c>
      <c r="J391" s="36">
        <f t="shared" si="190"/>
        <v>124</v>
      </c>
      <c r="K391" s="36">
        <f t="shared" si="190"/>
        <v>162</v>
      </c>
      <c r="L391" s="36">
        <f t="shared" si="190"/>
        <v>162</v>
      </c>
      <c r="M391" s="36">
        <f t="shared" si="190"/>
        <v>648</v>
      </c>
      <c r="N391" s="36">
        <f t="shared" si="190"/>
        <v>800</v>
      </c>
      <c r="O391" s="36">
        <f t="shared" si="190"/>
        <v>800</v>
      </c>
      <c r="P391" s="36">
        <f t="shared" si="190"/>
        <v>1200</v>
      </c>
      <c r="Q391" s="36">
        <f t="shared" si="190"/>
        <v>1422</v>
      </c>
      <c r="R391" s="36">
        <f t="shared" si="190"/>
        <v>1422</v>
      </c>
      <c r="S391" s="36">
        <f t="shared" si="190"/>
        <v>1659</v>
      </c>
      <c r="T391" s="36">
        <f t="shared" si="190"/>
        <v>6860</v>
      </c>
      <c r="U391" s="36">
        <f t="shared" si="190"/>
        <v>6860</v>
      </c>
      <c r="V391" s="36">
        <f t="shared" si="190"/>
        <v>12348</v>
      </c>
      <c r="W391" s="36">
        <f t="shared" si="190"/>
        <v>14040</v>
      </c>
      <c r="X391" s="36">
        <f t="shared" si="190"/>
        <v>21060</v>
      </c>
      <c r="Y391" s="36">
        <f t="shared" si="190"/>
        <v>21060</v>
      </c>
      <c r="Z391" s="36">
        <f t="shared" si="190"/>
        <v>65550</v>
      </c>
      <c r="AA391" s="36">
        <f t="shared" si="190"/>
        <v>65550</v>
      </c>
      <c r="AB391" s="36">
        <f t="shared" si="190"/>
        <v>96140</v>
      </c>
      <c r="AC391" s="36">
        <f t="shared" si="190"/>
        <v>106480</v>
      </c>
    </row>
    <row r="392" spans="2:29" x14ac:dyDescent="0.25">
      <c r="B392" s="106"/>
      <c r="C392" s="60" t="s">
        <v>23</v>
      </c>
      <c r="D392" s="36">
        <v>0</v>
      </c>
      <c r="E392" s="36">
        <f t="shared" ref="E392:AC392" si="191">E308*E$291</f>
        <v>2</v>
      </c>
      <c r="F392" s="36">
        <f t="shared" si="191"/>
        <v>3</v>
      </c>
      <c r="G392" s="36">
        <f t="shared" si="191"/>
        <v>3</v>
      </c>
      <c r="H392" s="36">
        <f t="shared" si="191"/>
        <v>3</v>
      </c>
      <c r="I392" s="36">
        <f t="shared" si="191"/>
        <v>3</v>
      </c>
      <c r="J392" s="36">
        <f t="shared" si="191"/>
        <v>4</v>
      </c>
      <c r="K392" s="36">
        <f t="shared" si="191"/>
        <v>4</v>
      </c>
      <c r="L392" s="36">
        <f t="shared" si="191"/>
        <v>4</v>
      </c>
      <c r="M392" s="36">
        <f t="shared" si="191"/>
        <v>16</v>
      </c>
      <c r="N392" s="36">
        <f t="shared" si="191"/>
        <v>16</v>
      </c>
      <c r="O392" s="36">
        <f t="shared" si="191"/>
        <v>16</v>
      </c>
      <c r="P392" s="36">
        <f t="shared" si="191"/>
        <v>30</v>
      </c>
      <c r="Q392" s="36">
        <f t="shared" si="191"/>
        <v>30</v>
      </c>
      <c r="R392" s="36">
        <f t="shared" si="191"/>
        <v>30</v>
      </c>
      <c r="S392" s="36">
        <f t="shared" si="191"/>
        <v>35</v>
      </c>
      <c r="T392" s="36">
        <f t="shared" si="191"/>
        <v>140</v>
      </c>
      <c r="U392" s="36">
        <f t="shared" si="191"/>
        <v>160</v>
      </c>
      <c r="V392" s="36">
        <f t="shared" si="191"/>
        <v>288</v>
      </c>
      <c r="W392" s="36">
        <f t="shared" si="191"/>
        <v>324</v>
      </c>
      <c r="X392" s="36">
        <f t="shared" si="191"/>
        <v>540</v>
      </c>
      <c r="Y392" s="36">
        <f t="shared" si="191"/>
        <v>594</v>
      </c>
      <c r="Z392" s="36">
        <f t="shared" si="191"/>
        <v>1800</v>
      </c>
      <c r="AA392" s="36">
        <f t="shared" si="191"/>
        <v>1950</v>
      </c>
      <c r="AB392" s="36">
        <f t="shared" si="191"/>
        <v>3080</v>
      </c>
      <c r="AC392" s="36">
        <f t="shared" si="191"/>
        <v>3300</v>
      </c>
    </row>
    <row r="393" spans="2:29" x14ac:dyDescent="0.25">
      <c r="B393" s="106"/>
      <c r="C393" s="60" t="s">
        <v>6</v>
      </c>
      <c r="D393" s="36">
        <v>0</v>
      </c>
      <c r="E393" s="36">
        <f t="shared" ref="E393:AC393" si="192">E309*E$291</f>
        <v>2</v>
      </c>
      <c r="F393" s="36">
        <f t="shared" si="192"/>
        <v>2</v>
      </c>
      <c r="G393" s="36">
        <f t="shared" si="192"/>
        <v>2</v>
      </c>
      <c r="H393" s="36">
        <f t="shared" si="192"/>
        <v>2</v>
      </c>
      <c r="I393" s="36">
        <f t="shared" si="192"/>
        <v>2</v>
      </c>
      <c r="J393" s="36">
        <f t="shared" si="192"/>
        <v>2</v>
      </c>
      <c r="K393" s="36">
        <f t="shared" si="192"/>
        <v>3</v>
      </c>
      <c r="L393" s="36">
        <f t="shared" si="192"/>
        <v>3</v>
      </c>
      <c r="M393" s="36">
        <f t="shared" si="192"/>
        <v>12</v>
      </c>
      <c r="N393" s="36">
        <f t="shared" si="192"/>
        <v>16</v>
      </c>
      <c r="O393" s="36">
        <f t="shared" si="192"/>
        <v>16</v>
      </c>
      <c r="P393" s="36">
        <f t="shared" si="192"/>
        <v>24</v>
      </c>
      <c r="Q393" s="36">
        <f t="shared" si="192"/>
        <v>24</v>
      </c>
      <c r="R393" s="36">
        <f t="shared" si="192"/>
        <v>24</v>
      </c>
      <c r="S393" s="36">
        <f t="shared" si="192"/>
        <v>28</v>
      </c>
      <c r="T393" s="36">
        <f t="shared" si="192"/>
        <v>100</v>
      </c>
      <c r="U393" s="36">
        <f t="shared" si="192"/>
        <v>100</v>
      </c>
      <c r="V393" s="36">
        <f t="shared" si="192"/>
        <v>216</v>
      </c>
      <c r="W393" s="36">
        <f t="shared" si="192"/>
        <v>252</v>
      </c>
      <c r="X393" s="36">
        <f t="shared" si="192"/>
        <v>378</v>
      </c>
      <c r="Y393" s="36">
        <f t="shared" si="192"/>
        <v>432</v>
      </c>
      <c r="Z393" s="36">
        <f t="shared" si="192"/>
        <v>1350</v>
      </c>
      <c r="AA393" s="36">
        <f t="shared" si="192"/>
        <v>1500</v>
      </c>
      <c r="AB393" s="36">
        <f t="shared" si="192"/>
        <v>2420</v>
      </c>
      <c r="AC393" s="36">
        <f t="shared" si="192"/>
        <v>2640</v>
      </c>
    </row>
    <row r="394" spans="2:29" x14ac:dyDescent="0.25">
      <c r="B394" s="106"/>
      <c r="C394" s="60" t="s">
        <v>24</v>
      </c>
      <c r="D394" s="36">
        <v>0</v>
      </c>
      <c r="E394" s="36">
        <f t="shared" ref="E394:AC394" si="193">E310*E$291</f>
        <v>24</v>
      </c>
      <c r="F394" s="36">
        <f t="shared" si="193"/>
        <v>24</v>
      </c>
      <c r="G394" s="36">
        <f t="shared" si="193"/>
        <v>24</v>
      </c>
      <c r="H394" s="36">
        <f t="shared" si="193"/>
        <v>33</v>
      </c>
      <c r="I394" s="36">
        <f t="shared" si="193"/>
        <v>33</v>
      </c>
      <c r="J394" s="36">
        <f t="shared" si="193"/>
        <v>33</v>
      </c>
      <c r="K394" s="36">
        <f t="shared" si="193"/>
        <v>44</v>
      </c>
      <c r="L394" s="36">
        <f t="shared" si="193"/>
        <v>44</v>
      </c>
      <c r="M394" s="36">
        <f t="shared" si="193"/>
        <v>176</v>
      </c>
      <c r="N394" s="36">
        <f t="shared" si="193"/>
        <v>212</v>
      </c>
      <c r="O394" s="36">
        <f t="shared" si="193"/>
        <v>212</v>
      </c>
      <c r="P394" s="36">
        <f t="shared" si="193"/>
        <v>318</v>
      </c>
      <c r="Q394" s="36">
        <f t="shared" si="193"/>
        <v>384</v>
      </c>
      <c r="R394" s="36">
        <f t="shared" si="193"/>
        <v>384</v>
      </c>
      <c r="S394" s="36">
        <f t="shared" si="193"/>
        <v>448</v>
      </c>
      <c r="T394" s="36">
        <f t="shared" si="193"/>
        <v>2160</v>
      </c>
      <c r="U394" s="36">
        <f t="shared" si="193"/>
        <v>920</v>
      </c>
      <c r="V394" s="36">
        <f t="shared" si="193"/>
        <v>7128</v>
      </c>
      <c r="W394" s="36">
        <f t="shared" si="193"/>
        <v>9648</v>
      </c>
      <c r="X394" s="36">
        <f t="shared" si="193"/>
        <v>19656</v>
      </c>
      <c r="Y394" s="36">
        <f t="shared" si="193"/>
        <v>26676</v>
      </c>
      <c r="Z394" s="36">
        <f t="shared" si="193"/>
        <v>100500</v>
      </c>
      <c r="AA394" s="36">
        <f t="shared" si="193"/>
        <v>136350</v>
      </c>
      <c r="AB394" s="36">
        <f t="shared" si="193"/>
        <v>271260</v>
      </c>
      <c r="AC394" s="36">
        <f t="shared" si="193"/>
        <v>368060</v>
      </c>
    </row>
    <row r="395" spans="2:29" x14ac:dyDescent="0.25">
      <c r="B395" s="106"/>
      <c r="C395" s="60" t="s">
        <v>32</v>
      </c>
      <c r="D395" s="36">
        <v>0</v>
      </c>
      <c r="E395" s="36">
        <f t="shared" ref="E395:AC395" si="194">E311*E$291</f>
        <v>7728</v>
      </c>
      <c r="F395" s="36">
        <f t="shared" si="194"/>
        <v>7920</v>
      </c>
      <c r="G395" s="36">
        <f t="shared" si="194"/>
        <v>8120</v>
      </c>
      <c r="H395" s="36">
        <f t="shared" si="194"/>
        <v>8320</v>
      </c>
      <c r="I395" s="36">
        <f t="shared" si="194"/>
        <v>8520</v>
      </c>
      <c r="J395" s="36">
        <f t="shared" si="194"/>
        <v>8728</v>
      </c>
      <c r="K395" s="36">
        <f t="shared" si="194"/>
        <v>8952</v>
      </c>
      <c r="L395" s="36">
        <f t="shared" si="194"/>
        <v>9168</v>
      </c>
      <c r="M395" s="36">
        <f t="shared" si="194"/>
        <v>37568</v>
      </c>
      <c r="N395" s="36">
        <f t="shared" si="194"/>
        <v>38464</v>
      </c>
      <c r="O395" s="36">
        <f t="shared" si="194"/>
        <v>39424</v>
      </c>
      <c r="P395" s="36">
        <f t="shared" si="194"/>
        <v>60576</v>
      </c>
      <c r="Q395" s="36">
        <f t="shared" si="194"/>
        <v>62064</v>
      </c>
      <c r="R395" s="36">
        <f t="shared" si="194"/>
        <v>63600</v>
      </c>
      <c r="S395" s="36">
        <f t="shared" si="194"/>
        <v>76048</v>
      </c>
      <c r="T395" s="36">
        <f t="shared" si="194"/>
        <v>278200</v>
      </c>
      <c r="U395" s="36">
        <f t="shared" si="194"/>
        <v>284200</v>
      </c>
      <c r="V395" s="36">
        <f t="shared" si="194"/>
        <v>522720</v>
      </c>
      <c r="W395" s="36">
        <f t="shared" si="194"/>
        <v>533880</v>
      </c>
      <c r="X395" s="36">
        <f t="shared" si="194"/>
        <v>818640</v>
      </c>
      <c r="Y395" s="36">
        <f t="shared" si="194"/>
        <v>836460</v>
      </c>
      <c r="Z395" s="36">
        <f t="shared" si="194"/>
        <v>2373000</v>
      </c>
      <c r="AA395" s="36">
        <f t="shared" si="194"/>
        <v>2424000</v>
      </c>
      <c r="AB395" s="36">
        <f t="shared" si="194"/>
        <v>3634400</v>
      </c>
      <c r="AC395" s="36">
        <f t="shared" si="194"/>
        <v>3711400</v>
      </c>
    </row>
    <row r="396" spans="2:29" x14ac:dyDescent="0.25">
      <c r="B396" s="106"/>
      <c r="C396" s="60" t="s">
        <v>31</v>
      </c>
      <c r="D396" s="36">
        <f t="shared" ref="D396:AB399" si="195">D312*D$291</f>
        <v>0</v>
      </c>
      <c r="E396" s="36">
        <f t="shared" si="195"/>
        <v>128</v>
      </c>
      <c r="F396" s="36">
        <f t="shared" si="195"/>
        <v>128</v>
      </c>
      <c r="G396" s="36">
        <f t="shared" si="195"/>
        <v>128</v>
      </c>
      <c r="H396" s="36">
        <f t="shared" si="195"/>
        <v>132</v>
      </c>
      <c r="I396" s="36">
        <f t="shared" si="195"/>
        <v>132</v>
      </c>
      <c r="J396" s="36">
        <f t="shared" si="195"/>
        <v>132</v>
      </c>
      <c r="K396" s="36">
        <f t="shared" si="195"/>
        <v>132</v>
      </c>
      <c r="L396" s="36">
        <f t="shared" si="195"/>
        <v>132</v>
      </c>
      <c r="M396" s="36">
        <f t="shared" si="195"/>
        <v>528</v>
      </c>
      <c r="N396" s="36">
        <f t="shared" si="195"/>
        <v>528</v>
      </c>
      <c r="O396" s="36">
        <f t="shared" si="195"/>
        <v>528</v>
      </c>
      <c r="P396" s="36">
        <f t="shared" si="195"/>
        <v>792</v>
      </c>
      <c r="Q396" s="36">
        <f t="shared" si="195"/>
        <v>792</v>
      </c>
      <c r="R396" s="36">
        <f t="shared" si="195"/>
        <v>792</v>
      </c>
      <c r="S396" s="36">
        <f t="shared" si="195"/>
        <v>980</v>
      </c>
      <c r="T396" s="36">
        <f t="shared" si="195"/>
        <v>3500</v>
      </c>
      <c r="U396" s="36">
        <f t="shared" si="195"/>
        <v>3500</v>
      </c>
      <c r="V396" s="36">
        <f t="shared" si="195"/>
        <v>6300</v>
      </c>
      <c r="W396" s="36">
        <f t="shared" si="195"/>
        <v>6300</v>
      </c>
      <c r="X396" s="36">
        <f t="shared" si="195"/>
        <v>9450</v>
      </c>
      <c r="Y396" s="36">
        <f t="shared" si="195"/>
        <v>9720</v>
      </c>
      <c r="Z396" s="36">
        <f t="shared" si="195"/>
        <v>28500</v>
      </c>
      <c r="AA396" s="36">
        <f t="shared" si="195"/>
        <v>29250</v>
      </c>
      <c r="AB396" s="36">
        <f t="shared" si="195"/>
        <v>44000</v>
      </c>
      <c r="AC396" s="36">
        <f>AC312*AC$291</f>
        <v>46200</v>
      </c>
    </row>
    <row r="397" spans="2:29" x14ac:dyDescent="0.25">
      <c r="B397" s="75"/>
      <c r="C397" s="73" t="s">
        <v>92</v>
      </c>
      <c r="D397" s="36">
        <f t="shared" si="195"/>
        <v>0</v>
      </c>
      <c r="E397" s="36">
        <f t="shared" si="195"/>
        <v>0</v>
      </c>
      <c r="F397" s="36">
        <f t="shared" si="195"/>
        <v>0</v>
      </c>
      <c r="G397" s="36">
        <f t="shared" si="195"/>
        <v>0</v>
      </c>
      <c r="H397" s="36">
        <f t="shared" si="195"/>
        <v>0</v>
      </c>
      <c r="I397" s="36">
        <f t="shared" si="195"/>
        <v>0</v>
      </c>
      <c r="J397" s="36">
        <f t="shared" si="195"/>
        <v>0</v>
      </c>
      <c r="K397" s="36">
        <f t="shared" si="195"/>
        <v>12</v>
      </c>
      <c r="L397" s="36">
        <f t="shared" si="195"/>
        <v>12</v>
      </c>
      <c r="M397" s="36">
        <f t="shared" si="195"/>
        <v>48</v>
      </c>
      <c r="N397" s="36">
        <f t="shared" si="195"/>
        <v>48</v>
      </c>
      <c r="O397" s="36">
        <f t="shared" si="195"/>
        <v>48</v>
      </c>
      <c r="P397" s="36">
        <f t="shared" si="195"/>
        <v>144</v>
      </c>
      <c r="Q397" s="36">
        <f t="shared" si="195"/>
        <v>144</v>
      </c>
      <c r="R397" s="36">
        <f t="shared" si="195"/>
        <v>144</v>
      </c>
      <c r="S397" s="36">
        <f t="shared" si="195"/>
        <v>168</v>
      </c>
      <c r="T397" s="36">
        <f t="shared" si="195"/>
        <v>240</v>
      </c>
      <c r="U397" s="36">
        <f t="shared" si="195"/>
        <v>240</v>
      </c>
      <c r="V397" s="36">
        <f t="shared" si="195"/>
        <v>648</v>
      </c>
      <c r="W397" s="36">
        <f t="shared" si="195"/>
        <v>648</v>
      </c>
      <c r="X397" s="36">
        <f t="shared" si="195"/>
        <v>972</v>
      </c>
      <c r="Y397" s="36">
        <f t="shared" si="195"/>
        <v>972</v>
      </c>
      <c r="Z397" s="36">
        <f t="shared" si="195"/>
        <v>3600</v>
      </c>
      <c r="AA397" s="36">
        <f t="shared" si="195"/>
        <v>3600</v>
      </c>
      <c r="AB397" s="36">
        <f t="shared" si="195"/>
        <v>5280</v>
      </c>
      <c r="AC397" s="36">
        <f t="shared" ref="AC397:AC399" si="196">AC313*AC$291</f>
        <v>5280</v>
      </c>
    </row>
    <row r="398" spans="2:29" x14ac:dyDescent="0.25">
      <c r="B398" s="75"/>
      <c r="C398" s="73" t="s">
        <v>93</v>
      </c>
      <c r="D398" s="36">
        <f t="shared" si="195"/>
        <v>0</v>
      </c>
      <c r="E398" s="36">
        <f t="shared" si="195"/>
        <v>0</v>
      </c>
      <c r="F398" s="36">
        <f t="shared" si="195"/>
        <v>0</v>
      </c>
      <c r="G398" s="36">
        <f t="shared" si="195"/>
        <v>0</v>
      </c>
      <c r="H398" s="36">
        <f t="shared" si="195"/>
        <v>0</v>
      </c>
      <c r="I398" s="36">
        <f t="shared" si="195"/>
        <v>0</v>
      </c>
      <c r="J398" s="36">
        <f t="shared" si="195"/>
        <v>0</v>
      </c>
      <c r="K398" s="36">
        <f t="shared" si="195"/>
        <v>6</v>
      </c>
      <c r="L398" s="36">
        <f t="shared" si="195"/>
        <v>6</v>
      </c>
      <c r="M398" s="36">
        <f t="shared" si="195"/>
        <v>24</v>
      </c>
      <c r="N398" s="36">
        <f t="shared" si="195"/>
        <v>24</v>
      </c>
      <c r="O398" s="36">
        <f t="shared" si="195"/>
        <v>24</v>
      </c>
      <c r="P398" s="36">
        <f t="shared" si="195"/>
        <v>72</v>
      </c>
      <c r="Q398" s="36">
        <f t="shared" si="195"/>
        <v>72</v>
      </c>
      <c r="R398" s="36">
        <f t="shared" si="195"/>
        <v>72</v>
      </c>
      <c r="S398" s="36">
        <f t="shared" si="195"/>
        <v>84</v>
      </c>
      <c r="T398" s="36">
        <f t="shared" si="195"/>
        <v>120</v>
      </c>
      <c r="U398" s="36">
        <f t="shared" si="195"/>
        <v>120</v>
      </c>
      <c r="V398" s="36">
        <f t="shared" si="195"/>
        <v>324</v>
      </c>
      <c r="W398" s="36">
        <f t="shared" si="195"/>
        <v>324</v>
      </c>
      <c r="X398" s="36">
        <f t="shared" si="195"/>
        <v>486</v>
      </c>
      <c r="Y398" s="36">
        <f t="shared" si="195"/>
        <v>486</v>
      </c>
      <c r="Z398" s="36">
        <f t="shared" si="195"/>
        <v>1800</v>
      </c>
      <c r="AA398" s="36">
        <f t="shared" si="195"/>
        <v>1800</v>
      </c>
      <c r="AB398" s="36">
        <f t="shared" si="195"/>
        <v>2640</v>
      </c>
      <c r="AC398" s="36">
        <f t="shared" si="196"/>
        <v>2640</v>
      </c>
    </row>
    <row r="399" spans="2:29" x14ac:dyDescent="0.25">
      <c r="B399" s="75"/>
      <c r="C399" s="73" t="s">
        <v>94</v>
      </c>
      <c r="D399" s="36">
        <f t="shared" si="195"/>
        <v>0</v>
      </c>
      <c r="E399" s="36">
        <f t="shared" si="195"/>
        <v>0</v>
      </c>
      <c r="F399" s="36">
        <f t="shared" si="195"/>
        <v>0</v>
      </c>
      <c r="G399" s="36">
        <f t="shared" si="195"/>
        <v>0</v>
      </c>
      <c r="H399" s="36">
        <f t="shared" si="195"/>
        <v>0</v>
      </c>
      <c r="I399" s="36">
        <f t="shared" si="195"/>
        <v>0</v>
      </c>
      <c r="J399" s="36">
        <f t="shared" si="195"/>
        <v>0</v>
      </c>
      <c r="K399" s="36">
        <f t="shared" si="195"/>
        <v>2</v>
      </c>
      <c r="L399" s="36">
        <f t="shared" si="195"/>
        <v>2</v>
      </c>
      <c r="M399" s="36">
        <f t="shared" si="195"/>
        <v>8</v>
      </c>
      <c r="N399" s="36">
        <f t="shared" si="195"/>
        <v>8</v>
      </c>
      <c r="O399" s="36">
        <f t="shared" si="195"/>
        <v>8</v>
      </c>
      <c r="P399" s="36">
        <f t="shared" si="195"/>
        <v>24</v>
      </c>
      <c r="Q399" s="36">
        <f t="shared" si="195"/>
        <v>24</v>
      </c>
      <c r="R399" s="36">
        <f t="shared" si="195"/>
        <v>24</v>
      </c>
      <c r="S399" s="36">
        <f t="shared" si="195"/>
        <v>28</v>
      </c>
      <c r="T399" s="36">
        <f t="shared" si="195"/>
        <v>40</v>
      </c>
      <c r="U399" s="36">
        <f t="shared" si="195"/>
        <v>40</v>
      </c>
      <c r="V399" s="36">
        <f t="shared" si="195"/>
        <v>108</v>
      </c>
      <c r="W399" s="36">
        <f t="shared" si="195"/>
        <v>108</v>
      </c>
      <c r="X399" s="36">
        <f t="shared" si="195"/>
        <v>162</v>
      </c>
      <c r="Y399" s="36">
        <f t="shared" si="195"/>
        <v>162</v>
      </c>
      <c r="Z399" s="36">
        <f t="shared" si="195"/>
        <v>600</v>
      </c>
      <c r="AA399" s="36">
        <f t="shared" si="195"/>
        <v>600</v>
      </c>
      <c r="AB399" s="36">
        <f t="shared" si="195"/>
        <v>880</v>
      </c>
      <c r="AC399" s="36">
        <f t="shared" si="196"/>
        <v>880</v>
      </c>
    </row>
    <row r="400" spans="2:29" ht="15" thickBot="1" x14ac:dyDescent="0.3"/>
    <row r="401" spans="2:30" x14ac:dyDescent="0.25">
      <c r="D401" s="99" t="s">
        <v>95</v>
      </c>
      <c r="E401" s="100"/>
      <c r="F401" s="100"/>
      <c r="G401" s="100"/>
      <c r="H401" s="100"/>
      <c r="I401" s="101"/>
    </row>
    <row r="402" spans="2:30" ht="15" thickBot="1" x14ac:dyDescent="0.3">
      <c r="D402" s="102"/>
      <c r="E402" s="103"/>
      <c r="F402" s="103"/>
      <c r="G402" s="103"/>
      <c r="H402" s="103"/>
      <c r="I402" s="104"/>
    </row>
    <row r="404" spans="2:30" x14ac:dyDescent="0.25">
      <c r="B404" s="10">
        <v>1390</v>
      </c>
      <c r="C404" s="66" t="s">
        <v>82</v>
      </c>
      <c r="D404" s="34">
        <v>0</v>
      </c>
      <c r="E404" s="34">
        <v>1</v>
      </c>
      <c r="F404" s="34">
        <v>2</v>
      </c>
      <c r="G404" s="34">
        <v>3</v>
      </c>
      <c r="H404" s="34">
        <v>4</v>
      </c>
      <c r="I404" s="34">
        <v>5</v>
      </c>
      <c r="J404" s="34">
        <v>6</v>
      </c>
      <c r="K404" s="34">
        <v>7</v>
      </c>
      <c r="L404" s="34">
        <v>8</v>
      </c>
      <c r="M404" s="34">
        <v>9</v>
      </c>
      <c r="N404" s="34">
        <v>10</v>
      </c>
      <c r="O404" s="34">
        <v>11</v>
      </c>
      <c r="P404" s="34">
        <v>12</v>
      </c>
      <c r="Q404" s="34">
        <v>13</v>
      </c>
      <c r="R404" s="34">
        <v>14</v>
      </c>
      <c r="S404" s="34">
        <v>15</v>
      </c>
      <c r="T404" s="34">
        <v>16</v>
      </c>
      <c r="U404" s="34">
        <v>17</v>
      </c>
      <c r="V404" s="34">
        <v>18</v>
      </c>
      <c r="W404" s="34">
        <v>19</v>
      </c>
      <c r="X404" s="34">
        <v>20</v>
      </c>
      <c r="Y404" s="34">
        <v>21</v>
      </c>
      <c r="Z404" s="34">
        <v>22</v>
      </c>
      <c r="AA404" s="34">
        <v>23</v>
      </c>
      <c r="AB404" s="34">
        <v>24</v>
      </c>
      <c r="AC404" s="34">
        <v>25</v>
      </c>
    </row>
    <row r="405" spans="2:30" x14ac:dyDescent="0.25">
      <c r="C405" s="67" t="s">
        <v>83</v>
      </c>
      <c r="D405" s="33">
        <v>0</v>
      </c>
      <c r="E405" s="33">
        <v>1</v>
      </c>
      <c r="F405" s="33">
        <v>1</v>
      </c>
      <c r="G405" s="33">
        <v>1</v>
      </c>
      <c r="H405" s="33">
        <v>2.028</v>
      </c>
      <c r="I405" s="33">
        <v>2.028</v>
      </c>
      <c r="J405" s="33">
        <v>2.028</v>
      </c>
      <c r="K405" s="33">
        <v>2.8170000000000002</v>
      </c>
      <c r="L405" s="33">
        <v>2.8170000000000002</v>
      </c>
      <c r="M405" s="33">
        <v>2.8170000000000002</v>
      </c>
      <c r="N405" s="33">
        <v>4.851</v>
      </c>
      <c r="O405" s="33">
        <v>4.851</v>
      </c>
      <c r="P405" s="33">
        <v>6.6379999999999999</v>
      </c>
      <c r="Q405" s="33">
        <v>6.6379999999999999</v>
      </c>
      <c r="R405" s="33">
        <v>11.443</v>
      </c>
      <c r="S405" s="33">
        <v>11.443</v>
      </c>
      <c r="T405" s="39">
        <v>13.7</v>
      </c>
      <c r="U405" s="39">
        <v>13.7</v>
      </c>
      <c r="V405" s="39">
        <v>17.472999999999999</v>
      </c>
      <c r="W405" s="39">
        <v>17.472999999999999</v>
      </c>
      <c r="X405" s="39">
        <v>32.356999999999999</v>
      </c>
      <c r="Y405" s="39">
        <v>32.356999999999999</v>
      </c>
      <c r="Z405" s="39">
        <v>47.151000000000003</v>
      </c>
      <c r="AA405" s="39">
        <v>47.151000000000003</v>
      </c>
      <c r="AB405" s="39">
        <v>91.320999999999998</v>
      </c>
      <c r="AC405" s="39">
        <v>91.320999999999998</v>
      </c>
    </row>
    <row r="406" spans="2:30" x14ac:dyDescent="0.25">
      <c r="C406" s="6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5"/>
      <c r="P406" s="35"/>
      <c r="Q406" s="35"/>
      <c r="R406" s="38"/>
      <c r="S406" s="38"/>
      <c r="T406" s="38"/>
      <c r="U406" s="38"/>
      <c r="V406" s="38"/>
      <c r="W406" s="38"/>
      <c r="X406" s="38"/>
      <c r="Z406" s="38"/>
      <c r="AA406" s="38"/>
      <c r="AB406" s="38"/>
      <c r="AC406" s="38"/>
    </row>
    <row r="407" spans="2:30" x14ac:dyDescent="0.25">
      <c r="B407" s="10">
        <v>1390</v>
      </c>
      <c r="C407" s="69" t="s">
        <v>84</v>
      </c>
      <c r="D407" s="34">
        <v>0</v>
      </c>
      <c r="E407" s="34">
        <v>1</v>
      </c>
      <c r="F407" s="34">
        <v>2</v>
      </c>
      <c r="G407" s="34">
        <v>3</v>
      </c>
      <c r="H407" s="34">
        <v>4</v>
      </c>
      <c r="I407" s="34">
        <v>5</v>
      </c>
      <c r="J407" s="34">
        <v>6</v>
      </c>
      <c r="K407" s="34">
        <v>7</v>
      </c>
      <c r="L407" s="34">
        <v>8</v>
      </c>
      <c r="M407" s="34">
        <v>9</v>
      </c>
      <c r="N407" s="34">
        <v>10</v>
      </c>
      <c r="O407" s="34">
        <v>11</v>
      </c>
      <c r="P407" s="34">
        <v>12</v>
      </c>
      <c r="Q407" s="34">
        <v>13</v>
      </c>
      <c r="R407" s="34">
        <v>14</v>
      </c>
      <c r="S407" s="34">
        <v>15</v>
      </c>
      <c r="T407" s="34">
        <v>16</v>
      </c>
      <c r="U407" s="34">
        <v>17</v>
      </c>
      <c r="V407" s="34">
        <v>18</v>
      </c>
      <c r="W407" s="34">
        <v>19</v>
      </c>
      <c r="X407" s="34">
        <v>20</v>
      </c>
      <c r="Y407" s="34">
        <v>21</v>
      </c>
      <c r="Z407" s="34">
        <v>22</v>
      </c>
      <c r="AA407" s="34">
        <v>23</v>
      </c>
      <c r="AB407" s="34">
        <v>24</v>
      </c>
      <c r="AC407" s="34">
        <v>25</v>
      </c>
    </row>
    <row r="408" spans="2:30" x14ac:dyDescent="0.25">
      <c r="C408" s="67" t="s">
        <v>83</v>
      </c>
      <c r="D408" s="33">
        <v>0</v>
      </c>
      <c r="E408" s="33">
        <v>1</v>
      </c>
      <c r="F408" s="33">
        <v>1</v>
      </c>
      <c r="G408" s="33">
        <v>1</v>
      </c>
      <c r="H408" s="33">
        <v>6</v>
      </c>
      <c r="I408" s="33">
        <v>6</v>
      </c>
      <c r="J408" s="33">
        <v>6</v>
      </c>
      <c r="K408" s="33">
        <v>7</v>
      </c>
      <c r="L408" s="33">
        <v>7</v>
      </c>
      <c r="M408" s="33">
        <v>7</v>
      </c>
      <c r="N408" s="33">
        <v>11</v>
      </c>
      <c r="O408" s="33">
        <v>11</v>
      </c>
      <c r="P408" s="33">
        <v>16</v>
      </c>
      <c r="Q408" s="33">
        <v>16</v>
      </c>
      <c r="R408" s="33">
        <v>27</v>
      </c>
      <c r="S408" s="33">
        <v>27</v>
      </c>
      <c r="T408" s="33">
        <v>32</v>
      </c>
      <c r="U408" s="39">
        <v>32</v>
      </c>
      <c r="V408" s="39">
        <v>41</v>
      </c>
      <c r="W408" s="39">
        <v>41</v>
      </c>
      <c r="X408" s="39">
        <v>77</v>
      </c>
      <c r="Y408" s="39">
        <v>77</v>
      </c>
      <c r="Z408" s="39">
        <v>113</v>
      </c>
      <c r="AA408" s="39">
        <v>113</v>
      </c>
      <c r="AB408" s="39">
        <v>220</v>
      </c>
      <c r="AC408" s="39">
        <v>220</v>
      </c>
    </row>
    <row r="409" spans="2:30" x14ac:dyDescent="0.25">
      <c r="C409" s="68"/>
      <c r="Z409" s="38"/>
      <c r="AA409" s="38"/>
      <c r="AB409" s="38"/>
      <c r="AC409" s="38"/>
    </row>
    <row r="410" spans="2:30" x14ac:dyDescent="0.25">
      <c r="B410" s="10">
        <v>1390</v>
      </c>
      <c r="C410" s="70" t="s">
        <v>85</v>
      </c>
      <c r="D410" s="34">
        <v>0</v>
      </c>
      <c r="E410" s="34">
        <v>1</v>
      </c>
      <c r="F410" s="34">
        <v>2</v>
      </c>
      <c r="G410" s="34">
        <v>3</v>
      </c>
      <c r="H410" s="34">
        <v>4</v>
      </c>
      <c r="I410" s="34">
        <v>5</v>
      </c>
      <c r="J410" s="34">
        <v>6</v>
      </c>
      <c r="K410" s="34">
        <v>7</v>
      </c>
      <c r="L410" s="34">
        <v>8</v>
      </c>
      <c r="M410" s="34">
        <v>9</v>
      </c>
      <c r="N410" s="34">
        <v>10</v>
      </c>
      <c r="O410" s="34">
        <v>11</v>
      </c>
      <c r="P410" s="34">
        <v>12</v>
      </c>
      <c r="Q410" s="34">
        <v>13</v>
      </c>
      <c r="R410" s="34">
        <v>14</v>
      </c>
      <c r="S410" s="34">
        <v>15</v>
      </c>
      <c r="T410" s="34">
        <v>16</v>
      </c>
      <c r="U410" s="34">
        <v>17</v>
      </c>
      <c r="V410" s="34">
        <v>18</v>
      </c>
      <c r="W410" s="34">
        <v>19</v>
      </c>
      <c r="X410" s="34">
        <v>20</v>
      </c>
      <c r="Y410" s="34">
        <v>21</v>
      </c>
      <c r="Z410" s="34">
        <v>22</v>
      </c>
      <c r="AA410" s="34">
        <v>23</v>
      </c>
      <c r="AB410" s="34">
        <v>24</v>
      </c>
      <c r="AC410" s="34">
        <v>25</v>
      </c>
    </row>
    <row r="411" spans="2:30" x14ac:dyDescent="0.25">
      <c r="C411" s="67" t="s">
        <v>83</v>
      </c>
      <c r="D411" s="33">
        <v>0</v>
      </c>
      <c r="E411" s="33">
        <v>1</v>
      </c>
      <c r="F411" s="33">
        <v>1</v>
      </c>
      <c r="G411" s="33">
        <v>1</v>
      </c>
      <c r="H411" s="33">
        <v>1.1060000000000001</v>
      </c>
      <c r="I411" s="33">
        <v>1.1060000000000001</v>
      </c>
      <c r="J411" s="33">
        <v>1.1060000000000001</v>
      </c>
      <c r="K411" s="33">
        <v>1.6140000000000001</v>
      </c>
      <c r="L411" s="33">
        <v>1.6140000000000001</v>
      </c>
      <c r="M411" s="33">
        <v>1.6140000000000001</v>
      </c>
      <c r="N411" s="33">
        <v>2.9180000000000001</v>
      </c>
      <c r="O411" s="33">
        <v>2.9180000000000001</v>
      </c>
      <c r="P411" s="33">
        <v>4.1710000000000003</v>
      </c>
      <c r="Q411" s="33">
        <v>4.1710000000000003</v>
      </c>
      <c r="R411" s="33">
        <v>7.524</v>
      </c>
      <c r="S411" s="33">
        <v>7.524</v>
      </c>
      <c r="T411" s="33">
        <v>9.0340000000000007</v>
      </c>
      <c r="U411" s="39">
        <v>9.0340000000000007</v>
      </c>
      <c r="V411" s="39">
        <v>11.586</v>
      </c>
      <c r="W411" s="39">
        <v>11.586</v>
      </c>
      <c r="X411" s="39">
        <v>21.573</v>
      </c>
      <c r="Y411" s="39">
        <v>21.573</v>
      </c>
      <c r="Z411" s="39">
        <v>31.459</v>
      </c>
      <c r="AA411" s="39">
        <v>31.459</v>
      </c>
      <c r="AB411" s="39">
        <v>45.738999999999997</v>
      </c>
      <c r="AC411" s="39">
        <v>45.738999999999997</v>
      </c>
    </row>
    <row r="412" spans="2:30" x14ac:dyDescent="0.25">
      <c r="C412" s="68"/>
      <c r="Z412" s="38"/>
      <c r="AA412" s="38"/>
      <c r="AB412" s="38"/>
      <c r="AC412" s="38"/>
    </row>
    <row r="413" spans="2:30" x14ac:dyDescent="0.25">
      <c r="B413" s="10">
        <v>1390</v>
      </c>
      <c r="C413" s="71" t="s">
        <v>86</v>
      </c>
      <c r="D413" s="34">
        <v>0</v>
      </c>
      <c r="E413" s="34">
        <v>1</v>
      </c>
      <c r="F413" s="34">
        <v>2</v>
      </c>
      <c r="G413" s="34">
        <v>3</v>
      </c>
      <c r="H413" s="34">
        <v>4</v>
      </c>
      <c r="I413" s="34">
        <v>5</v>
      </c>
      <c r="J413" s="34">
        <v>6</v>
      </c>
      <c r="K413" s="34">
        <v>7</v>
      </c>
      <c r="L413" s="34">
        <v>8</v>
      </c>
      <c r="M413" s="34">
        <v>9</v>
      </c>
      <c r="N413" s="34">
        <v>10</v>
      </c>
      <c r="O413" s="34">
        <v>11</v>
      </c>
      <c r="P413" s="34">
        <v>12</v>
      </c>
      <c r="Q413" s="34">
        <v>13</v>
      </c>
      <c r="R413" s="34">
        <v>14</v>
      </c>
      <c r="S413" s="34">
        <v>15</v>
      </c>
      <c r="T413" s="34">
        <v>16</v>
      </c>
      <c r="U413" s="34">
        <v>17</v>
      </c>
      <c r="V413" s="34">
        <v>18</v>
      </c>
      <c r="W413" s="34">
        <v>19</v>
      </c>
      <c r="X413" s="34">
        <v>20</v>
      </c>
      <c r="Y413" s="34">
        <v>21</v>
      </c>
      <c r="Z413" s="34">
        <v>22</v>
      </c>
      <c r="AA413" s="34">
        <v>23</v>
      </c>
      <c r="AB413" s="34">
        <v>24</v>
      </c>
      <c r="AC413" s="34">
        <v>25</v>
      </c>
    </row>
    <row r="414" spans="2:30" x14ac:dyDescent="0.25">
      <c r="C414" s="67" t="s">
        <v>83</v>
      </c>
      <c r="D414" s="33">
        <v>0</v>
      </c>
      <c r="E414" s="33">
        <v>1</v>
      </c>
      <c r="F414" s="33">
        <v>1</v>
      </c>
      <c r="G414" s="33">
        <v>1</v>
      </c>
      <c r="H414" s="33">
        <v>4</v>
      </c>
      <c r="I414" s="33">
        <v>4</v>
      </c>
      <c r="J414" s="33">
        <v>4</v>
      </c>
      <c r="K414" s="33">
        <v>5</v>
      </c>
      <c r="L414" s="33">
        <v>5</v>
      </c>
      <c r="M414" s="33">
        <v>5</v>
      </c>
      <c r="N414" s="33">
        <v>8</v>
      </c>
      <c r="O414" s="33">
        <v>8</v>
      </c>
      <c r="P414" s="33">
        <v>9</v>
      </c>
      <c r="Q414" s="33">
        <v>9</v>
      </c>
      <c r="R414" s="33">
        <v>18</v>
      </c>
      <c r="S414" s="33">
        <v>18</v>
      </c>
      <c r="T414" s="33">
        <v>21</v>
      </c>
      <c r="U414" s="39">
        <v>21</v>
      </c>
      <c r="V414" s="39">
        <v>27</v>
      </c>
      <c r="W414" s="39">
        <v>27</v>
      </c>
      <c r="X414" s="39">
        <v>51</v>
      </c>
      <c r="Y414" s="39">
        <v>51</v>
      </c>
      <c r="Z414" s="39">
        <v>75</v>
      </c>
      <c r="AA414" s="39">
        <v>75</v>
      </c>
      <c r="AB414" s="39">
        <v>110</v>
      </c>
      <c r="AC414" s="39">
        <v>110</v>
      </c>
    </row>
    <row r="416" spans="2:30" x14ac:dyDescent="0.25">
      <c r="C416" s="21" t="s">
        <v>3</v>
      </c>
      <c r="D416" s="47">
        <v>0</v>
      </c>
      <c r="E416" s="47">
        <v>1</v>
      </c>
      <c r="F416" s="47">
        <v>2</v>
      </c>
      <c r="G416" s="47">
        <v>3</v>
      </c>
      <c r="H416" s="47">
        <v>4</v>
      </c>
      <c r="I416" s="47">
        <v>5</v>
      </c>
      <c r="J416" s="47">
        <v>6</v>
      </c>
      <c r="K416" s="47">
        <v>7</v>
      </c>
      <c r="L416" s="47">
        <v>8</v>
      </c>
      <c r="M416" s="47">
        <v>9</v>
      </c>
      <c r="N416" s="47">
        <v>10</v>
      </c>
      <c r="O416" s="47">
        <v>11</v>
      </c>
      <c r="P416" s="47">
        <v>12</v>
      </c>
      <c r="Q416" s="47">
        <v>13</v>
      </c>
      <c r="R416" s="47">
        <v>14</v>
      </c>
      <c r="S416" s="47">
        <v>15</v>
      </c>
      <c r="T416" s="47">
        <v>16</v>
      </c>
      <c r="U416" s="47">
        <v>17</v>
      </c>
      <c r="V416" s="47">
        <v>18</v>
      </c>
      <c r="W416" s="47">
        <v>19</v>
      </c>
      <c r="X416" s="47">
        <v>20</v>
      </c>
      <c r="Y416" s="80">
        <v>21</v>
      </c>
      <c r="Z416" s="80">
        <v>22</v>
      </c>
      <c r="AA416" s="80">
        <v>23</v>
      </c>
      <c r="AB416" s="80">
        <v>24</v>
      </c>
      <c r="AC416" s="80">
        <v>25</v>
      </c>
      <c r="AD416" s="24"/>
    </row>
    <row r="417" spans="2:30" ht="14" customHeight="1" x14ac:dyDescent="0.25">
      <c r="B417" s="10">
        <v>1390</v>
      </c>
      <c r="C417" s="47" t="s">
        <v>5</v>
      </c>
      <c r="D417" s="21">
        <v>0</v>
      </c>
      <c r="E417" s="21">
        <v>15000</v>
      </c>
      <c r="F417" s="21">
        <v>15000</v>
      </c>
      <c r="G417" s="21">
        <v>15000</v>
      </c>
      <c r="H417" s="21">
        <v>20000</v>
      </c>
      <c r="I417" s="21">
        <v>20000</v>
      </c>
      <c r="J417" s="21">
        <v>25000</v>
      </c>
      <c r="K417" s="21">
        <v>25000</v>
      </c>
      <c r="L417" s="21">
        <v>30000</v>
      </c>
      <c r="M417" s="21">
        <v>30000</v>
      </c>
      <c r="N417" s="21">
        <v>40000</v>
      </c>
      <c r="O417" s="21">
        <v>40000</v>
      </c>
      <c r="P417" s="21">
        <v>50000</v>
      </c>
      <c r="Q417" s="21">
        <v>50000</v>
      </c>
      <c r="R417" s="21">
        <v>70000</v>
      </c>
      <c r="S417" s="21">
        <v>70000</v>
      </c>
      <c r="T417" s="21">
        <v>120000</v>
      </c>
      <c r="U417" s="21">
        <v>120000</v>
      </c>
      <c r="V417" s="21">
        <v>180000</v>
      </c>
      <c r="W417" s="21">
        <v>180000</v>
      </c>
      <c r="X417" s="21">
        <v>250000</v>
      </c>
      <c r="Y417" s="21">
        <v>330000</v>
      </c>
      <c r="Z417" s="21">
        <v>420000</v>
      </c>
      <c r="AA417" s="21">
        <v>500000</v>
      </c>
      <c r="AB417" s="21">
        <v>600000</v>
      </c>
      <c r="AC417" s="21">
        <v>720000</v>
      </c>
      <c r="AD417" s="81">
        <f t="shared" ref="AD417:AD426" si="197">SUM(D417:AC417)</f>
        <v>3935000</v>
      </c>
    </row>
    <row r="418" spans="2:30" x14ac:dyDescent="0.25">
      <c r="C418" s="47" t="s">
        <v>62</v>
      </c>
      <c r="D418" s="21">
        <v>0</v>
      </c>
      <c r="E418" s="21">
        <v>350</v>
      </c>
      <c r="F418" s="21">
        <v>350</v>
      </c>
      <c r="G418" s="21">
        <v>350</v>
      </c>
      <c r="H418" s="21">
        <v>400</v>
      </c>
      <c r="I418" s="21">
        <v>400</v>
      </c>
      <c r="J418" s="21">
        <v>400</v>
      </c>
      <c r="K418" s="21">
        <v>450</v>
      </c>
      <c r="L418" s="21">
        <v>450</v>
      </c>
      <c r="M418" s="21">
        <v>450</v>
      </c>
      <c r="N418" s="21">
        <v>550</v>
      </c>
      <c r="O418" s="21">
        <v>550</v>
      </c>
      <c r="P418" s="21">
        <v>650</v>
      </c>
      <c r="Q418" s="21">
        <v>650</v>
      </c>
      <c r="R418" s="21">
        <v>700</v>
      </c>
      <c r="S418" s="21">
        <v>750</v>
      </c>
      <c r="T418" s="21">
        <v>900</v>
      </c>
      <c r="U418" s="21">
        <v>950</v>
      </c>
      <c r="V418" s="21">
        <v>1100</v>
      </c>
      <c r="W418" s="21">
        <v>1150</v>
      </c>
      <c r="X418" s="21">
        <v>1300</v>
      </c>
      <c r="Y418" s="21">
        <v>1350</v>
      </c>
      <c r="Z418" s="21">
        <v>1500</v>
      </c>
      <c r="AA418" s="21">
        <v>1550</v>
      </c>
      <c r="AB418" s="21">
        <v>1700</v>
      </c>
      <c r="AC418" s="21">
        <v>1750</v>
      </c>
      <c r="AD418" s="81">
        <f t="shared" si="197"/>
        <v>20700</v>
      </c>
    </row>
    <row r="419" spans="2:30" x14ac:dyDescent="0.25">
      <c r="C419" s="47" t="s">
        <v>63</v>
      </c>
      <c r="D419" s="21">
        <v>0</v>
      </c>
      <c r="E419" s="21">
        <v>6</v>
      </c>
      <c r="F419" s="21">
        <v>8</v>
      </c>
      <c r="G419" s="21">
        <v>8</v>
      </c>
      <c r="H419" s="21">
        <v>10</v>
      </c>
      <c r="I419" s="21">
        <v>10</v>
      </c>
      <c r="J419" s="21">
        <v>12</v>
      </c>
      <c r="K419" s="21">
        <v>12</v>
      </c>
      <c r="L419" s="21">
        <v>14</v>
      </c>
      <c r="M419" s="21">
        <v>14</v>
      </c>
      <c r="N419" s="21">
        <v>16</v>
      </c>
      <c r="O419" s="21">
        <v>16</v>
      </c>
      <c r="P419" s="21">
        <v>18</v>
      </c>
      <c r="Q419" s="21">
        <v>18</v>
      </c>
      <c r="R419" s="21">
        <v>20</v>
      </c>
      <c r="S419" s="21">
        <v>20</v>
      </c>
      <c r="T419" s="21">
        <v>22</v>
      </c>
      <c r="U419" s="21">
        <v>24</v>
      </c>
      <c r="V419" s="21">
        <v>28</v>
      </c>
      <c r="W419" s="21">
        <v>30</v>
      </c>
      <c r="X419" s="21">
        <v>32</v>
      </c>
      <c r="Y419" s="21">
        <v>34</v>
      </c>
      <c r="Z419" s="21">
        <v>38</v>
      </c>
      <c r="AA419" s="21">
        <v>42</v>
      </c>
      <c r="AB419" s="21">
        <v>44</v>
      </c>
      <c r="AC419" s="21">
        <v>48</v>
      </c>
      <c r="AD419" s="81">
        <f t="shared" si="197"/>
        <v>544</v>
      </c>
    </row>
    <row r="420" spans="2:30" x14ac:dyDescent="0.25">
      <c r="C420" s="47" t="s">
        <v>64</v>
      </c>
      <c r="D420" s="21">
        <v>0</v>
      </c>
      <c r="E420" s="21">
        <v>5</v>
      </c>
      <c r="F420" s="21">
        <v>5</v>
      </c>
      <c r="G420" s="21">
        <v>5</v>
      </c>
      <c r="H420" s="21">
        <v>6</v>
      </c>
      <c r="I420" s="21">
        <v>6</v>
      </c>
      <c r="J420" s="21">
        <v>6</v>
      </c>
      <c r="K420" s="21">
        <v>6</v>
      </c>
      <c r="L420" s="21">
        <v>6</v>
      </c>
      <c r="M420" s="21">
        <v>6</v>
      </c>
      <c r="N420" s="21">
        <v>7</v>
      </c>
      <c r="O420" s="21">
        <v>7</v>
      </c>
      <c r="P420" s="21">
        <v>8</v>
      </c>
      <c r="Q420" s="21">
        <v>8</v>
      </c>
      <c r="R420" s="21">
        <v>12</v>
      </c>
      <c r="S420" s="21">
        <v>12</v>
      </c>
      <c r="T420" s="21">
        <v>12</v>
      </c>
      <c r="U420" s="21">
        <v>12</v>
      </c>
      <c r="V420" s="21">
        <v>20</v>
      </c>
      <c r="W420" s="21">
        <v>20</v>
      </c>
      <c r="X420" s="21">
        <v>30</v>
      </c>
      <c r="Y420" s="21">
        <v>30</v>
      </c>
      <c r="Z420" s="21">
        <v>30</v>
      </c>
      <c r="AA420" s="21">
        <v>30</v>
      </c>
      <c r="AB420" s="21">
        <v>45</v>
      </c>
      <c r="AC420" s="21">
        <v>45</v>
      </c>
      <c r="AD420" s="81">
        <f t="shared" si="197"/>
        <v>379</v>
      </c>
    </row>
    <row r="421" spans="2:30" x14ac:dyDescent="0.25">
      <c r="C421" s="47" t="s">
        <v>24</v>
      </c>
      <c r="D421" s="21">
        <v>0</v>
      </c>
      <c r="E421" s="21">
        <v>300</v>
      </c>
      <c r="F421" s="21">
        <v>300</v>
      </c>
      <c r="G421" s="21">
        <v>300</v>
      </c>
      <c r="H421" s="21">
        <v>400</v>
      </c>
      <c r="I421" s="21">
        <v>400</v>
      </c>
      <c r="J421" s="21">
        <v>500</v>
      </c>
      <c r="K421" s="21">
        <v>500</v>
      </c>
      <c r="L421" s="21">
        <v>600</v>
      </c>
      <c r="M421" s="21">
        <v>600</v>
      </c>
      <c r="N421" s="21">
        <v>800</v>
      </c>
      <c r="O421" s="21">
        <v>800</v>
      </c>
      <c r="P421" s="21">
        <v>1000</v>
      </c>
      <c r="Q421" s="21">
        <v>1000</v>
      </c>
      <c r="R421" s="21">
        <v>1400</v>
      </c>
      <c r="S421" s="21">
        <v>1400</v>
      </c>
      <c r="T421" s="21">
        <v>2400</v>
      </c>
      <c r="U421" s="21">
        <v>2400</v>
      </c>
      <c r="V421" s="21">
        <v>3600</v>
      </c>
      <c r="W421" s="21">
        <v>3600</v>
      </c>
      <c r="X421" s="21">
        <v>5000</v>
      </c>
      <c r="Y421" s="21">
        <v>6600</v>
      </c>
      <c r="Z421" s="21">
        <v>8400</v>
      </c>
      <c r="AA421" s="21">
        <v>10000</v>
      </c>
      <c r="AB421" s="21">
        <v>12000</v>
      </c>
      <c r="AC421" s="21">
        <v>14400</v>
      </c>
      <c r="AD421" s="81">
        <f t="shared" si="197"/>
        <v>78700</v>
      </c>
    </row>
    <row r="422" spans="2:30" x14ac:dyDescent="0.25">
      <c r="C422" s="47" t="s">
        <v>0</v>
      </c>
      <c r="D422" s="21">
        <v>0</v>
      </c>
      <c r="E422" s="21">
        <v>45000</v>
      </c>
      <c r="F422" s="21">
        <v>45000</v>
      </c>
      <c r="G422" s="21">
        <v>45000</v>
      </c>
      <c r="H422" s="21">
        <v>45000</v>
      </c>
      <c r="I422" s="21">
        <v>45000</v>
      </c>
      <c r="J422" s="21">
        <v>45000</v>
      </c>
      <c r="K422" s="21">
        <v>45000</v>
      </c>
      <c r="L422" s="21">
        <v>45000</v>
      </c>
      <c r="M422" s="21">
        <v>45000</v>
      </c>
      <c r="N422" s="21">
        <v>45000</v>
      </c>
      <c r="O422" s="21">
        <v>45000</v>
      </c>
      <c r="P422" s="21">
        <v>45000</v>
      </c>
      <c r="Q422" s="21">
        <v>45000</v>
      </c>
      <c r="R422" s="21">
        <v>45000</v>
      </c>
      <c r="S422" s="21">
        <v>38760</v>
      </c>
      <c r="T422" s="21">
        <v>39720</v>
      </c>
      <c r="U422" s="21">
        <v>40580</v>
      </c>
      <c r="V422" s="21">
        <v>41460</v>
      </c>
      <c r="W422" s="21">
        <v>42360</v>
      </c>
      <c r="X422" s="21">
        <v>43260</v>
      </c>
      <c r="Y422" s="21">
        <v>55000</v>
      </c>
      <c r="Z422" s="21">
        <v>55000</v>
      </c>
      <c r="AA422" s="21">
        <v>55000</v>
      </c>
      <c r="AB422" s="21">
        <v>55000</v>
      </c>
      <c r="AC422" s="21">
        <v>55000</v>
      </c>
      <c r="AD422" s="81">
        <f t="shared" si="197"/>
        <v>1151140</v>
      </c>
    </row>
    <row r="423" spans="2:30" x14ac:dyDescent="0.25">
      <c r="C423" s="47" t="s">
        <v>1</v>
      </c>
      <c r="D423" s="21">
        <v>0</v>
      </c>
      <c r="E423" s="21">
        <v>720</v>
      </c>
      <c r="F423" s="21">
        <v>720</v>
      </c>
      <c r="G423" s="21">
        <v>720</v>
      </c>
      <c r="H423" s="21">
        <v>750</v>
      </c>
      <c r="I423" s="21">
        <v>750</v>
      </c>
      <c r="J423" s="21">
        <v>750</v>
      </c>
      <c r="K423" s="21">
        <v>770</v>
      </c>
      <c r="L423" s="21">
        <v>770</v>
      </c>
      <c r="M423" s="21">
        <v>770</v>
      </c>
      <c r="N423" s="21">
        <v>790</v>
      </c>
      <c r="O423" s="21">
        <v>790</v>
      </c>
      <c r="P423" s="21">
        <v>800</v>
      </c>
      <c r="Q423" s="21">
        <v>800</v>
      </c>
      <c r="R423" s="21">
        <v>870</v>
      </c>
      <c r="S423" s="21">
        <v>940</v>
      </c>
      <c r="T423" s="21">
        <v>1120</v>
      </c>
      <c r="U423" s="21">
        <v>1200</v>
      </c>
      <c r="V423" s="21">
        <v>1350</v>
      </c>
      <c r="W423" s="21">
        <v>1440</v>
      </c>
      <c r="X423" s="21">
        <v>1600</v>
      </c>
      <c r="Y423" s="21">
        <v>1700</v>
      </c>
      <c r="Z423" s="21">
        <v>1880</v>
      </c>
      <c r="AA423" s="21">
        <v>2000</v>
      </c>
      <c r="AB423" s="21">
        <v>2250</v>
      </c>
      <c r="AC423" s="21">
        <v>2450</v>
      </c>
      <c r="AD423" s="81">
        <f t="shared" si="197"/>
        <v>28700</v>
      </c>
    </row>
    <row r="424" spans="2:30" x14ac:dyDescent="0.25">
      <c r="C424" s="73" t="s">
        <v>92</v>
      </c>
      <c r="D424" s="21">
        <v>0</v>
      </c>
      <c r="E424" s="21">
        <v>0</v>
      </c>
      <c r="F424" s="21">
        <v>0</v>
      </c>
      <c r="G424" s="21">
        <v>0</v>
      </c>
      <c r="H424" s="21">
        <v>12</v>
      </c>
      <c r="I424" s="21">
        <v>12</v>
      </c>
      <c r="J424" s="21">
        <v>12</v>
      </c>
      <c r="K424" s="21">
        <v>12</v>
      </c>
      <c r="L424" s="21">
        <v>12</v>
      </c>
      <c r="M424" s="21">
        <v>12</v>
      </c>
      <c r="N424" s="21">
        <v>24</v>
      </c>
      <c r="O424" s="21">
        <v>24</v>
      </c>
      <c r="P424" s="21">
        <v>24</v>
      </c>
      <c r="Q424" s="21">
        <v>24</v>
      </c>
      <c r="R424" s="21">
        <v>36</v>
      </c>
      <c r="S424" s="21">
        <v>36</v>
      </c>
      <c r="T424" s="21">
        <v>36</v>
      </c>
      <c r="U424" s="21">
        <v>36</v>
      </c>
      <c r="V424" s="21">
        <v>36</v>
      </c>
      <c r="W424" s="21">
        <v>36</v>
      </c>
      <c r="X424" s="21">
        <v>48</v>
      </c>
      <c r="Y424" s="21">
        <v>48</v>
      </c>
      <c r="Z424" s="21">
        <v>48</v>
      </c>
      <c r="AA424" s="21">
        <v>48</v>
      </c>
      <c r="AB424" s="21">
        <v>48</v>
      </c>
      <c r="AC424" s="21">
        <v>48</v>
      </c>
      <c r="AD424" s="82">
        <f t="shared" si="197"/>
        <v>672</v>
      </c>
    </row>
    <row r="425" spans="2:30" x14ac:dyDescent="0.25">
      <c r="C425" s="73" t="s">
        <v>93</v>
      </c>
      <c r="D425" s="21">
        <v>0</v>
      </c>
      <c r="E425" s="21">
        <v>0</v>
      </c>
      <c r="F425" s="21">
        <v>0</v>
      </c>
      <c r="G425" s="21">
        <v>0</v>
      </c>
      <c r="H425" s="21">
        <v>6</v>
      </c>
      <c r="I425" s="21">
        <v>6</v>
      </c>
      <c r="J425" s="21">
        <v>6</v>
      </c>
      <c r="K425" s="21">
        <v>6</v>
      </c>
      <c r="L425" s="21">
        <v>6</v>
      </c>
      <c r="M425" s="21">
        <v>6</v>
      </c>
      <c r="N425" s="21">
        <v>12</v>
      </c>
      <c r="O425" s="21">
        <v>12</v>
      </c>
      <c r="P425" s="21">
        <v>12</v>
      </c>
      <c r="Q425" s="21">
        <v>12</v>
      </c>
      <c r="R425" s="21">
        <v>18</v>
      </c>
      <c r="S425" s="21">
        <v>18</v>
      </c>
      <c r="T425" s="21">
        <v>18</v>
      </c>
      <c r="U425" s="21">
        <v>18</v>
      </c>
      <c r="V425" s="21">
        <v>18</v>
      </c>
      <c r="W425" s="21">
        <v>18</v>
      </c>
      <c r="X425" s="21">
        <v>24</v>
      </c>
      <c r="Y425" s="21">
        <v>24</v>
      </c>
      <c r="Z425" s="21">
        <v>24</v>
      </c>
      <c r="AA425" s="21">
        <v>24</v>
      </c>
      <c r="AB425" s="21">
        <v>24</v>
      </c>
      <c r="AC425" s="21">
        <v>24</v>
      </c>
      <c r="AD425" s="82">
        <f t="shared" si="197"/>
        <v>336</v>
      </c>
    </row>
    <row r="426" spans="2:30" x14ac:dyDescent="0.25">
      <c r="C426" s="73" t="s">
        <v>94</v>
      </c>
      <c r="D426" s="21">
        <v>0</v>
      </c>
      <c r="E426" s="21">
        <v>0</v>
      </c>
      <c r="F426" s="21">
        <v>0</v>
      </c>
      <c r="G426" s="21">
        <v>0</v>
      </c>
      <c r="H426" s="21">
        <v>2</v>
      </c>
      <c r="I426" s="21">
        <v>2</v>
      </c>
      <c r="J426" s="21">
        <v>2</v>
      </c>
      <c r="K426" s="21">
        <v>2</v>
      </c>
      <c r="L426" s="21">
        <v>2</v>
      </c>
      <c r="M426" s="21">
        <v>2</v>
      </c>
      <c r="N426" s="21">
        <v>4</v>
      </c>
      <c r="O426" s="21">
        <v>4</v>
      </c>
      <c r="P426" s="21">
        <v>4</v>
      </c>
      <c r="Q426" s="21">
        <v>4</v>
      </c>
      <c r="R426" s="21">
        <v>6</v>
      </c>
      <c r="S426" s="21">
        <v>6</v>
      </c>
      <c r="T426" s="21">
        <v>6</v>
      </c>
      <c r="U426" s="21">
        <v>6</v>
      </c>
      <c r="V426" s="21">
        <v>6</v>
      </c>
      <c r="W426" s="21">
        <v>6</v>
      </c>
      <c r="X426" s="21">
        <v>8</v>
      </c>
      <c r="Y426" s="21">
        <v>8</v>
      </c>
      <c r="Z426" s="21">
        <v>8</v>
      </c>
      <c r="AA426" s="21">
        <v>8</v>
      </c>
      <c r="AB426" s="21">
        <v>8</v>
      </c>
      <c r="AC426" s="21">
        <v>8</v>
      </c>
      <c r="AD426" s="82">
        <f t="shared" si="197"/>
        <v>112</v>
      </c>
    </row>
    <row r="428" spans="2:30" x14ac:dyDescent="0.25">
      <c r="B428" s="10">
        <v>1390</v>
      </c>
      <c r="C428" s="21" t="s">
        <v>2</v>
      </c>
      <c r="D428" s="47">
        <v>0</v>
      </c>
      <c r="E428" s="47">
        <v>1</v>
      </c>
      <c r="F428" s="47">
        <v>2</v>
      </c>
      <c r="G428" s="47">
        <v>3</v>
      </c>
      <c r="H428" s="47">
        <v>4</v>
      </c>
      <c r="I428" s="47">
        <v>5</v>
      </c>
      <c r="J428" s="47">
        <v>6</v>
      </c>
      <c r="K428" s="47">
        <v>7</v>
      </c>
      <c r="L428" s="47">
        <v>8</v>
      </c>
      <c r="M428" s="47">
        <v>9</v>
      </c>
      <c r="N428" s="47">
        <v>10</v>
      </c>
      <c r="O428" s="47">
        <v>11</v>
      </c>
      <c r="P428" s="47">
        <v>12</v>
      </c>
      <c r="Q428" s="47">
        <v>13</v>
      </c>
      <c r="R428" s="47">
        <v>14</v>
      </c>
      <c r="S428" s="47">
        <v>15</v>
      </c>
      <c r="T428" s="47">
        <v>16</v>
      </c>
      <c r="U428" s="47">
        <v>17</v>
      </c>
      <c r="V428" s="47">
        <v>18</v>
      </c>
      <c r="W428" s="47">
        <v>19</v>
      </c>
      <c r="X428" s="47">
        <v>20</v>
      </c>
      <c r="Y428" s="80">
        <v>21</v>
      </c>
      <c r="Z428" s="80">
        <v>22</v>
      </c>
      <c r="AA428" s="80">
        <v>23</v>
      </c>
      <c r="AB428" s="80">
        <v>24</v>
      </c>
      <c r="AC428" s="80">
        <v>25</v>
      </c>
      <c r="AD428" s="24"/>
    </row>
    <row r="429" spans="2:30" ht="14" customHeight="1" x14ac:dyDescent="0.25">
      <c r="C429" s="47" t="s">
        <v>5</v>
      </c>
      <c r="D429" s="21"/>
      <c r="E429" s="21">
        <v>9000</v>
      </c>
      <c r="F429" s="21">
        <v>9000</v>
      </c>
      <c r="G429" s="21">
        <v>9000</v>
      </c>
      <c r="H429" s="21">
        <v>12000</v>
      </c>
      <c r="I429" s="21">
        <v>12000</v>
      </c>
      <c r="J429" s="21">
        <v>15000</v>
      </c>
      <c r="K429" s="21">
        <v>15000</v>
      </c>
      <c r="L429" s="21">
        <v>18000</v>
      </c>
      <c r="M429" s="21">
        <v>18000</v>
      </c>
      <c r="N429" s="21">
        <v>24000</v>
      </c>
      <c r="O429" s="21">
        <v>24000</v>
      </c>
      <c r="P429" s="21">
        <v>30000</v>
      </c>
      <c r="Q429" s="21">
        <v>30000</v>
      </c>
      <c r="R429" s="21">
        <v>42000</v>
      </c>
      <c r="S429" s="21">
        <v>42000</v>
      </c>
      <c r="T429" s="21">
        <v>72000</v>
      </c>
      <c r="U429" s="21">
        <v>72000</v>
      </c>
      <c r="V429" s="21">
        <v>108000</v>
      </c>
      <c r="W429" s="21">
        <v>108000</v>
      </c>
      <c r="X429" s="21">
        <v>150000</v>
      </c>
      <c r="Y429" s="21">
        <v>198000</v>
      </c>
      <c r="Z429" s="21">
        <v>252000</v>
      </c>
      <c r="AA429" s="21">
        <v>300000</v>
      </c>
      <c r="AB429" s="21">
        <v>360000</v>
      </c>
      <c r="AC429" s="21">
        <v>432000</v>
      </c>
      <c r="AD429" s="81">
        <f t="shared" ref="AD429:AD438" si="198">SUM(D429:AC429)*5</f>
        <v>11805000</v>
      </c>
    </row>
    <row r="430" spans="2:30" x14ac:dyDescent="0.25">
      <c r="C430" s="47" t="s">
        <v>65</v>
      </c>
      <c r="D430" s="21"/>
      <c r="E430" s="21">
        <v>210</v>
      </c>
      <c r="F430" s="21">
        <v>210</v>
      </c>
      <c r="G430" s="21">
        <v>210</v>
      </c>
      <c r="H430" s="21">
        <v>240</v>
      </c>
      <c r="I430" s="21">
        <v>240</v>
      </c>
      <c r="J430" s="21">
        <v>240</v>
      </c>
      <c r="K430" s="21">
        <v>270</v>
      </c>
      <c r="L430" s="21">
        <v>270</v>
      </c>
      <c r="M430" s="21">
        <v>270</v>
      </c>
      <c r="N430" s="21">
        <v>330</v>
      </c>
      <c r="O430" s="21">
        <v>330</v>
      </c>
      <c r="P430" s="21">
        <v>390</v>
      </c>
      <c r="Q430" s="21">
        <v>390</v>
      </c>
      <c r="R430" s="21">
        <v>420</v>
      </c>
      <c r="S430" s="21">
        <v>450</v>
      </c>
      <c r="T430" s="21">
        <v>540</v>
      </c>
      <c r="U430" s="21">
        <v>570</v>
      </c>
      <c r="V430" s="21">
        <v>660</v>
      </c>
      <c r="W430" s="21">
        <v>690</v>
      </c>
      <c r="X430" s="21">
        <v>780</v>
      </c>
      <c r="Y430" s="21">
        <v>810</v>
      </c>
      <c r="Z430" s="21">
        <v>900</v>
      </c>
      <c r="AA430" s="21">
        <v>930</v>
      </c>
      <c r="AB430" s="21">
        <v>1020</v>
      </c>
      <c r="AC430" s="21">
        <v>1050</v>
      </c>
      <c r="AD430" s="81">
        <f t="shared" si="198"/>
        <v>62100</v>
      </c>
    </row>
    <row r="431" spans="2:30" x14ac:dyDescent="0.25">
      <c r="C431" s="47" t="s">
        <v>63</v>
      </c>
      <c r="D431" s="21"/>
      <c r="E431" s="21">
        <v>4</v>
      </c>
      <c r="F431" s="21">
        <v>5</v>
      </c>
      <c r="G431" s="21">
        <v>6</v>
      </c>
      <c r="H431" s="21">
        <v>6</v>
      </c>
      <c r="I431" s="21">
        <v>6</v>
      </c>
      <c r="J431" s="21">
        <v>7</v>
      </c>
      <c r="K431" s="21">
        <v>7</v>
      </c>
      <c r="L431" s="21">
        <v>8</v>
      </c>
      <c r="M431" s="21">
        <v>8</v>
      </c>
      <c r="N431" s="21">
        <v>10</v>
      </c>
      <c r="O431" s="21">
        <v>10</v>
      </c>
      <c r="P431" s="21">
        <v>11</v>
      </c>
      <c r="Q431" s="21">
        <v>11</v>
      </c>
      <c r="R431" s="21">
        <v>12</v>
      </c>
      <c r="S431" s="21">
        <v>12</v>
      </c>
      <c r="T431" s="21">
        <v>13</v>
      </c>
      <c r="U431" s="21">
        <v>14</v>
      </c>
      <c r="V431" s="21">
        <v>17</v>
      </c>
      <c r="W431" s="21">
        <v>18</v>
      </c>
      <c r="X431" s="21">
        <v>19</v>
      </c>
      <c r="Y431" s="21">
        <v>20</v>
      </c>
      <c r="Z431" s="21">
        <v>23</v>
      </c>
      <c r="AA431" s="21">
        <v>25</v>
      </c>
      <c r="AB431" s="21">
        <v>26</v>
      </c>
      <c r="AC431" s="21">
        <v>29</v>
      </c>
      <c r="AD431" s="81">
        <f t="shared" si="198"/>
        <v>1635</v>
      </c>
    </row>
    <row r="432" spans="2:30" x14ac:dyDescent="0.25">
      <c r="C432" s="47" t="s">
        <v>64</v>
      </c>
      <c r="D432" s="21"/>
      <c r="E432" s="21">
        <v>3</v>
      </c>
      <c r="F432" s="21">
        <v>3</v>
      </c>
      <c r="G432" s="21">
        <v>3</v>
      </c>
      <c r="H432" s="21">
        <v>4</v>
      </c>
      <c r="I432" s="21">
        <v>4</v>
      </c>
      <c r="J432" s="21">
        <v>4</v>
      </c>
      <c r="K432" s="21">
        <v>4</v>
      </c>
      <c r="L432" s="21">
        <v>4</v>
      </c>
      <c r="M432" s="21">
        <v>4</v>
      </c>
      <c r="N432" s="21">
        <v>4</v>
      </c>
      <c r="O432" s="21">
        <v>4</v>
      </c>
      <c r="P432" s="21">
        <v>5</v>
      </c>
      <c r="Q432" s="21">
        <v>5</v>
      </c>
      <c r="R432" s="21">
        <v>7</v>
      </c>
      <c r="S432" s="21">
        <v>7</v>
      </c>
      <c r="T432" s="21">
        <v>7</v>
      </c>
      <c r="U432" s="21">
        <v>7</v>
      </c>
      <c r="V432" s="21">
        <v>12</v>
      </c>
      <c r="W432" s="21">
        <v>12</v>
      </c>
      <c r="X432" s="21">
        <v>18</v>
      </c>
      <c r="Y432" s="21">
        <v>18</v>
      </c>
      <c r="Z432" s="21">
        <v>18</v>
      </c>
      <c r="AA432" s="21">
        <v>18</v>
      </c>
      <c r="AB432" s="21">
        <v>27</v>
      </c>
      <c r="AC432" s="21">
        <v>27</v>
      </c>
      <c r="AD432" s="81">
        <f t="shared" si="198"/>
        <v>1145</v>
      </c>
    </row>
    <row r="433" spans="2:30" x14ac:dyDescent="0.25">
      <c r="C433" s="47" t="s">
        <v>24</v>
      </c>
      <c r="D433" s="21"/>
      <c r="E433" s="21">
        <v>180</v>
      </c>
      <c r="F433" s="21">
        <v>180</v>
      </c>
      <c r="G433" s="21">
        <v>180</v>
      </c>
      <c r="H433" s="21">
        <v>240</v>
      </c>
      <c r="I433" s="21">
        <v>240</v>
      </c>
      <c r="J433" s="21">
        <v>300</v>
      </c>
      <c r="K433" s="21">
        <v>300</v>
      </c>
      <c r="L433" s="21">
        <v>360</v>
      </c>
      <c r="M433" s="21">
        <v>360</v>
      </c>
      <c r="N433" s="21">
        <v>480</v>
      </c>
      <c r="O433" s="21">
        <v>480</v>
      </c>
      <c r="P433" s="21">
        <v>600</v>
      </c>
      <c r="Q433" s="21">
        <v>600</v>
      </c>
      <c r="R433" s="21">
        <v>840</v>
      </c>
      <c r="S433" s="21">
        <v>840</v>
      </c>
      <c r="T433" s="21">
        <v>1440</v>
      </c>
      <c r="U433" s="21">
        <v>1440</v>
      </c>
      <c r="V433" s="21">
        <v>2160</v>
      </c>
      <c r="W433" s="21">
        <v>2160</v>
      </c>
      <c r="X433" s="21">
        <v>3000</v>
      </c>
      <c r="Y433" s="21">
        <v>3960</v>
      </c>
      <c r="Z433" s="21">
        <v>5040</v>
      </c>
      <c r="AA433" s="21">
        <v>6000</v>
      </c>
      <c r="AB433" s="21">
        <v>7200</v>
      </c>
      <c r="AC433" s="21">
        <v>8640</v>
      </c>
      <c r="AD433" s="81">
        <f t="shared" si="198"/>
        <v>236100</v>
      </c>
    </row>
    <row r="434" spans="2:30" x14ac:dyDescent="0.25">
      <c r="C434" s="47" t="s">
        <v>0</v>
      </c>
      <c r="D434" s="21"/>
      <c r="E434" s="21">
        <v>31500</v>
      </c>
      <c r="F434" s="21">
        <v>31500</v>
      </c>
      <c r="G434" s="21">
        <v>31500</v>
      </c>
      <c r="H434" s="21">
        <v>31500</v>
      </c>
      <c r="I434" s="21">
        <v>31500</v>
      </c>
      <c r="J434" s="21">
        <v>31500</v>
      </c>
      <c r="K434" s="21">
        <v>31500</v>
      </c>
      <c r="L434" s="21">
        <v>31500</v>
      </c>
      <c r="M434" s="21">
        <v>31500</v>
      </c>
      <c r="N434" s="21">
        <v>31500</v>
      </c>
      <c r="O434" s="21">
        <v>31500</v>
      </c>
      <c r="P434" s="21">
        <v>31500</v>
      </c>
      <c r="Q434" s="21">
        <v>31500</v>
      </c>
      <c r="R434" s="21">
        <v>31500</v>
      </c>
      <c r="S434" s="21">
        <v>31500</v>
      </c>
      <c r="T434" s="21">
        <v>35000</v>
      </c>
      <c r="U434" s="21">
        <v>35000</v>
      </c>
      <c r="V434" s="21">
        <v>35000</v>
      </c>
      <c r="W434" s="21">
        <v>35000</v>
      </c>
      <c r="X434" s="21">
        <v>38500</v>
      </c>
      <c r="Y434" s="21">
        <v>38500</v>
      </c>
      <c r="Z434" s="21">
        <v>38500</v>
      </c>
      <c r="AA434" s="21">
        <v>38500</v>
      </c>
      <c r="AB434" s="21">
        <v>38500</v>
      </c>
      <c r="AC434" s="21">
        <v>38500</v>
      </c>
      <c r="AD434" s="81">
        <f t="shared" si="198"/>
        <v>4217500</v>
      </c>
    </row>
    <row r="435" spans="2:30" x14ac:dyDescent="0.25">
      <c r="C435" s="47" t="s">
        <v>1</v>
      </c>
      <c r="D435" s="21"/>
      <c r="E435" s="21">
        <v>430</v>
      </c>
      <c r="F435" s="21">
        <v>430</v>
      </c>
      <c r="G435" s="21">
        <v>430</v>
      </c>
      <c r="H435" s="21">
        <v>450</v>
      </c>
      <c r="I435" s="21">
        <v>450</v>
      </c>
      <c r="J435" s="21">
        <v>450</v>
      </c>
      <c r="K435" s="21">
        <v>460</v>
      </c>
      <c r="L435" s="21">
        <v>460</v>
      </c>
      <c r="M435" s="21">
        <v>460</v>
      </c>
      <c r="N435" s="21">
        <v>470</v>
      </c>
      <c r="O435" s="21">
        <v>470</v>
      </c>
      <c r="P435" s="21">
        <v>480</v>
      </c>
      <c r="Q435" s="21">
        <v>480</v>
      </c>
      <c r="R435" s="21">
        <v>520</v>
      </c>
      <c r="S435" s="21">
        <v>560</v>
      </c>
      <c r="T435" s="21">
        <v>670</v>
      </c>
      <c r="U435" s="21">
        <v>720</v>
      </c>
      <c r="V435" s="21">
        <v>810</v>
      </c>
      <c r="W435" s="21">
        <v>860</v>
      </c>
      <c r="X435" s="21">
        <v>960</v>
      </c>
      <c r="Y435" s="21">
        <v>1020</v>
      </c>
      <c r="Z435" s="21">
        <v>1130</v>
      </c>
      <c r="AA435" s="21">
        <v>1200</v>
      </c>
      <c r="AB435" s="21">
        <v>1350</v>
      </c>
      <c r="AC435" s="21">
        <v>1470</v>
      </c>
      <c r="AD435" s="81">
        <f t="shared" si="198"/>
        <v>85950</v>
      </c>
    </row>
    <row r="436" spans="2:30" x14ac:dyDescent="0.25">
      <c r="C436" s="73" t="s">
        <v>92</v>
      </c>
      <c r="D436" s="21">
        <v>0</v>
      </c>
      <c r="E436" s="21">
        <v>0</v>
      </c>
      <c r="F436" s="21">
        <v>0</v>
      </c>
      <c r="G436" s="21">
        <v>0</v>
      </c>
      <c r="H436" s="21">
        <v>12</v>
      </c>
      <c r="I436" s="21">
        <v>12</v>
      </c>
      <c r="J436" s="21">
        <v>12</v>
      </c>
      <c r="K436" s="21">
        <v>12</v>
      </c>
      <c r="L436" s="21">
        <v>12</v>
      </c>
      <c r="M436" s="21">
        <v>12</v>
      </c>
      <c r="N436" s="21">
        <v>24</v>
      </c>
      <c r="O436" s="21">
        <v>24</v>
      </c>
      <c r="P436" s="21">
        <v>24</v>
      </c>
      <c r="Q436" s="21">
        <v>24</v>
      </c>
      <c r="R436" s="21">
        <v>36</v>
      </c>
      <c r="S436" s="21">
        <v>36</v>
      </c>
      <c r="T436" s="21">
        <v>36</v>
      </c>
      <c r="U436" s="21">
        <v>36</v>
      </c>
      <c r="V436" s="21">
        <v>36</v>
      </c>
      <c r="W436" s="21">
        <v>36</v>
      </c>
      <c r="X436" s="21">
        <v>48</v>
      </c>
      <c r="Y436" s="21">
        <v>48</v>
      </c>
      <c r="Z436" s="21">
        <v>48</v>
      </c>
      <c r="AA436" s="21">
        <v>48</v>
      </c>
      <c r="AB436" s="21">
        <v>48</v>
      </c>
      <c r="AC436" s="21">
        <v>48</v>
      </c>
      <c r="AD436" s="82">
        <f t="shared" si="198"/>
        <v>3360</v>
      </c>
    </row>
    <row r="437" spans="2:30" x14ac:dyDescent="0.25">
      <c r="C437" s="73" t="s">
        <v>93</v>
      </c>
      <c r="D437" s="21">
        <v>0</v>
      </c>
      <c r="E437" s="21">
        <v>0</v>
      </c>
      <c r="F437" s="21">
        <v>0</v>
      </c>
      <c r="G437" s="21">
        <v>0</v>
      </c>
      <c r="H437" s="21">
        <v>6</v>
      </c>
      <c r="I437" s="21">
        <v>6</v>
      </c>
      <c r="J437" s="21">
        <v>6</v>
      </c>
      <c r="K437" s="21">
        <v>6</v>
      </c>
      <c r="L437" s="21">
        <v>6</v>
      </c>
      <c r="M437" s="21">
        <v>6</v>
      </c>
      <c r="N437" s="21">
        <v>12</v>
      </c>
      <c r="O437" s="21">
        <v>12</v>
      </c>
      <c r="P437" s="21">
        <v>12</v>
      </c>
      <c r="Q437" s="21">
        <v>12</v>
      </c>
      <c r="R437" s="21">
        <v>18</v>
      </c>
      <c r="S437" s="21">
        <v>18</v>
      </c>
      <c r="T437" s="21">
        <v>18</v>
      </c>
      <c r="U437" s="21">
        <v>18</v>
      </c>
      <c r="V437" s="21">
        <v>18</v>
      </c>
      <c r="W437" s="21">
        <v>18</v>
      </c>
      <c r="X437" s="21">
        <v>24</v>
      </c>
      <c r="Y437" s="21">
        <v>24</v>
      </c>
      <c r="Z437" s="21">
        <v>24</v>
      </c>
      <c r="AA437" s="21">
        <v>24</v>
      </c>
      <c r="AB437" s="21">
        <v>24</v>
      </c>
      <c r="AC437" s="21">
        <v>24</v>
      </c>
      <c r="AD437" s="82">
        <f t="shared" si="198"/>
        <v>1680</v>
      </c>
    </row>
    <row r="438" spans="2:30" x14ac:dyDescent="0.25">
      <c r="C438" s="73" t="s">
        <v>94</v>
      </c>
      <c r="D438" s="21">
        <v>0</v>
      </c>
      <c r="E438" s="21">
        <v>0</v>
      </c>
      <c r="F438" s="21">
        <v>0</v>
      </c>
      <c r="G438" s="21">
        <v>0</v>
      </c>
      <c r="H438" s="21">
        <v>2</v>
      </c>
      <c r="I438" s="21">
        <v>2</v>
      </c>
      <c r="J438" s="21">
        <v>2</v>
      </c>
      <c r="K438" s="21">
        <v>2</v>
      </c>
      <c r="L438" s="21">
        <v>2</v>
      </c>
      <c r="M438" s="21">
        <v>2</v>
      </c>
      <c r="N438" s="21">
        <v>4</v>
      </c>
      <c r="O438" s="21">
        <v>4</v>
      </c>
      <c r="P438" s="21">
        <v>4</v>
      </c>
      <c r="Q438" s="21">
        <v>4</v>
      </c>
      <c r="R438" s="21">
        <v>6</v>
      </c>
      <c r="S438" s="21">
        <v>6</v>
      </c>
      <c r="T438" s="21">
        <v>6</v>
      </c>
      <c r="U438" s="21">
        <v>6</v>
      </c>
      <c r="V438" s="21">
        <v>6</v>
      </c>
      <c r="W438" s="21">
        <v>6</v>
      </c>
      <c r="X438" s="21">
        <v>8</v>
      </c>
      <c r="Y438" s="21">
        <v>8</v>
      </c>
      <c r="Z438" s="21">
        <v>8</v>
      </c>
      <c r="AA438" s="21">
        <v>8</v>
      </c>
      <c r="AB438" s="21">
        <v>8</v>
      </c>
      <c r="AC438" s="21">
        <v>8</v>
      </c>
      <c r="AD438" s="82">
        <f t="shared" si="198"/>
        <v>560</v>
      </c>
    </row>
    <row r="440" spans="2:30" x14ac:dyDescent="0.25">
      <c r="B440" s="10" t="s">
        <v>66</v>
      </c>
      <c r="C440" s="21" t="s">
        <v>3</v>
      </c>
      <c r="D440" s="47">
        <v>0</v>
      </c>
      <c r="E440" s="47">
        <v>1</v>
      </c>
      <c r="F440" s="47">
        <v>2</v>
      </c>
      <c r="G440" s="47">
        <v>3</v>
      </c>
      <c r="H440" s="47">
        <v>4</v>
      </c>
      <c r="I440" s="47">
        <v>5</v>
      </c>
      <c r="J440" s="47">
        <v>6</v>
      </c>
      <c r="K440" s="47">
        <v>7</v>
      </c>
      <c r="L440" s="47">
        <v>8</v>
      </c>
      <c r="M440" s="47">
        <v>9</v>
      </c>
      <c r="N440" s="47">
        <v>10</v>
      </c>
      <c r="O440" s="47">
        <v>11</v>
      </c>
      <c r="P440" s="47">
        <v>12</v>
      </c>
      <c r="Q440" s="47">
        <v>13</v>
      </c>
      <c r="R440" s="47">
        <v>14</v>
      </c>
      <c r="S440" s="47">
        <v>15</v>
      </c>
      <c r="T440" s="47">
        <v>16</v>
      </c>
      <c r="U440" s="47">
        <v>17</v>
      </c>
      <c r="V440" s="47">
        <v>18</v>
      </c>
      <c r="W440" s="47">
        <v>19</v>
      </c>
      <c r="X440" s="47">
        <v>20</v>
      </c>
      <c r="Y440" s="83">
        <v>21</v>
      </c>
      <c r="Z440" s="83">
        <v>22</v>
      </c>
      <c r="AA440" s="83">
        <v>23</v>
      </c>
      <c r="AB440" s="83">
        <v>24</v>
      </c>
      <c r="AC440" s="83">
        <v>25</v>
      </c>
    </row>
    <row r="441" spans="2:30" x14ac:dyDescent="0.25">
      <c r="B441" s="108" t="s">
        <v>79</v>
      </c>
      <c r="C441" s="47" t="s">
        <v>5</v>
      </c>
      <c r="D441" s="21">
        <v>0</v>
      </c>
      <c r="E441" s="21">
        <f>E417</f>
        <v>15000</v>
      </c>
      <c r="F441" s="21">
        <f t="shared" ref="F441:X441" si="199">F417</f>
        <v>15000</v>
      </c>
      <c r="G441" s="21">
        <f t="shared" si="199"/>
        <v>15000</v>
      </c>
      <c r="H441" s="21">
        <f t="shared" si="199"/>
        <v>20000</v>
      </c>
      <c r="I441" s="21">
        <f t="shared" si="199"/>
        <v>20000</v>
      </c>
      <c r="J441" s="21">
        <f t="shared" si="199"/>
        <v>25000</v>
      </c>
      <c r="K441" s="21">
        <f t="shared" si="199"/>
        <v>25000</v>
      </c>
      <c r="L441" s="21">
        <f t="shared" si="199"/>
        <v>30000</v>
      </c>
      <c r="M441" s="21">
        <f t="shared" si="199"/>
        <v>30000</v>
      </c>
      <c r="N441" s="21">
        <f t="shared" si="199"/>
        <v>40000</v>
      </c>
      <c r="O441" s="21">
        <f t="shared" si="199"/>
        <v>40000</v>
      </c>
      <c r="P441" s="21">
        <f t="shared" si="199"/>
        <v>50000</v>
      </c>
      <c r="Q441" s="21">
        <f t="shared" si="199"/>
        <v>50000</v>
      </c>
      <c r="R441" s="21">
        <f t="shared" si="199"/>
        <v>70000</v>
      </c>
      <c r="S441" s="21">
        <f t="shared" si="199"/>
        <v>70000</v>
      </c>
      <c r="T441" s="21">
        <f t="shared" si="199"/>
        <v>120000</v>
      </c>
      <c r="U441" s="21">
        <f t="shared" si="199"/>
        <v>120000</v>
      </c>
      <c r="V441" s="21">
        <f t="shared" si="199"/>
        <v>180000</v>
      </c>
      <c r="W441" s="21">
        <f t="shared" si="199"/>
        <v>180000</v>
      </c>
      <c r="X441" s="21">
        <f t="shared" si="199"/>
        <v>250000</v>
      </c>
      <c r="Y441" s="21">
        <f t="shared" ref="Y441:AC441" si="200">Y417</f>
        <v>330000</v>
      </c>
      <c r="Z441" s="21">
        <f t="shared" si="200"/>
        <v>420000</v>
      </c>
      <c r="AA441" s="21">
        <f t="shared" si="200"/>
        <v>500000</v>
      </c>
      <c r="AB441" s="21">
        <f t="shared" si="200"/>
        <v>600000</v>
      </c>
      <c r="AC441" s="21">
        <f t="shared" si="200"/>
        <v>720000</v>
      </c>
    </row>
    <row r="442" spans="2:30" x14ac:dyDescent="0.25">
      <c r="B442" s="108"/>
      <c r="C442" s="47" t="s">
        <v>62</v>
      </c>
      <c r="D442" s="21">
        <v>0</v>
      </c>
      <c r="E442" s="21">
        <f t="shared" ref="E442:X442" si="201">E418*E$405</f>
        <v>350</v>
      </c>
      <c r="F442" s="21">
        <f t="shared" si="201"/>
        <v>350</v>
      </c>
      <c r="G442" s="21">
        <f t="shared" si="201"/>
        <v>350</v>
      </c>
      <c r="H442" s="21">
        <f t="shared" si="201"/>
        <v>811.2</v>
      </c>
      <c r="I442" s="21">
        <f t="shared" si="201"/>
        <v>811.2</v>
      </c>
      <c r="J442" s="21">
        <f t="shared" si="201"/>
        <v>811.2</v>
      </c>
      <c r="K442" s="21">
        <f t="shared" si="201"/>
        <v>1267.6500000000001</v>
      </c>
      <c r="L442" s="21">
        <f t="shared" si="201"/>
        <v>1267.6500000000001</v>
      </c>
      <c r="M442" s="21">
        <f t="shared" si="201"/>
        <v>1267.6500000000001</v>
      </c>
      <c r="N442" s="21">
        <f t="shared" si="201"/>
        <v>2668.05</v>
      </c>
      <c r="O442" s="21">
        <f t="shared" si="201"/>
        <v>2668.05</v>
      </c>
      <c r="P442" s="21">
        <f t="shared" si="201"/>
        <v>4314.7</v>
      </c>
      <c r="Q442" s="21">
        <f t="shared" si="201"/>
        <v>4314.7</v>
      </c>
      <c r="R442" s="21">
        <f t="shared" si="201"/>
        <v>8010.0999999999995</v>
      </c>
      <c r="S442" s="21">
        <f t="shared" si="201"/>
        <v>8582.25</v>
      </c>
      <c r="T442" s="21">
        <f t="shared" si="201"/>
        <v>12330</v>
      </c>
      <c r="U442" s="21">
        <f t="shared" si="201"/>
        <v>13015</v>
      </c>
      <c r="V442" s="21">
        <f t="shared" si="201"/>
        <v>19220.3</v>
      </c>
      <c r="W442" s="21">
        <f t="shared" si="201"/>
        <v>20093.949999999997</v>
      </c>
      <c r="X442" s="21">
        <f t="shared" si="201"/>
        <v>42064.1</v>
      </c>
      <c r="Y442" s="21">
        <f t="shared" ref="Y442:AC442" si="202">Y418*Y$405</f>
        <v>43681.95</v>
      </c>
      <c r="Z442" s="21">
        <f t="shared" si="202"/>
        <v>70726.5</v>
      </c>
      <c r="AA442" s="21">
        <f t="shared" si="202"/>
        <v>73084.05</v>
      </c>
      <c r="AB442" s="21">
        <f t="shared" si="202"/>
        <v>155245.69999999998</v>
      </c>
      <c r="AC442" s="21">
        <f t="shared" si="202"/>
        <v>159811.75</v>
      </c>
    </row>
    <row r="443" spans="2:30" x14ac:dyDescent="0.25">
      <c r="B443" s="108"/>
      <c r="C443" s="47" t="s">
        <v>63</v>
      </c>
      <c r="D443" s="21">
        <v>0</v>
      </c>
      <c r="E443" s="21">
        <f>E419*E$405</f>
        <v>6</v>
      </c>
      <c r="F443" s="21">
        <f t="shared" ref="F443:T443" si="203">F419*F$405</f>
        <v>8</v>
      </c>
      <c r="G443" s="21">
        <f t="shared" si="203"/>
        <v>8</v>
      </c>
      <c r="H443" s="21">
        <f t="shared" si="203"/>
        <v>20.28</v>
      </c>
      <c r="I443" s="21">
        <f t="shared" si="203"/>
        <v>20.28</v>
      </c>
      <c r="J443" s="21">
        <f t="shared" si="203"/>
        <v>24.335999999999999</v>
      </c>
      <c r="K443" s="21">
        <f t="shared" si="203"/>
        <v>33.804000000000002</v>
      </c>
      <c r="L443" s="21">
        <f t="shared" si="203"/>
        <v>39.438000000000002</v>
      </c>
      <c r="M443" s="21">
        <f t="shared" si="203"/>
        <v>39.438000000000002</v>
      </c>
      <c r="N443" s="21">
        <f t="shared" si="203"/>
        <v>77.616</v>
      </c>
      <c r="O443" s="21">
        <f t="shared" si="203"/>
        <v>77.616</v>
      </c>
      <c r="P443" s="21">
        <f t="shared" si="203"/>
        <v>119.48399999999999</v>
      </c>
      <c r="Q443" s="21">
        <f t="shared" si="203"/>
        <v>119.48399999999999</v>
      </c>
      <c r="R443" s="21">
        <f t="shared" si="203"/>
        <v>228.85999999999999</v>
      </c>
      <c r="S443" s="21">
        <f t="shared" si="203"/>
        <v>228.85999999999999</v>
      </c>
      <c r="T443" s="21">
        <f t="shared" si="203"/>
        <v>301.39999999999998</v>
      </c>
      <c r="U443" s="21">
        <f t="shared" ref="U443:X447" si="204">U419*U$405</f>
        <v>328.79999999999995</v>
      </c>
      <c r="V443" s="21">
        <f t="shared" si="204"/>
        <v>489.24399999999997</v>
      </c>
      <c r="W443" s="21">
        <f t="shared" si="204"/>
        <v>524.18999999999994</v>
      </c>
      <c r="X443" s="21">
        <f t="shared" si="204"/>
        <v>1035.424</v>
      </c>
      <c r="Y443" s="21">
        <f t="shared" ref="Y443:AC443" si="205">Y419*Y$405</f>
        <v>1100.1379999999999</v>
      </c>
      <c r="Z443" s="21">
        <f t="shared" si="205"/>
        <v>1791.7380000000001</v>
      </c>
      <c r="AA443" s="21">
        <f t="shared" si="205"/>
        <v>1980.3420000000001</v>
      </c>
      <c r="AB443" s="21">
        <f t="shared" si="205"/>
        <v>4018.1239999999998</v>
      </c>
      <c r="AC443" s="21">
        <f t="shared" si="205"/>
        <v>4383.4079999999994</v>
      </c>
    </row>
    <row r="444" spans="2:30" x14ac:dyDescent="0.25">
      <c r="B444" s="108"/>
      <c r="C444" s="47" t="s">
        <v>64</v>
      </c>
      <c r="D444" s="21">
        <v>0</v>
      </c>
      <c r="E444" s="21">
        <f>E420*E$405</f>
        <v>5</v>
      </c>
      <c r="F444" s="21">
        <f t="shared" ref="F444:T444" si="206">F420*F$405</f>
        <v>5</v>
      </c>
      <c r="G444" s="21">
        <f t="shared" si="206"/>
        <v>5</v>
      </c>
      <c r="H444" s="21">
        <f t="shared" si="206"/>
        <v>12.167999999999999</v>
      </c>
      <c r="I444" s="21">
        <f t="shared" si="206"/>
        <v>12.167999999999999</v>
      </c>
      <c r="J444" s="21">
        <f t="shared" si="206"/>
        <v>12.167999999999999</v>
      </c>
      <c r="K444" s="21">
        <f t="shared" si="206"/>
        <v>16.902000000000001</v>
      </c>
      <c r="L444" s="21">
        <f t="shared" si="206"/>
        <v>16.902000000000001</v>
      </c>
      <c r="M444" s="21">
        <f t="shared" si="206"/>
        <v>16.902000000000001</v>
      </c>
      <c r="N444" s="21">
        <f t="shared" si="206"/>
        <v>33.957000000000001</v>
      </c>
      <c r="O444" s="21">
        <f t="shared" si="206"/>
        <v>33.957000000000001</v>
      </c>
      <c r="P444" s="21">
        <f t="shared" si="206"/>
        <v>53.103999999999999</v>
      </c>
      <c r="Q444" s="21">
        <f t="shared" si="206"/>
        <v>53.103999999999999</v>
      </c>
      <c r="R444" s="21">
        <f t="shared" si="206"/>
        <v>137.316</v>
      </c>
      <c r="S444" s="21">
        <f t="shared" si="206"/>
        <v>137.316</v>
      </c>
      <c r="T444" s="21">
        <f t="shared" si="206"/>
        <v>164.39999999999998</v>
      </c>
      <c r="U444" s="21">
        <f t="shared" si="204"/>
        <v>164.39999999999998</v>
      </c>
      <c r="V444" s="21">
        <f t="shared" si="204"/>
        <v>349.46</v>
      </c>
      <c r="W444" s="21">
        <f t="shared" si="204"/>
        <v>349.46</v>
      </c>
      <c r="X444" s="21">
        <f t="shared" si="204"/>
        <v>970.71</v>
      </c>
      <c r="Y444" s="21">
        <f t="shared" ref="Y444:AC444" si="207">Y420*Y$405</f>
        <v>970.71</v>
      </c>
      <c r="Z444" s="21">
        <f t="shared" si="207"/>
        <v>1414.5300000000002</v>
      </c>
      <c r="AA444" s="21">
        <f t="shared" si="207"/>
        <v>1414.5300000000002</v>
      </c>
      <c r="AB444" s="21">
        <f t="shared" si="207"/>
        <v>4109.4449999999997</v>
      </c>
      <c r="AC444" s="21">
        <f t="shared" si="207"/>
        <v>4109.4449999999997</v>
      </c>
    </row>
    <row r="445" spans="2:30" x14ac:dyDescent="0.25">
      <c r="B445" s="108"/>
      <c r="C445" s="47" t="s">
        <v>24</v>
      </c>
      <c r="D445" s="21">
        <v>0</v>
      </c>
      <c r="E445" s="21">
        <f>E421*E$405</f>
        <v>300</v>
      </c>
      <c r="F445" s="21">
        <f t="shared" ref="F445:T445" si="208">F421*F$405</f>
        <v>300</v>
      </c>
      <c r="G445" s="21">
        <f t="shared" si="208"/>
        <v>300</v>
      </c>
      <c r="H445" s="21">
        <f t="shared" si="208"/>
        <v>811.2</v>
      </c>
      <c r="I445" s="21">
        <f t="shared" si="208"/>
        <v>811.2</v>
      </c>
      <c r="J445" s="21">
        <f t="shared" si="208"/>
        <v>1014</v>
      </c>
      <c r="K445" s="21">
        <f t="shared" si="208"/>
        <v>1408.5</v>
      </c>
      <c r="L445" s="21">
        <f t="shared" si="208"/>
        <v>1690.2</v>
      </c>
      <c r="M445" s="21">
        <f t="shared" si="208"/>
        <v>1690.2</v>
      </c>
      <c r="N445" s="21">
        <f t="shared" si="208"/>
        <v>3880.8</v>
      </c>
      <c r="O445" s="21">
        <f t="shared" si="208"/>
        <v>3880.8</v>
      </c>
      <c r="P445" s="21">
        <f t="shared" si="208"/>
        <v>6638</v>
      </c>
      <c r="Q445" s="21">
        <f t="shared" si="208"/>
        <v>6638</v>
      </c>
      <c r="R445" s="21">
        <f t="shared" si="208"/>
        <v>16020.199999999999</v>
      </c>
      <c r="S445" s="21">
        <f t="shared" si="208"/>
        <v>16020.199999999999</v>
      </c>
      <c r="T445" s="21">
        <f t="shared" si="208"/>
        <v>32880</v>
      </c>
      <c r="U445" s="21">
        <f t="shared" si="204"/>
        <v>32880</v>
      </c>
      <c r="V445" s="21">
        <f t="shared" si="204"/>
        <v>62902.799999999996</v>
      </c>
      <c r="W445" s="21">
        <f t="shared" si="204"/>
        <v>62902.799999999996</v>
      </c>
      <c r="X445" s="21">
        <f t="shared" si="204"/>
        <v>161785</v>
      </c>
      <c r="Y445" s="21">
        <f t="shared" ref="Y445:AC445" si="209">Y421*Y$405</f>
        <v>213556.19999999998</v>
      </c>
      <c r="Z445" s="21">
        <f t="shared" si="209"/>
        <v>396068.4</v>
      </c>
      <c r="AA445" s="21">
        <f t="shared" si="209"/>
        <v>471510.00000000006</v>
      </c>
      <c r="AB445" s="21">
        <f t="shared" si="209"/>
        <v>1095852</v>
      </c>
      <c r="AC445" s="21">
        <f t="shared" si="209"/>
        <v>1315022.3999999999</v>
      </c>
    </row>
    <row r="446" spans="2:30" x14ac:dyDescent="0.25">
      <c r="B446" s="108"/>
      <c r="C446" s="47" t="s">
        <v>0</v>
      </c>
      <c r="D446" s="21">
        <v>0</v>
      </c>
      <c r="E446" s="21">
        <f>E422*E$405</f>
        <v>45000</v>
      </c>
      <c r="F446" s="21">
        <f t="shared" ref="F446:T446" si="210">F422*F$405</f>
        <v>45000</v>
      </c>
      <c r="G446" s="21">
        <f t="shared" si="210"/>
        <v>45000</v>
      </c>
      <c r="H446" s="21">
        <f t="shared" si="210"/>
        <v>91260</v>
      </c>
      <c r="I446" s="21">
        <f t="shared" si="210"/>
        <v>91260</v>
      </c>
      <c r="J446" s="21">
        <f t="shared" si="210"/>
        <v>91260</v>
      </c>
      <c r="K446" s="21">
        <f t="shared" si="210"/>
        <v>126765.00000000001</v>
      </c>
      <c r="L446" s="21">
        <f t="shared" si="210"/>
        <v>126765.00000000001</v>
      </c>
      <c r="M446" s="21">
        <f t="shared" si="210"/>
        <v>126765.00000000001</v>
      </c>
      <c r="N446" s="21">
        <f t="shared" si="210"/>
        <v>218295</v>
      </c>
      <c r="O446" s="21">
        <f t="shared" si="210"/>
        <v>218295</v>
      </c>
      <c r="P446" s="21">
        <f t="shared" si="210"/>
        <v>298710</v>
      </c>
      <c r="Q446" s="21">
        <f t="shared" si="210"/>
        <v>298710</v>
      </c>
      <c r="R446" s="21">
        <f t="shared" si="210"/>
        <v>514935</v>
      </c>
      <c r="S446" s="21">
        <f t="shared" si="210"/>
        <v>443530.68</v>
      </c>
      <c r="T446" s="21">
        <f t="shared" si="210"/>
        <v>544164</v>
      </c>
      <c r="U446" s="21">
        <f t="shared" si="204"/>
        <v>555946</v>
      </c>
      <c r="V446" s="21">
        <f t="shared" si="204"/>
        <v>724430.58</v>
      </c>
      <c r="W446" s="21">
        <f t="shared" si="204"/>
        <v>740156.27999999991</v>
      </c>
      <c r="X446" s="21">
        <f t="shared" si="204"/>
        <v>1399763.82</v>
      </c>
      <c r="Y446" s="21">
        <f t="shared" ref="Y446:AC446" si="211">Y422*Y$405</f>
        <v>1779635</v>
      </c>
      <c r="Z446" s="21">
        <f t="shared" si="211"/>
        <v>2593305</v>
      </c>
      <c r="AA446" s="21">
        <f t="shared" si="211"/>
        <v>2593305</v>
      </c>
      <c r="AB446" s="21">
        <f t="shared" si="211"/>
        <v>5022655</v>
      </c>
      <c r="AC446" s="21">
        <f t="shared" si="211"/>
        <v>5022655</v>
      </c>
    </row>
    <row r="447" spans="2:30" x14ac:dyDescent="0.25">
      <c r="B447" s="108"/>
      <c r="C447" s="47" t="s">
        <v>1</v>
      </c>
      <c r="D447" s="21">
        <v>0</v>
      </c>
      <c r="E447" s="21">
        <f>E423*E$405</f>
        <v>720</v>
      </c>
      <c r="F447" s="21">
        <f t="shared" ref="F447:T447" si="212">F423*F$405</f>
        <v>720</v>
      </c>
      <c r="G447" s="21">
        <f t="shared" si="212"/>
        <v>720</v>
      </c>
      <c r="H447" s="21">
        <f t="shared" si="212"/>
        <v>1521</v>
      </c>
      <c r="I447" s="21">
        <f t="shared" si="212"/>
        <v>1521</v>
      </c>
      <c r="J447" s="21">
        <f t="shared" si="212"/>
        <v>1521</v>
      </c>
      <c r="K447" s="21">
        <f t="shared" si="212"/>
        <v>2169.09</v>
      </c>
      <c r="L447" s="21">
        <f t="shared" si="212"/>
        <v>2169.09</v>
      </c>
      <c r="M447" s="21">
        <f t="shared" si="212"/>
        <v>2169.09</v>
      </c>
      <c r="N447" s="21">
        <f t="shared" si="212"/>
        <v>3832.29</v>
      </c>
      <c r="O447" s="21">
        <f t="shared" si="212"/>
        <v>3832.29</v>
      </c>
      <c r="P447" s="21">
        <f t="shared" si="212"/>
        <v>5310.4</v>
      </c>
      <c r="Q447" s="21">
        <f t="shared" si="212"/>
        <v>5310.4</v>
      </c>
      <c r="R447" s="21">
        <f t="shared" si="212"/>
        <v>9955.41</v>
      </c>
      <c r="S447" s="21">
        <f t="shared" si="212"/>
        <v>10756.42</v>
      </c>
      <c r="T447" s="21">
        <f t="shared" si="212"/>
        <v>15344</v>
      </c>
      <c r="U447" s="21">
        <f t="shared" si="204"/>
        <v>16440</v>
      </c>
      <c r="V447" s="21">
        <f t="shared" si="204"/>
        <v>23588.55</v>
      </c>
      <c r="W447" s="21">
        <f t="shared" si="204"/>
        <v>25161.119999999999</v>
      </c>
      <c r="X447" s="21">
        <f t="shared" si="204"/>
        <v>51771.199999999997</v>
      </c>
      <c r="Y447" s="21">
        <f t="shared" ref="Y447:AC447" si="213">Y423*Y$405</f>
        <v>55006.9</v>
      </c>
      <c r="Z447" s="21">
        <f t="shared" si="213"/>
        <v>88643.88</v>
      </c>
      <c r="AA447" s="21">
        <f t="shared" si="213"/>
        <v>94302</v>
      </c>
      <c r="AB447" s="21">
        <f t="shared" si="213"/>
        <v>205472.25</v>
      </c>
      <c r="AC447" s="21">
        <f t="shared" si="213"/>
        <v>223736.44999999998</v>
      </c>
    </row>
    <row r="449" spans="2:29" x14ac:dyDescent="0.25">
      <c r="B449" s="10" t="s">
        <v>66</v>
      </c>
      <c r="C449" s="21" t="s">
        <v>2</v>
      </c>
      <c r="D449" s="47">
        <v>0</v>
      </c>
      <c r="E449" s="47">
        <v>1</v>
      </c>
      <c r="F449" s="47">
        <v>2</v>
      </c>
      <c r="G449" s="47">
        <v>3</v>
      </c>
      <c r="H449" s="47">
        <v>4</v>
      </c>
      <c r="I449" s="47">
        <v>5</v>
      </c>
      <c r="J449" s="47">
        <v>6</v>
      </c>
      <c r="K449" s="47">
        <v>7</v>
      </c>
      <c r="L449" s="47">
        <v>8</v>
      </c>
      <c r="M449" s="47">
        <v>9</v>
      </c>
      <c r="N449" s="47">
        <v>10</v>
      </c>
      <c r="O449" s="47">
        <v>11</v>
      </c>
      <c r="P449" s="47">
        <v>12</v>
      </c>
      <c r="Q449" s="47">
        <v>13</v>
      </c>
      <c r="R449" s="47">
        <v>14</v>
      </c>
      <c r="S449" s="47">
        <v>15</v>
      </c>
      <c r="T449" s="47">
        <v>16</v>
      </c>
      <c r="U449" s="47">
        <v>17</v>
      </c>
      <c r="V449" s="47">
        <v>18</v>
      </c>
      <c r="W449" s="47">
        <v>19</v>
      </c>
      <c r="X449" s="47">
        <v>20</v>
      </c>
      <c r="Y449" s="83">
        <v>21</v>
      </c>
      <c r="Z449" s="83">
        <v>22</v>
      </c>
      <c r="AA449" s="83">
        <v>23</v>
      </c>
      <c r="AB449" s="83">
        <v>24</v>
      </c>
      <c r="AC449" s="83">
        <v>25</v>
      </c>
    </row>
    <row r="450" spans="2:29" x14ac:dyDescent="0.25">
      <c r="B450" s="108" t="s">
        <v>79</v>
      </c>
      <c r="C450" s="47" t="s">
        <v>5</v>
      </c>
      <c r="D450" s="21"/>
      <c r="E450" s="21">
        <f>E429</f>
        <v>9000</v>
      </c>
      <c r="F450" s="21">
        <f t="shared" ref="F450:X450" si="214">F429</f>
        <v>9000</v>
      </c>
      <c r="G450" s="21">
        <f t="shared" si="214"/>
        <v>9000</v>
      </c>
      <c r="H450" s="21">
        <f t="shared" si="214"/>
        <v>12000</v>
      </c>
      <c r="I450" s="21">
        <f t="shared" si="214"/>
        <v>12000</v>
      </c>
      <c r="J450" s="21">
        <f t="shared" si="214"/>
        <v>15000</v>
      </c>
      <c r="K450" s="21">
        <f t="shared" si="214"/>
        <v>15000</v>
      </c>
      <c r="L450" s="21">
        <f t="shared" si="214"/>
        <v>18000</v>
      </c>
      <c r="M450" s="21">
        <f t="shared" si="214"/>
        <v>18000</v>
      </c>
      <c r="N450" s="21">
        <f t="shared" si="214"/>
        <v>24000</v>
      </c>
      <c r="O450" s="21">
        <f t="shared" si="214"/>
        <v>24000</v>
      </c>
      <c r="P450" s="21">
        <f t="shared" si="214"/>
        <v>30000</v>
      </c>
      <c r="Q450" s="21">
        <f t="shared" si="214"/>
        <v>30000</v>
      </c>
      <c r="R450" s="21">
        <f t="shared" si="214"/>
        <v>42000</v>
      </c>
      <c r="S450" s="21">
        <f t="shared" si="214"/>
        <v>42000</v>
      </c>
      <c r="T450" s="21">
        <f t="shared" si="214"/>
        <v>72000</v>
      </c>
      <c r="U450" s="21">
        <f t="shared" si="214"/>
        <v>72000</v>
      </c>
      <c r="V450" s="21">
        <f t="shared" si="214"/>
        <v>108000</v>
      </c>
      <c r="W450" s="21">
        <f t="shared" si="214"/>
        <v>108000</v>
      </c>
      <c r="X450" s="21">
        <f t="shared" si="214"/>
        <v>150000</v>
      </c>
      <c r="Y450" s="21">
        <f t="shared" ref="Y450:AC450" si="215">Y429</f>
        <v>198000</v>
      </c>
      <c r="Z450" s="21">
        <f t="shared" si="215"/>
        <v>252000</v>
      </c>
      <c r="AA450" s="21">
        <f t="shared" si="215"/>
        <v>300000</v>
      </c>
      <c r="AB450" s="21">
        <f t="shared" si="215"/>
        <v>360000</v>
      </c>
      <c r="AC450" s="21">
        <f t="shared" si="215"/>
        <v>432000</v>
      </c>
    </row>
    <row r="451" spans="2:29" x14ac:dyDescent="0.25">
      <c r="B451" s="108"/>
      <c r="C451" s="47" t="s">
        <v>65</v>
      </c>
      <c r="D451" s="21"/>
      <c r="E451" s="21">
        <f t="shared" ref="E451:X451" si="216">E430*E$405</f>
        <v>210</v>
      </c>
      <c r="F451" s="21">
        <f t="shared" si="216"/>
        <v>210</v>
      </c>
      <c r="G451" s="21">
        <f t="shared" si="216"/>
        <v>210</v>
      </c>
      <c r="H451" s="21">
        <f t="shared" si="216"/>
        <v>486.72</v>
      </c>
      <c r="I451" s="21">
        <f t="shared" si="216"/>
        <v>486.72</v>
      </c>
      <c r="J451" s="21">
        <f t="shared" si="216"/>
        <v>486.72</v>
      </c>
      <c r="K451" s="21">
        <f t="shared" si="216"/>
        <v>760.59</v>
      </c>
      <c r="L451" s="21">
        <f t="shared" si="216"/>
        <v>760.59</v>
      </c>
      <c r="M451" s="21">
        <f t="shared" si="216"/>
        <v>760.59</v>
      </c>
      <c r="N451" s="21">
        <f t="shared" si="216"/>
        <v>1600.83</v>
      </c>
      <c r="O451" s="21">
        <f t="shared" si="216"/>
        <v>1600.83</v>
      </c>
      <c r="P451" s="21">
        <f t="shared" si="216"/>
        <v>2588.8200000000002</v>
      </c>
      <c r="Q451" s="21">
        <f t="shared" si="216"/>
        <v>2588.8200000000002</v>
      </c>
      <c r="R451" s="21">
        <f t="shared" si="216"/>
        <v>4806.0599999999995</v>
      </c>
      <c r="S451" s="21">
        <f t="shared" si="216"/>
        <v>5149.3499999999995</v>
      </c>
      <c r="T451" s="21">
        <f t="shared" si="216"/>
        <v>7398</v>
      </c>
      <c r="U451" s="21">
        <f t="shared" si="216"/>
        <v>7809</v>
      </c>
      <c r="V451" s="21">
        <f t="shared" si="216"/>
        <v>11532.179999999998</v>
      </c>
      <c r="W451" s="21">
        <f t="shared" si="216"/>
        <v>12056.369999999999</v>
      </c>
      <c r="X451" s="21">
        <f t="shared" si="216"/>
        <v>25238.46</v>
      </c>
      <c r="Y451" s="21">
        <f t="shared" ref="Y451:AC451" si="217">Y430*Y$405</f>
        <v>26209.17</v>
      </c>
      <c r="Z451" s="21">
        <f t="shared" si="217"/>
        <v>42435.9</v>
      </c>
      <c r="AA451" s="21">
        <f t="shared" si="217"/>
        <v>43850.43</v>
      </c>
      <c r="AB451" s="21">
        <f t="shared" si="217"/>
        <v>93147.42</v>
      </c>
      <c r="AC451" s="21">
        <f t="shared" si="217"/>
        <v>95887.05</v>
      </c>
    </row>
    <row r="452" spans="2:29" x14ac:dyDescent="0.25">
      <c r="B452" s="108"/>
      <c r="C452" s="47" t="s">
        <v>63</v>
      </c>
      <c r="D452" s="21"/>
      <c r="E452" s="21">
        <f>E431*E$405</f>
        <v>4</v>
      </c>
      <c r="F452" s="21">
        <f t="shared" ref="F452:X452" si="218">F431*F$405</f>
        <v>5</v>
      </c>
      <c r="G452" s="21">
        <f t="shared" si="218"/>
        <v>6</v>
      </c>
      <c r="H452" s="21">
        <f t="shared" si="218"/>
        <v>12.167999999999999</v>
      </c>
      <c r="I452" s="21">
        <f t="shared" si="218"/>
        <v>12.167999999999999</v>
      </c>
      <c r="J452" s="21">
        <f t="shared" si="218"/>
        <v>14.196</v>
      </c>
      <c r="K452" s="21">
        <f t="shared" si="218"/>
        <v>19.719000000000001</v>
      </c>
      <c r="L452" s="21">
        <f t="shared" si="218"/>
        <v>22.536000000000001</v>
      </c>
      <c r="M452" s="21">
        <f t="shared" si="218"/>
        <v>22.536000000000001</v>
      </c>
      <c r="N452" s="21">
        <f t="shared" si="218"/>
        <v>48.51</v>
      </c>
      <c r="O452" s="21">
        <f t="shared" si="218"/>
        <v>48.51</v>
      </c>
      <c r="P452" s="21">
        <f t="shared" si="218"/>
        <v>73.018000000000001</v>
      </c>
      <c r="Q452" s="21">
        <f t="shared" si="218"/>
        <v>73.018000000000001</v>
      </c>
      <c r="R452" s="21">
        <f t="shared" si="218"/>
        <v>137.316</v>
      </c>
      <c r="S452" s="21">
        <f t="shared" si="218"/>
        <v>137.316</v>
      </c>
      <c r="T452" s="21">
        <f t="shared" si="218"/>
        <v>178.1</v>
      </c>
      <c r="U452" s="21">
        <f t="shared" si="218"/>
        <v>191.79999999999998</v>
      </c>
      <c r="V452" s="21">
        <f t="shared" si="218"/>
        <v>297.041</v>
      </c>
      <c r="W452" s="21">
        <f t="shared" si="218"/>
        <v>314.51400000000001</v>
      </c>
      <c r="X452" s="21">
        <f t="shared" si="218"/>
        <v>614.78300000000002</v>
      </c>
      <c r="Y452" s="21">
        <f t="shared" ref="Y452:AC452" si="219">Y431*Y$405</f>
        <v>647.14</v>
      </c>
      <c r="Z452" s="21">
        <f t="shared" si="219"/>
        <v>1084.4730000000002</v>
      </c>
      <c r="AA452" s="21">
        <f t="shared" si="219"/>
        <v>1178.7750000000001</v>
      </c>
      <c r="AB452" s="21">
        <f t="shared" si="219"/>
        <v>2374.346</v>
      </c>
      <c r="AC452" s="21">
        <f t="shared" si="219"/>
        <v>2648.3089999999997</v>
      </c>
    </row>
    <row r="453" spans="2:29" x14ac:dyDescent="0.25">
      <c r="B453" s="108"/>
      <c r="C453" s="47" t="s">
        <v>64</v>
      </c>
      <c r="D453" s="21"/>
      <c r="E453" s="21">
        <f>E432*E$405</f>
        <v>3</v>
      </c>
      <c r="F453" s="21">
        <f t="shared" ref="F453:X453" si="220">F432*F$405</f>
        <v>3</v>
      </c>
      <c r="G453" s="21">
        <f t="shared" si="220"/>
        <v>3</v>
      </c>
      <c r="H453" s="21">
        <f t="shared" si="220"/>
        <v>8.1120000000000001</v>
      </c>
      <c r="I453" s="21">
        <f t="shared" si="220"/>
        <v>8.1120000000000001</v>
      </c>
      <c r="J453" s="21">
        <f t="shared" si="220"/>
        <v>8.1120000000000001</v>
      </c>
      <c r="K453" s="21">
        <f t="shared" si="220"/>
        <v>11.268000000000001</v>
      </c>
      <c r="L453" s="21">
        <f t="shared" si="220"/>
        <v>11.268000000000001</v>
      </c>
      <c r="M453" s="21">
        <f t="shared" si="220"/>
        <v>11.268000000000001</v>
      </c>
      <c r="N453" s="21">
        <f t="shared" si="220"/>
        <v>19.404</v>
      </c>
      <c r="O453" s="21">
        <f t="shared" si="220"/>
        <v>19.404</v>
      </c>
      <c r="P453" s="21">
        <f t="shared" si="220"/>
        <v>33.19</v>
      </c>
      <c r="Q453" s="21">
        <f t="shared" si="220"/>
        <v>33.19</v>
      </c>
      <c r="R453" s="21">
        <f t="shared" si="220"/>
        <v>80.100999999999999</v>
      </c>
      <c r="S453" s="21">
        <f t="shared" si="220"/>
        <v>80.100999999999999</v>
      </c>
      <c r="T453" s="21">
        <f t="shared" si="220"/>
        <v>95.899999999999991</v>
      </c>
      <c r="U453" s="21">
        <f t="shared" si="220"/>
        <v>95.899999999999991</v>
      </c>
      <c r="V453" s="21">
        <f t="shared" si="220"/>
        <v>209.67599999999999</v>
      </c>
      <c r="W453" s="21">
        <f t="shared" si="220"/>
        <v>209.67599999999999</v>
      </c>
      <c r="X453" s="21">
        <f t="shared" si="220"/>
        <v>582.42599999999993</v>
      </c>
      <c r="Y453" s="21">
        <f t="shared" ref="Y453:AC453" si="221">Y432*Y$405</f>
        <v>582.42599999999993</v>
      </c>
      <c r="Z453" s="21">
        <f t="shared" si="221"/>
        <v>848.71800000000007</v>
      </c>
      <c r="AA453" s="21">
        <f t="shared" si="221"/>
        <v>848.71800000000007</v>
      </c>
      <c r="AB453" s="21">
        <f t="shared" si="221"/>
        <v>2465.6669999999999</v>
      </c>
      <c r="AC453" s="21">
        <f t="shared" si="221"/>
        <v>2465.6669999999999</v>
      </c>
    </row>
    <row r="454" spans="2:29" x14ac:dyDescent="0.25">
      <c r="B454" s="108"/>
      <c r="C454" s="47" t="s">
        <v>24</v>
      </c>
      <c r="D454" s="21"/>
      <c r="E454" s="21">
        <f>E433*E$405</f>
        <v>180</v>
      </c>
      <c r="F454" s="21">
        <f t="shared" ref="F454:X454" si="222">F433*F$405</f>
        <v>180</v>
      </c>
      <c r="G454" s="21">
        <f t="shared" si="222"/>
        <v>180</v>
      </c>
      <c r="H454" s="21">
        <f t="shared" si="222"/>
        <v>486.72</v>
      </c>
      <c r="I454" s="21">
        <f t="shared" si="222"/>
        <v>486.72</v>
      </c>
      <c r="J454" s="21">
        <f t="shared" si="222"/>
        <v>608.4</v>
      </c>
      <c r="K454" s="21">
        <f t="shared" si="222"/>
        <v>845.1</v>
      </c>
      <c r="L454" s="21">
        <f t="shared" si="222"/>
        <v>1014.1200000000001</v>
      </c>
      <c r="M454" s="21">
        <f t="shared" si="222"/>
        <v>1014.1200000000001</v>
      </c>
      <c r="N454" s="21">
        <f t="shared" si="222"/>
        <v>2328.48</v>
      </c>
      <c r="O454" s="21">
        <f t="shared" si="222"/>
        <v>2328.48</v>
      </c>
      <c r="P454" s="21">
        <f t="shared" si="222"/>
        <v>3982.7999999999997</v>
      </c>
      <c r="Q454" s="21">
        <f t="shared" si="222"/>
        <v>3982.7999999999997</v>
      </c>
      <c r="R454" s="21">
        <f t="shared" si="222"/>
        <v>9612.119999999999</v>
      </c>
      <c r="S454" s="21">
        <f t="shared" si="222"/>
        <v>9612.119999999999</v>
      </c>
      <c r="T454" s="21">
        <f t="shared" si="222"/>
        <v>19728</v>
      </c>
      <c r="U454" s="21">
        <f t="shared" si="222"/>
        <v>19728</v>
      </c>
      <c r="V454" s="21">
        <f t="shared" si="222"/>
        <v>37741.68</v>
      </c>
      <c r="W454" s="21">
        <f t="shared" si="222"/>
        <v>37741.68</v>
      </c>
      <c r="X454" s="21">
        <f t="shared" si="222"/>
        <v>97071</v>
      </c>
      <c r="Y454" s="21">
        <f t="shared" ref="Y454:AC454" si="223">Y433*Y$405</f>
        <v>128133.72</v>
      </c>
      <c r="Z454" s="21">
        <f t="shared" si="223"/>
        <v>237641.04</v>
      </c>
      <c r="AA454" s="21">
        <f t="shared" si="223"/>
        <v>282906</v>
      </c>
      <c r="AB454" s="21">
        <f t="shared" si="223"/>
        <v>657511.19999999995</v>
      </c>
      <c r="AC454" s="21">
        <f t="shared" si="223"/>
        <v>789013.44</v>
      </c>
    </row>
    <row r="455" spans="2:29" x14ac:dyDescent="0.25">
      <c r="B455" s="108"/>
      <c r="C455" s="47" t="s">
        <v>0</v>
      </c>
      <c r="D455" s="21"/>
      <c r="E455" s="21">
        <f>E434*E$405</f>
        <v>31500</v>
      </c>
      <c r="F455" s="21">
        <f t="shared" ref="F455:X455" si="224">F434*F$405</f>
        <v>31500</v>
      </c>
      <c r="G455" s="21">
        <f t="shared" si="224"/>
        <v>31500</v>
      </c>
      <c r="H455" s="21">
        <f t="shared" si="224"/>
        <v>63882</v>
      </c>
      <c r="I455" s="21">
        <f t="shared" si="224"/>
        <v>63882</v>
      </c>
      <c r="J455" s="21">
        <f t="shared" si="224"/>
        <v>63882</v>
      </c>
      <c r="K455" s="21">
        <f t="shared" si="224"/>
        <v>88735.5</v>
      </c>
      <c r="L455" s="21">
        <f t="shared" si="224"/>
        <v>88735.5</v>
      </c>
      <c r="M455" s="21">
        <f t="shared" si="224"/>
        <v>88735.5</v>
      </c>
      <c r="N455" s="21">
        <f t="shared" si="224"/>
        <v>152806.5</v>
      </c>
      <c r="O455" s="21">
        <f t="shared" si="224"/>
        <v>152806.5</v>
      </c>
      <c r="P455" s="21">
        <f t="shared" si="224"/>
        <v>209097</v>
      </c>
      <c r="Q455" s="21">
        <f t="shared" si="224"/>
        <v>209097</v>
      </c>
      <c r="R455" s="21">
        <f t="shared" si="224"/>
        <v>360454.5</v>
      </c>
      <c r="S455" s="21">
        <f t="shared" si="224"/>
        <v>360454.5</v>
      </c>
      <c r="T455" s="21">
        <f t="shared" si="224"/>
        <v>479500</v>
      </c>
      <c r="U455" s="21">
        <f t="shared" si="224"/>
        <v>479500</v>
      </c>
      <c r="V455" s="21">
        <f t="shared" si="224"/>
        <v>611555</v>
      </c>
      <c r="W455" s="21">
        <f t="shared" si="224"/>
        <v>611555</v>
      </c>
      <c r="X455" s="21">
        <f t="shared" si="224"/>
        <v>1245744.5</v>
      </c>
      <c r="Y455" s="21">
        <f t="shared" ref="Y455:AC455" si="225">Y434*Y$405</f>
        <v>1245744.5</v>
      </c>
      <c r="Z455" s="21">
        <f t="shared" si="225"/>
        <v>1815313.5000000002</v>
      </c>
      <c r="AA455" s="21">
        <f t="shared" si="225"/>
        <v>1815313.5000000002</v>
      </c>
      <c r="AB455" s="21">
        <f t="shared" si="225"/>
        <v>3515858.5</v>
      </c>
      <c r="AC455" s="21">
        <f t="shared" si="225"/>
        <v>3515858.5</v>
      </c>
    </row>
    <row r="456" spans="2:29" x14ac:dyDescent="0.25">
      <c r="B456" s="108"/>
      <c r="C456" s="47" t="s">
        <v>1</v>
      </c>
      <c r="D456" s="21"/>
      <c r="E456" s="21">
        <f>E435*E$405</f>
        <v>430</v>
      </c>
      <c r="F456" s="21">
        <f t="shared" ref="F456:X456" si="226">F435*F$405</f>
        <v>430</v>
      </c>
      <c r="G456" s="21">
        <f t="shared" si="226"/>
        <v>430</v>
      </c>
      <c r="H456" s="21">
        <f t="shared" si="226"/>
        <v>912.6</v>
      </c>
      <c r="I456" s="21">
        <f t="shared" si="226"/>
        <v>912.6</v>
      </c>
      <c r="J456" s="21">
        <f t="shared" si="226"/>
        <v>912.6</v>
      </c>
      <c r="K456" s="21">
        <f t="shared" si="226"/>
        <v>1295.8200000000002</v>
      </c>
      <c r="L456" s="21">
        <f t="shared" si="226"/>
        <v>1295.8200000000002</v>
      </c>
      <c r="M456" s="21">
        <f t="shared" si="226"/>
        <v>1295.8200000000002</v>
      </c>
      <c r="N456" s="21">
        <f t="shared" si="226"/>
        <v>2279.9699999999998</v>
      </c>
      <c r="O456" s="21">
        <f t="shared" si="226"/>
        <v>2279.9699999999998</v>
      </c>
      <c r="P456" s="21">
        <f t="shared" si="226"/>
        <v>3186.24</v>
      </c>
      <c r="Q456" s="21">
        <f t="shared" si="226"/>
        <v>3186.24</v>
      </c>
      <c r="R456" s="21">
        <f t="shared" si="226"/>
        <v>5950.36</v>
      </c>
      <c r="S456" s="21">
        <f t="shared" si="226"/>
        <v>6408.08</v>
      </c>
      <c r="T456" s="21">
        <f t="shared" si="226"/>
        <v>9179</v>
      </c>
      <c r="U456" s="21">
        <f t="shared" si="226"/>
        <v>9864</v>
      </c>
      <c r="V456" s="21">
        <f t="shared" si="226"/>
        <v>14153.13</v>
      </c>
      <c r="W456" s="21">
        <f t="shared" si="226"/>
        <v>15026.779999999999</v>
      </c>
      <c r="X456" s="21">
        <f t="shared" si="226"/>
        <v>31062.720000000001</v>
      </c>
      <c r="Y456" s="21">
        <f t="shared" ref="Y456:AC456" si="227">Y435*Y$405</f>
        <v>33004.14</v>
      </c>
      <c r="Z456" s="21">
        <f t="shared" si="227"/>
        <v>53280.630000000005</v>
      </c>
      <c r="AA456" s="21">
        <f t="shared" si="227"/>
        <v>56581.200000000004</v>
      </c>
      <c r="AB456" s="21">
        <f t="shared" si="227"/>
        <v>123283.34999999999</v>
      </c>
      <c r="AC456" s="21">
        <f t="shared" si="227"/>
        <v>134241.87</v>
      </c>
    </row>
    <row r="458" spans="2:29" x14ac:dyDescent="0.25">
      <c r="B458" s="10" t="s">
        <v>58</v>
      </c>
      <c r="C458" s="21" t="s">
        <v>3</v>
      </c>
      <c r="D458" s="47">
        <v>0</v>
      </c>
      <c r="E458" s="47">
        <v>1</v>
      </c>
      <c r="F458" s="47">
        <v>2</v>
      </c>
      <c r="G458" s="47">
        <v>3</v>
      </c>
      <c r="H458" s="47">
        <v>4</v>
      </c>
      <c r="I458" s="47">
        <v>5</v>
      </c>
      <c r="J458" s="47">
        <v>6</v>
      </c>
      <c r="K458" s="47">
        <v>7</v>
      </c>
      <c r="L458" s="47">
        <v>8</v>
      </c>
      <c r="M458" s="47">
        <v>9</v>
      </c>
      <c r="N458" s="47">
        <v>10</v>
      </c>
      <c r="O458" s="47">
        <v>11</v>
      </c>
      <c r="P458" s="47">
        <v>12</v>
      </c>
      <c r="Q458" s="47">
        <v>13</v>
      </c>
      <c r="R458" s="47">
        <v>14</v>
      </c>
      <c r="S458" s="47">
        <v>15</v>
      </c>
      <c r="T458" s="47">
        <v>16</v>
      </c>
      <c r="U458" s="47">
        <v>17</v>
      </c>
      <c r="V458" s="47">
        <v>18</v>
      </c>
      <c r="W458" s="47">
        <v>19</v>
      </c>
      <c r="X458" s="47">
        <v>20</v>
      </c>
      <c r="Y458" s="83">
        <v>21</v>
      </c>
      <c r="Z458" s="83">
        <v>22</v>
      </c>
      <c r="AA458" s="83">
        <v>23</v>
      </c>
      <c r="AB458" s="83">
        <v>24</v>
      </c>
      <c r="AC458" s="83">
        <v>25</v>
      </c>
    </row>
    <row r="459" spans="2:29" x14ac:dyDescent="0.25">
      <c r="B459" s="107" t="s">
        <v>80</v>
      </c>
      <c r="C459" s="47" t="s">
        <v>5</v>
      </c>
      <c r="D459" s="21">
        <v>0</v>
      </c>
      <c r="E459" s="21">
        <f>E417</f>
        <v>15000</v>
      </c>
      <c r="F459" s="21">
        <f t="shared" ref="F459:X459" si="228">F417</f>
        <v>15000</v>
      </c>
      <c r="G459" s="21">
        <f t="shared" si="228"/>
        <v>15000</v>
      </c>
      <c r="H459" s="21">
        <f t="shared" si="228"/>
        <v>20000</v>
      </c>
      <c r="I459" s="21">
        <f t="shared" si="228"/>
        <v>20000</v>
      </c>
      <c r="J459" s="21">
        <f t="shared" si="228"/>
        <v>25000</v>
      </c>
      <c r="K459" s="21">
        <f t="shared" si="228"/>
        <v>25000</v>
      </c>
      <c r="L459" s="21">
        <f t="shared" si="228"/>
        <v>30000</v>
      </c>
      <c r="M459" s="21">
        <f t="shared" si="228"/>
        <v>30000</v>
      </c>
      <c r="N459" s="21">
        <f t="shared" si="228"/>
        <v>40000</v>
      </c>
      <c r="O459" s="21">
        <f t="shared" si="228"/>
        <v>40000</v>
      </c>
      <c r="P459" s="21">
        <f t="shared" si="228"/>
        <v>50000</v>
      </c>
      <c r="Q459" s="21">
        <f t="shared" si="228"/>
        <v>50000</v>
      </c>
      <c r="R459" s="21">
        <f t="shared" si="228"/>
        <v>70000</v>
      </c>
      <c r="S459" s="21">
        <f t="shared" si="228"/>
        <v>70000</v>
      </c>
      <c r="T459" s="21">
        <f t="shared" si="228"/>
        <v>120000</v>
      </c>
      <c r="U459" s="21">
        <f t="shared" si="228"/>
        <v>120000</v>
      </c>
      <c r="V459" s="21">
        <f t="shared" si="228"/>
        <v>180000</v>
      </c>
      <c r="W459" s="21">
        <f t="shared" si="228"/>
        <v>180000</v>
      </c>
      <c r="X459" s="21">
        <f t="shared" si="228"/>
        <v>250000</v>
      </c>
      <c r="Y459" s="21">
        <f t="shared" ref="Y459:AC459" si="229">Y417</f>
        <v>330000</v>
      </c>
      <c r="Z459" s="21">
        <f t="shared" si="229"/>
        <v>420000</v>
      </c>
      <c r="AA459" s="21">
        <f t="shared" si="229"/>
        <v>500000</v>
      </c>
      <c r="AB459" s="21">
        <f t="shared" si="229"/>
        <v>600000</v>
      </c>
      <c r="AC459" s="21">
        <f t="shared" si="229"/>
        <v>720000</v>
      </c>
    </row>
    <row r="460" spans="2:29" x14ac:dyDescent="0.25">
      <c r="B460" s="107"/>
      <c r="C460" s="47" t="s">
        <v>62</v>
      </c>
      <c r="D460" s="21">
        <v>0</v>
      </c>
      <c r="E460" s="21">
        <f t="shared" ref="E460:X460" si="230">E418*E$408</f>
        <v>350</v>
      </c>
      <c r="F460" s="21">
        <f t="shared" si="230"/>
        <v>350</v>
      </c>
      <c r="G460" s="21">
        <f t="shared" si="230"/>
        <v>350</v>
      </c>
      <c r="H460" s="21">
        <f t="shared" si="230"/>
        <v>2400</v>
      </c>
      <c r="I460" s="21">
        <f t="shared" si="230"/>
        <v>2400</v>
      </c>
      <c r="J460" s="21">
        <f t="shared" si="230"/>
        <v>2400</v>
      </c>
      <c r="K460" s="21">
        <f t="shared" si="230"/>
        <v>3150</v>
      </c>
      <c r="L460" s="21">
        <f t="shared" si="230"/>
        <v>3150</v>
      </c>
      <c r="M460" s="21">
        <f t="shared" si="230"/>
        <v>3150</v>
      </c>
      <c r="N460" s="21">
        <f t="shared" si="230"/>
        <v>6050</v>
      </c>
      <c r="O460" s="21">
        <f t="shared" si="230"/>
        <v>6050</v>
      </c>
      <c r="P460" s="21">
        <f t="shared" si="230"/>
        <v>10400</v>
      </c>
      <c r="Q460" s="21">
        <f t="shared" si="230"/>
        <v>10400</v>
      </c>
      <c r="R460" s="21">
        <f t="shared" si="230"/>
        <v>18900</v>
      </c>
      <c r="S460" s="21">
        <f t="shared" si="230"/>
        <v>20250</v>
      </c>
      <c r="T460" s="21">
        <f t="shared" si="230"/>
        <v>28800</v>
      </c>
      <c r="U460" s="21">
        <f t="shared" si="230"/>
        <v>30400</v>
      </c>
      <c r="V460" s="21">
        <f t="shared" si="230"/>
        <v>45100</v>
      </c>
      <c r="W460" s="21">
        <f t="shared" si="230"/>
        <v>47150</v>
      </c>
      <c r="X460" s="21">
        <f t="shared" si="230"/>
        <v>100100</v>
      </c>
      <c r="Y460" s="21">
        <f t="shared" ref="Y460:AC460" si="231">Y418*Y$408</f>
        <v>103950</v>
      </c>
      <c r="Z460" s="21">
        <f t="shared" si="231"/>
        <v>169500</v>
      </c>
      <c r="AA460" s="21">
        <f t="shared" si="231"/>
        <v>175150</v>
      </c>
      <c r="AB460" s="21">
        <f t="shared" si="231"/>
        <v>374000</v>
      </c>
      <c r="AC460" s="21">
        <f t="shared" si="231"/>
        <v>385000</v>
      </c>
    </row>
    <row r="461" spans="2:29" x14ac:dyDescent="0.25">
      <c r="B461" s="107"/>
      <c r="C461" s="47" t="s">
        <v>63</v>
      </c>
      <c r="D461" s="21">
        <v>0</v>
      </c>
      <c r="E461" s="21">
        <f t="shared" ref="E461:X461" si="232">E419*E$408</f>
        <v>6</v>
      </c>
      <c r="F461" s="21">
        <f t="shared" si="232"/>
        <v>8</v>
      </c>
      <c r="G461" s="21">
        <f t="shared" si="232"/>
        <v>8</v>
      </c>
      <c r="H461" s="21">
        <f t="shared" si="232"/>
        <v>60</v>
      </c>
      <c r="I461" s="21">
        <f t="shared" si="232"/>
        <v>60</v>
      </c>
      <c r="J461" s="21">
        <f t="shared" si="232"/>
        <v>72</v>
      </c>
      <c r="K461" s="21">
        <f t="shared" si="232"/>
        <v>84</v>
      </c>
      <c r="L461" s="21">
        <f t="shared" si="232"/>
        <v>98</v>
      </c>
      <c r="M461" s="21">
        <f t="shared" si="232"/>
        <v>98</v>
      </c>
      <c r="N461" s="21">
        <f t="shared" si="232"/>
        <v>176</v>
      </c>
      <c r="O461" s="21">
        <f t="shared" si="232"/>
        <v>176</v>
      </c>
      <c r="P461" s="21">
        <f t="shared" si="232"/>
        <v>288</v>
      </c>
      <c r="Q461" s="21">
        <f t="shared" si="232"/>
        <v>288</v>
      </c>
      <c r="R461" s="21">
        <f t="shared" si="232"/>
        <v>540</v>
      </c>
      <c r="S461" s="21">
        <f t="shared" si="232"/>
        <v>540</v>
      </c>
      <c r="T461" s="21">
        <f t="shared" si="232"/>
        <v>704</v>
      </c>
      <c r="U461" s="21">
        <f t="shared" si="232"/>
        <v>768</v>
      </c>
      <c r="V461" s="21">
        <f t="shared" si="232"/>
        <v>1148</v>
      </c>
      <c r="W461" s="21">
        <f t="shared" si="232"/>
        <v>1230</v>
      </c>
      <c r="X461" s="21">
        <f t="shared" si="232"/>
        <v>2464</v>
      </c>
      <c r="Y461" s="21">
        <f t="shared" ref="Y461:AC461" si="233">Y419*Y$408</f>
        <v>2618</v>
      </c>
      <c r="Z461" s="21">
        <f t="shared" si="233"/>
        <v>4294</v>
      </c>
      <c r="AA461" s="21">
        <f t="shared" si="233"/>
        <v>4746</v>
      </c>
      <c r="AB461" s="21">
        <f t="shared" si="233"/>
        <v>9680</v>
      </c>
      <c r="AC461" s="21">
        <f t="shared" si="233"/>
        <v>10560</v>
      </c>
    </row>
    <row r="462" spans="2:29" x14ac:dyDescent="0.25">
      <c r="B462" s="107"/>
      <c r="C462" s="47" t="s">
        <v>64</v>
      </c>
      <c r="D462" s="21">
        <v>0</v>
      </c>
      <c r="E462" s="21">
        <f>E420*E$408</f>
        <v>5</v>
      </c>
      <c r="F462" s="21">
        <f t="shared" ref="F462:T462" si="234">F420*F$408</f>
        <v>5</v>
      </c>
      <c r="G462" s="21">
        <f t="shared" si="234"/>
        <v>5</v>
      </c>
      <c r="H462" s="21">
        <f t="shared" si="234"/>
        <v>36</v>
      </c>
      <c r="I462" s="21">
        <f t="shared" si="234"/>
        <v>36</v>
      </c>
      <c r="J462" s="21">
        <f t="shared" si="234"/>
        <v>36</v>
      </c>
      <c r="K462" s="21">
        <f t="shared" si="234"/>
        <v>42</v>
      </c>
      <c r="L462" s="21">
        <f t="shared" si="234"/>
        <v>42</v>
      </c>
      <c r="M462" s="21">
        <f t="shared" si="234"/>
        <v>42</v>
      </c>
      <c r="N462" s="21">
        <f t="shared" si="234"/>
        <v>77</v>
      </c>
      <c r="O462" s="21">
        <f t="shared" si="234"/>
        <v>77</v>
      </c>
      <c r="P462" s="21">
        <f t="shared" si="234"/>
        <v>128</v>
      </c>
      <c r="Q462" s="21">
        <f t="shared" si="234"/>
        <v>128</v>
      </c>
      <c r="R462" s="21">
        <f t="shared" si="234"/>
        <v>324</v>
      </c>
      <c r="S462" s="21">
        <f t="shared" si="234"/>
        <v>324</v>
      </c>
      <c r="T462" s="21">
        <f t="shared" si="234"/>
        <v>384</v>
      </c>
      <c r="U462" s="21">
        <f t="shared" ref="U462:X465" si="235">U420*U$408</f>
        <v>384</v>
      </c>
      <c r="V462" s="21">
        <f t="shared" si="235"/>
        <v>820</v>
      </c>
      <c r="W462" s="21">
        <f t="shared" si="235"/>
        <v>820</v>
      </c>
      <c r="X462" s="21">
        <f t="shared" si="235"/>
        <v>2310</v>
      </c>
      <c r="Y462" s="21">
        <f t="shared" ref="Y462:AC462" si="236">Y420*Y$408</f>
        <v>2310</v>
      </c>
      <c r="Z462" s="21">
        <f t="shared" si="236"/>
        <v>3390</v>
      </c>
      <c r="AA462" s="21">
        <f t="shared" si="236"/>
        <v>3390</v>
      </c>
      <c r="AB462" s="21">
        <f t="shared" si="236"/>
        <v>9900</v>
      </c>
      <c r="AC462" s="21">
        <f t="shared" si="236"/>
        <v>9900</v>
      </c>
    </row>
    <row r="463" spans="2:29" x14ac:dyDescent="0.25">
      <c r="B463" s="107"/>
      <c r="C463" s="47" t="s">
        <v>24</v>
      </c>
      <c r="D463" s="21">
        <v>0</v>
      </c>
      <c r="E463" s="21">
        <f>E421*E$408</f>
        <v>300</v>
      </c>
      <c r="F463" s="21">
        <f t="shared" ref="F463:T463" si="237">F421*F$408</f>
        <v>300</v>
      </c>
      <c r="G463" s="21">
        <f t="shared" si="237"/>
        <v>300</v>
      </c>
      <c r="H463" s="21">
        <f t="shared" si="237"/>
        <v>2400</v>
      </c>
      <c r="I463" s="21">
        <f t="shared" si="237"/>
        <v>2400</v>
      </c>
      <c r="J463" s="21">
        <f t="shared" si="237"/>
        <v>3000</v>
      </c>
      <c r="K463" s="21">
        <f t="shared" si="237"/>
        <v>3500</v>
      </c>
      <c r="L463" s="21">
        <f t="shared" si="237"/>
        <v>4200</v>
      </c>
      <c r="M463" s="21">
        <f t="shared" si="237"/>
        <v>4200</v>
      </c>
      <c r="N463" s="21">
        <f t="shared" si="237"/>
        <v>8800</v>
      </c>
      <c r="O463" s="21">
        <f t="shared" si="237"/>
        <v>8800</v>
      </c>
      <c r="P463" s="21">
        <f t="shared" si="237"/>
        <v>16000</v>
      </c>
      <c r="Q463" s="21">
        <f t="shared" si="237"/>
        <v>16000</v>
      </c>
      <c r="R463" s="21">
        <f t="shared" si="237"/>
        <v>37800</v>
      </c>
      <c r="S463" s="21">
        <f t="shared" si="237"/>
        <v>37800</v>
      </c>
      <c r="T463" s="21">
        <f t="shared" si="237"/>
        <v>76800</v>
      </c>
      <c r="U463" s="21">
        <f t="shared" si="235"/>
        <v>76800</v>
      </c>
      <c r="V463" s="21">
        <f t="shared" si="235"/>
        <v>147600</v>
      </c>
      <c r="W463" s="21">
        <f t="shared" si="235"/>
        <v>147600</v>
      </c>
      <c r="X463" s="21">
        <f t="shared" si="235"/>
        <v>385000</v>
      </c>
      <c r="Y463" s="21">
        <f t="shared" ref="Y463:AC463" si="238">Y421*Y$408</f>
        <v>508200</v>
      </c>
      <c r="Z463" s="21">
        <f t="shared" si="238"/>
        <v>949200</v>
      </c>
      <c r="AA463" s="21">
        <f t="shared" si="238"/>
        <v>1130000</v>
      </c>
      <c r="AB463" s="21">
        <f t="shared" si="238"/>
        <v>2640000</v>
      </c>
      <c r="AC463" s="21">
        <f t="shared" si="238"/>
        <v>3168000</v>
      </c>
    </row>
    <row r="464" spans="2:29" x14ac:dyDescent="0.25">
      <c r="B464" s="107"/>
      <c r="C464" s="47" t="s">
        <v>0</v>
      </c>
      <c r="D464" s="21">
        <v>0</v>
      </c>
      <c r="E464" s="21">
        <f>E422*E$408</f>
        <v>45000</v>
      </c>
      <c r="F464" s="21">
        <f t="shared" ref="F464:T464" si="239">F422*F$408</f>
        <v>45000</v>
      </c>
      <c r="G464" s="21">
        <f t="shared" si="239"/>
        <v>45000</v>
      </c>
      <c r="H464" s="21">
        <f t="shared" si="239"/>
        <v>270000</v>
      </c>
      <c r="I464" s="21">
        <f t="shared" si="239"/>
        <v>270000</v>
      </c>
      <c r="J464" s="21">
        <f t="shared" si="239"/>
        <v>270000</v>
      </c>
      <c r="K464" s="21">
        <f t="shared" si="239"/>
        <v>315000</v>
      </c>
      <c r="L464" s="21">
        <f t="shared" si="239"/>
        <v>315000</v>
      </c>
      <c r="M464" s="21">
        <f t="shared" si="239"/>
        <v>315000</v>
      </c>
      <c r="N464" s="21">
        <f t="shared" si="239"/>
        <v>495000</v>
      </c>
      <c r="O464" s="21">
        <f t="shared" si="239"/>
        <v>495000</v>
      </c>
      <c r="P464" s="21">
        <f t="shared" si="239"/>
        <v>720000</v>
      </c>
      <c r="Q464" s="21">
        <f t="shared" si="239"/>
        <v>720000</v>
      </c>
      <c r="R464" s="21">
        <f t="shared" si="239"/>
        <v>1215000</v>
      </c>
      <c r="S464" s="21">
        <f t="shared" si="239"/>
        <v>1046520</v>
      </c>
      <c r="T464" s="21">
        <f t="shared" si="239"/>
        <v>1271040</v>
      </c>
      <c r="U464" s="21">
        <f t="shared" si="235"/>
        <v>1298560</v>
      </c>
      <c r="V464" s="21">
        <f t="shared" si="235"/>
        <v>1699860</v>
      </c>
      <c r="W464" s="21">
        <f t="shared" si="235"/>
        <v>1736760</v>
      </c>
      <c r="X464" s="21">
        <f t="shared" si="235"/>
        <v>3331020</v>
      </c>
      <c r="Y464" s="21">
        <f t="shared" ref="Y464:AC464" si="240">Y422*Y$408</f>
        <v>4235000</v>
      </c>
      <c r="Z464" s="21">
        <f t="shared" si="240"/>
        <v>6215000</v>
      </c>
      <c r="AA464" s="21">
        <f t="shared" si="240"/>
        <v>6215000</v>
      </c>
      <c r="AB464" s="21">
        <f t="shared" si="240"/>
        <v>12100000</v>
      </c>
      <c r="AC464" s="21">
        <f t="shared" si="240"/>
        <v>12100000</v>
      </c>
    </row>
    <row r="465" spans="2:29" x14ac:dyDescent="0.25">
      <c r="B465" s="107"/>
      <c r="C465" s="47" t="s">
        <v>1</v>
      </c>
      <c r="D465" s="21">
        <v>0</v>
      </c>
      <c r="E465" s="21">
        <f>E423*E$408</f>
        <v>720</v>
      </c>
      <c r="F465" s="21">
        <f t="shared" ref="F465:T465" si="241">F423*F$408</f>
        <v>720</v>
      </c>
      <c r="G465" s="21">
        <f t="shared" si="241"/>
        <v>720</v>
      </c>
      <c r="H465" s="21">
        <f t="shared" si="241"/>
        <v>4500</v>
      </c>
      <c r="I465" s="21">
        <f t="shared" si="241"/>
        <v>4500</v>
      </c>
      <c r="J465" s="21">
        <f t="shared" si="241"/>
        <v>4500</v>
      </c>
      <c r="K465" s="21">
        <f t="shared" si="241"/>
        <v>5390</v>
      </c>
      <c r="L465" s="21">
        <f t="shared" si="241"/>
        <v>5390</v>
      </c>
      <c r="M465" s="21">
        <f t="shared" si="241"/>
        <v>5390</v>
      </c>
      <c r="N465" s="21">
        <f t="shared" si="241"/>
        <v>8690</v>
      </c>
      <c r="O465" s="21">
        <f t="shared" si="241"/>
        <v>8690</v>
      </c>
      <c r="P465" s="21">
        <f t="shared" si="241"/>
        <v>12800</v>
      </c>
      <c r="Q465" s="21">
        <f t="shared" si="241"/>
        <v>12800</v>
      </c>
      <c r="R465" s="21">
        <f t="shared" si="241"/>
        <v>23490</v>
      </c>
      <c r="S465" s="21">
        <f t="shared" si="241"/>
        <v>25380</v>
      </c>
      <c r="T465" s="21">
        <f t="shared" si="241"/>
        <v>35840</v>
      </c>
      <c r="U465" s="21">
        <f t="shared" si="235"/>
        <v>38400</v>
      </c>
      <c r="V465" s="21">
        <f t="shared" si="235"/>
        <v>55350</v>
      </c>
      <c r="W465" s="21">
        <f t="shared" si="235"/>
        <v>59040</v>
      </c>
      <c r="X465" s="21">
        <f t="shared" si="235"/>
        <v>123200</v>
      </c>
      <c r="Y465" s="21">
        <f t="shared" ref="Y465:AC465" si="242">Y423*Y$408</f>
        <v>130900</v>
      </c>
      <c r="Z465" s="21">
        <f t="shared" si="242"/>
        <v>212440</v>
      </c>
      <c r="AA465" s="21">
        <f t="shared" si="242"/>
        <v>226000</v>
      </c>
      <c r="AB465" s="21">
        <f t="shared" si="242"/>
        <v>495000</v>
      </c>
      <c r="AC465" s="21">
        <f t="shared" si="242"/>
        <v>539000</v>
      </c>
    </row>
    <row r="467" spans="2:29" x14ac:dyDescent="0.25">
      <c r="B467" s="10" t="s">
        <v>58</v>
      </c>
      <c r="C467" s="21" t="s">
        <v>2</v>
      </c>
      <c r="D467" s="47">
        <v>0</v>
      </c>
      <c r="E467" s="47">
        <v>1</v>
      </c>
      <c r="F467" s="47">
        <v>2</v>
      </c>
      <c r="G467" s="47">
        <v>3</v>
      </c>
      <c r="H467" s="47">
        <v>4</v>
      </c>
      <c r="I467" s="47">
        <v>5</v>
      </c>
      <c r="J467" s="47">
        <v>6</v>
      </c>
      <c r="K467" s="47">
        <v>7</v>
      </c>
      <c r="L467" s="47">
        <v>8</v>
      </c>
      <c r="M467" s="47">
        <v>9</v>
      </c>
      <c r="N467" s="47">
        <v>10</v>
      </c>
      <c r="O467" s="47">
        <v>11</v>
      </c>
      <c r="P467" s="47">
        <v>12</v>
      </c>
      <c r="Q467" s="47">
        <v>13</v>
      </c>
      <c r="R467" s="47">
        <v>14</v>
      </c>
      <c r="S467" s="47">
        <v>15</v>
      </c>
      <c r="T467" s="47">
        <v>16</v>
      </c>
      <c r="U467" s="47">
        <v>17</v>
      </c>
      <c r="V467" s="47">
        <v>18</v>
      </c>
      <c r="W467" s="47">
        <v>19</v>
      </c>
      <c r="X467" s="47">
        <v>20</v>
      </c>
      <c r="Y467" s="83">
        <v>21</v>
      </c>
      <c r="Z467" s="83">
        <v>22</v>
      </c>
      <c r="AA467" s="83">
        <v>23</v>
      </c>
      <c r="AB467" s="83">
        <v>24</v>
      </c>
      <c r="AC467" s="83">
        <v>25</v>
      </c>
    </row>
    <row r="468" spans="2:29" x14ac:dyDescent="0.25">
      <c r="B468" s="107" t="s">
        <v>80</v>
      </c>
      <c r="C468" s="47" t="s">
        <v>5</v>
      </c>
      <c r="D468" s="21"/>
      <c r="E468" s="21">
        <f>E429</f>
        <v>9000</v>
      </c>
      <c r="F468" s="21">
        <f t="shared" ref="F468:X468" si="243">F429</f>
        <v>9000</v>
      </c>
      <c r="G468" s="21">
        <f t="shared" si="243"/>
        <v>9000</v>
      </c>
      <c r="H468" s="21">
        <f t="shared" si="243"/>
        <v>12000</v>
      </c>
      <c r="I468" s="21">
        <f t="shared" si="243"/>
        <v>12000</v>
      </c>
      <c r="J468" s="21">
        <f t="shared" si="243"/>
        <v>15000</v>
      </c>
      <c r="K468" s="21">
        <f t="shared" si="243"/>
        <v>15000</v>
      </c>
      <c r="L468" s="21">
        <f t="shared" si="243"/>
        <v>18000</v>
      </c>
      <c r="M468" s="21">
        <f t="shared" si="243"/>
        <v>18000</v>
      </c>
      <c r="N468" s="21">
        <f t="shared" si="243"/>
        <v>24000</v>
      </c>
      <c r="O468" s="21">
        <f t="shared" si="243"/>
        <v>24000</v>
      </c>
      <c r="P468" s="21">
        <f t="shared" si="243"/>
        <v>30000</v>
      </c>
      <c r="Q468" s="21">
        <f t="shared" si="243"/>
        <v>30000</v>
      </c>
      <c r="R468" s="21">
        <f t="shared" si="243"/>
        <v>42000</v>
      </c>
      <c r="S468" s="21">
        <f t="shared" si="243"/>
        <v>42000</v>
      </c>
      <c r="T468" s="21">
        <f t="shared" si="243"/>
        <v>72000</v>
      </c>
      <c r="U468" s="21">
        <f t="shared" si="243"/>
        <v>72000</v>
      </c>
      <c r="V468" s="21">
        <f t="shared" si="243"/>
        <v>108000</v>
      </c>
      <c r="W468" s="21">
        <f t="shared" si="243"/>
        <v>108000</v>
      </c>
      <c r="X468" s="21">
        <f t="shared" si="243"/>
        <v>150000</v>
      </c>
      <c r="Y468" s="21">
        <f t="shared" ref="Y468:AC468" si="244">Y429</f>
        <v>198000</v>
      </c>
      <c r="Z468" s="21">
        <f t="shared" si="244"/>
        <v>252000</v>
      </c>
      <c r="AA468" s="21">
        <f t="shared" si="244"/>
        <v>300000</v>
      </c>
      <c r="AB468" s="21">
        <f t="shared" si="244"/>
        <v>360000</v>
      </c>
      <c r="AC468" s="21">
        <f t="shared" si="244"/>
        <v>432000</v>
      </c>
    </row>
    <row r="469" spans="2:29" x14ac:dyDescent="0.25">
      <c r="B469" s="107"/>
      <c r="C469" s="47" t="s">
        <v>65</v>
      </c>
      <c r="D469" s="21"/>
      <c r="E469" s="21">
        <f t="shared" ref="E469:E474" si="245">E430*E$408</f>
        <v>210</v>
      </c>
      <c r="F469" s="21">
        <f t="shared" ref="F469:X474" si="246">F430*F$408</f>
        <v>210</v>
      </c>
      <c r="G469" s="21">
        <f t="shared" si="246"/>
        <v>210</v>
      </c>
      <c r="H469" s="21">
        <f t="shared" si="246"/>
        <v>1440</v>
      </c>
      <c r="I469" s="21">
        <f t="shared" si="246"/>
        <v>1440</v>
      </c>
      <c r="J469" s="21">
        <f t="shared" si="246"/>
        <v>1440</v>
      </c>
      <c r="K469" s="21">
        <f t="shared" si="246"/>
        <v>1890</v>
      </c>
      <c r="L469" s="21">
        <f t="shared" si="246"/>
        <v>1890</v>
      </c>
      <c r="M469" s="21">
        <f t="shared" si="246"/>
        <v>1890</v>
      </c>
      <c r="N469" s="21">
        <f t="shared" si="246"/>
        <v>3630</v>
      </c>
      <c r="O469" s="21">
        <f t="shared" si="246"/>
        <v>3630</v>
      </c>
      <c r="P469" s="21">
        <f t="shared" si="246"/>
        <v>6240</v>
      </c>
      <c r="Q469" s="21">
        <f t="shared" si="246"/>
        <v>6240</v>
      </c>
      <c r="R469" s="21">
        <f t="shared" si="246"/>
        <v>11340</v>
      </c>
      <c r="S469" s="21">
        <f t="shared" si="246"/>
        <v>12150</v>
      </c>
      <c r="T469" s="21">
        <f t="shared" si="246"/>
        <v>17280</v>
      </c>
      <c r="U469" s="21">
        <f t="shared" si="246"/>
        <v>18240</v>
      </c>
      <c r="V469" s="21">
        <f t="shared" si="246"/>
        <v>27060</v>
      </c>
      <c r="W469" s="21">
        <f t="shared" si="246"/>
        <v>28290</v>
      </c>
      <c r="X469" s="21">
        <f t="shared" si="246"/>
        <v>60060</v>
      </c>
      <c r="Y469" s="21">
        <f t="shared" ref="Y469:AC469" si="247">Y430*Y$408</f>
        <v>62370</v>
      </c>
      <c r="Z469" s="21">
        <f t="shared" si="247"/>
        <v>101700</v>
      </c>
      <c r="AA469" s="21">
        <f t="shared" si="247"/>
        <v>105090</v>
      </c>
      <c r="AB469" s="21">
        <f t="shared" si="247"/>
        <v>224400</v>
      </c>
      <c r="AC469" s="21">
        <f t="shared" si="247"/>
        <v>231000</v>
      </c>
    </row>
    <row r="470" spans="2:29" x14ac:dyDescent="0.25">
      <c r="B470" s="107"/>
      <c r="C470" s="47" t="s">
        <v>63</v>
      </c>
      <c r="D470" s="21"/>
      <c r="E470" s="21">
        <f t="shared" si="245"/>
        <v>4</v>
      </c>
      <c r="F470" s="21">
        <f t="shared" ref="F470:T470" si="248">F431*F$408</f>
        <v>5</v>
      </c>
      <c r="G470" s="21">
        <f t="shared" si="248"/>
        <v>6</v>
      </c>
      <c r="H470" s="21">
        <f t="shared" si="248"/>
        <v>36</v>
      </c>
      <c r="I470" s="21">
        <f t="shared" si="248"/>
        <v>36</v>
      </c>
      <c r="J470" s="21">
        <f t="shared" si="248"/>
        <v>42</v>
      </c>
      <c r="K470" s="21">
        <f t="shared" si="248"/>
        <v>49</v>
      </c>
      <c r="L470" s="21">
        <f t="shared" si="248"/>
        <v>56</v>
      </c>
      <c r="M470" s="21">
        <f t="shared" si="248"/>
        <v>56</v>
      </c>
      <c r="N470" s="21">
        <f t="shared" si="248"/>
        <v>110</v>
      </c>
      <c r="O470" s="21">
        <f t="shared" si="248"/>
        <v>110</v>
      </c>
      <c r="P470" s="21">
        <f t="shared" si="248"/>
        <v>176</v>
      </c>
      <c r="Q470" s="21">
        <f t="shared" si="248"/>
        <v>176</v>
      </c>
      <c r="R470" s="21">
        <f t="shared" si="248"/>
        <v>324</v>
      </c>
      <c r="S470" s="21">
        <f t="shared" si="248"/>
        <v>324</v>
      </c>
      <c r="T470" s="21">
        <f t="shared" si="248"/>
        <v>416</v>
      </c>
      <c r="U470" s="21">
        <f t="shared" si="246"/>
        <v>448</v>
      </c>
      <c r="V470" s="21">
        <f t="shared" si="246"/>
        <v>697</v>
      </c>
      <c r="W470" s="21">
        <f t="shared" si="246"/>
        <v>738</v>
      </c>
      <c r="X470" s="21">
        <f t="shared" si="246"/>
        <v>1463</v>
      </c>
      <c r="Y470" s="21">
        <f t="shared" ref="Y470:AC470" si="249">Y431*Y$408</f>
        <v>1540</v>
      </c>
      <c r="Z470" s="21">
        <f t="shared" si="249"/>
        <v>2599</v>
      </c>
      <c r="AA470" s="21">
        <f t="shared" si="249"/>
        <v>2825</v>
      </c>
      <c r="AB470" s="21">
        <f t="shared" si="249"/>
        <v>5720</v>
      </c>
      <c r="AC470" s="21">
        <f t="shared" si="249"/>
        <v>6380</v>
      </c>
    </row>
    <row r="471" spans="2:29" x14ac:dyDescent="0.25">
      <c r="B471" s="107"/>
      <c r="C471" s="47" t="s">
        <v>64</v>
      </c>
      <c r="D471" s="21"/>
      <c r="E471" s="21">
        <f t="shared" si="245"/>
        <v>3</v>
      </c>
      <c r="F471" s="21">
        <f t="shared" si="246"/>
        <v>3</v>
      </c>
      <c r="G471" s="21">
        <f t="shared" si="246"/>
        <v>3</v>
      </c>
      <c r="H471" s="21">
        <f t="shared" si="246"/>
        <v>24</v>
      </c>
      <c r="I471" s="21">
        <f t="shared" si="246"/>
        <v>24</v>
      </c>
      <c r="J471" s="21">
        <f t="shared" si="246"/>
        <v>24</v>
      </c>
      <c r="K471" s="21">
        <f t="shared" si="246"/>
        <v>28</v>
      </c>
      <c r="L471" s="21">
        <f t="shared" si="246"/>
        <v>28</v>
      </c>
      <c r="M471" s="21">
        <f t="shared" si="246"/>
        <v>28</v>
      </c>
      <c r="N471" s="21">
        <f t="shared" si="246"/>
        <v>44</v>
      </c>
      <c r="O471" s="21">
        <f t="shared" si="246"/>
        <v>44</v>
      </c>
      <c r="P471" s="21">
        <f t="shared" si="246"/>
        <v>80</v>
      </c>
      <c r="Q471" s="21">
        <f t="shared" si="246"/>
        <v>80</v>
      </c>
      <c r="R471" s="21">
        <f t="shared" si="246"/>
        <v>189</v>
      </c>
      <c r="S471" s="21">
        <f t="shared" si="246"/>
        <v>189</v>
      </c>
      <c r="T471" s="21">
        <f t="shared" si="246"/>
        <v>224</v>
      </c>
      <c r="U471" s="21">
        <f t="shared" si="246"/>
        <v>224</v>
      </c>
      <c r="V471" s="21">
        <f t="shared" si="246"/>
        <v>492</v>
      </c>
      <c r="W471" s="21">
        <f t="shared" si="246"/>
        <v>492</v>
      </c>
      <c r="X471" s="21">
        <f t="shared" si="246"/>
        <v>1386</v>
      </c>
      <c r="Y471" s="21">
        <f t="shared" ref="Y471:AC471" si="250">Y432*Y$408</f>
        <v>1386</v>
      </c>
      <c r="Z471" s="21">
        <f t="shared" si="250"/>
        <v>2034</v>
      </c>
      <c r="AA471" s="21">
        <f t="shared" si="250"/>
        <v>2034</v>
      </c>
      <c r="AB471" s="21">
        <f t="shared" si="250"/>
        <v>5940</v>
      </c>
      <c r="AC471" s="21">
        <f t="shared" si="250"/>
        <v>5940</v>
      </c>
    </row>
    <row r="472" spans="2:29" x14ac:dyDescent="0.25">
      <c r="B472" s="107"/>
      <c r="C472" s="47" t="s">
        <v>24</v>
      </c>
      <c r="D472" s="21"/>
      <c r="E472" s="21">
        <f t="shared" si="245"/>
        <v>180</v>
      </c>
      <c r="F472" s="21">
        <f t="shared" si="246"/>
        <v>180</v>
      </c>
      <c r="G472" s="21">
        <f t="shared" si="246"/>
        <v>180</v>
      </c>
      <c r="H472" s="21">
        <f t="shared" si="246"/>
        <v>1440</v>
      </c>
      <c r="I472" s="21">
        <f t="shared" si="246"/>
        <v>1440</v>
      </c>
      <c r="J472" s="21">
        <f t="shared" si="246"/>
        <v>1800</v>
      </c>
      <c r="K472" s="21">
        <f t="shared" si="246"/>
        <v>2100</v>
      </c>
      <c r="L472" s="21">
        <f t="shared" si="246"/>
        <v>2520</v>
      </c>
      <c r="M472" s="21">
        <f t="shared" si="246"/>
        <v>2520</v>
      </c>
      <c r="N472" s="21">
        <f t="shared" si="246"/>
        <v>5280</v>
      </c>
      <c r="O472" s="21">
        <f t="shared" si="246"/>
        <v>5280</v>
      </c>
      <c r="P472" s="21">
        <f t="shared" si="246"/>
        <v>9600</v>
      </c>
      <c r="Q472" s="21">
        <f t="shared" si="246"/>
        <v>9600</v>
      </c>
      <c r="R472" s="21">
        <f t="shared" si="246"/>
        <v>22680</v>
      </c>
      <c r="S472" s="21">
        <f t="shared" si="246"/>
        <v>22680</v>
      </c>
      <c r="T472" s="21">
        <f t="shared" si="246"/>
        <v>46080</v>
      </c>
      <c r="U472" s="21">
        <f t="shared" si="246"/>
        <v>46080</v>
      </c>
      <c r="V472" s="21">
        <f t="shared" si="246"/>
        <v>88560</v>
      </c>
      <c r="W472" s="21">
        <f t="shared" si="246"/>
        <v>88560</v>
      </c>
      <c r="X472" s="21">
        <f t="shared" si="246"/>
        <v>231000</v>
      </c>
      <c r="Y472" s="21">
        <f t="shared" ref="Y472:AC472" si="251">Y433*Y$408</f>
        <v>304920</v>
      </c>
      <c r="Z472" s="21">
        <f t="shared" si="251"/>
        <v>569520</v>
      </c>
      <c r="AA472" s="21">
        <f t="shared" si="251"/>
        <v>678000</v>
      </c>
      <c r="AB472" s="21">
        <f t="shared" si="251"/>
        <v>1584000</v>
      </c>
      <c r="AC472" s="21">
        <f t="shared" si="251"/>
        <v>1900800</v>
      </c>
    </row>
    <row r="473" spans="2:29" x14ac:dyDescent="0.25">
      <c r="B473" s="107"/>
      <c r="C473" s="47" t="s">
        <v>0</v>
      </c>
      <c r="D473" s="21"/>
      <c r="E473" s="21">
        <f t="shared" si="245"/>
        <v>31500</v>
      </c>
      <c r="F473" s="21">
        <f t="shared" si="246"/>
        <v>31500</v>
      </c>
      <c r="G473" s="21">
        <f t="shared" si="246"/>
        <v>31500</v>
      </c>
      <c r="H473" s="21">
        <f t="shared" si="246"/>
        <v>189000</v>
      </c>
      <c r="I473" s="21">
        <f t="shared" si="246"/>
        <v>189000</v>
      </c>
      <c r="J473" s="21">
        <f t="shared" si="246"/>
        <v>189000</v>
      </c>
      <c r="K473" s="21">
        <f t="shared" si="246"/>
        <v>220500</v>
      </c>
      <c r="L473" s="21">
        <f t="shared" si="246"/>
        <v>220500</v>
      </c>
      <c r="M473" s="21">
        <f t="shared" si="246"/>
        <v>220500</v>
      </c>
      <c r="N473" s="21">
        <f t="shared" si="246"/>
        <v>346500</v>
      </c>
      <c r="O473" s="21">
        <f t="shared" si="246"/>
        <v>346500</v>
      </c>
      <c r="P473" s="21">
        <f t="shared" si="246"/>
        <v>504000</v>
      </c>
      <c r="Q473" s="21">
        <f t="shared" si="246"/>
        <v>504000</v>
      </c>
      <c r="R473" s="21">
        <f t="shared" si="246"/>
        <v>850500</v>
      </c>
      <c r="S473" s="21">
        <f t="shared" si="246"/>
        <v>850500</v>
      </c>
      <c r="T473" s="21">
        <f t="shared" si="246"/>
        <v>1120000</v>
      </c>
      <c r="U473" s="21">
        <f t="shared" si="246"/>
        <v>1120000</v>
      </c>
      <c r="V473" s="21">
        <f t="shared" si="246"/>
        <v>1435000</v>
      </c>
      <c r="W473" s="21">
        <f t="shared" si="246"/>
        <v>1435000</v>
      </c>
      <c r="X473" s="21">
        <f t="shared" si="246"/>
        <v>2964500</v>
      </c>
      <c r="Y473" s="21">
        <f t="shared" ref="Y473:AC473" si="252">Y434*Y$408</f>
        <v>2964500</v>
      </c>
      <c r="Z473" s="21">
        <f t="shared" si="252"/>
        <v>4350500</v>
      </c>
      <c r="AA473" s="21">
        <f t="shared" si="252"/>
        <v>4350500</v>
      </c>
      <c r="AB473" s="21">
        <f t="shared" si="252"/>
        <v>8470000</v>
      </c>
      <c r="AC473" s="21">
        <f t="shared" si="252"/>
        <v>8470000</v>
      </c>
    </row>
    <row r="474" spans="2:29" x14ac:dyDescent="0.25">
      <c r="B474" s="107"/>
      <c r="C474" s="47" t="s">
        <v>1</v>
      </c>
      <c r="D474" s="21"/>
      <c r="E474" s="21">
        <f t="shared" si="245"/>
        <v>430</v>
      </c>
      <c r="F474" s="21">
        <f t="shared" si="246"/>
        <v>430</v>
      </c>
      <c r="G474" s="21">
        <f t="shared" si="246"/>
        <v>430</v>
      </c>
      <c r="H474" s="21">
        <f t="shared" si="246"/>
        <v>2700</v>
      </c>
      <c r="I474" s="21">
        <f t="shared" si="246"/>
        <v>2700</v>
      </c>
      <c r="J474" s="21">
        <f t="shared" si="246"/>
        <v>2700</v>
      </c>
      <c r="K474" s="21">
        <f t="shared" si="246"/>
        <v>3220</v>
      </c>
      <c r="L474" s="21">
        <f t="shared" si="246"/>
        <v>3220</v>
      </c>
      <c r="M474" s="21">
        <f t="shared" si="246"/>
        <v>3220</v>
      </c>
      <c r="N474" s="21">
        <f t="shared" si="246"/>
        <v>5170</v>
      </c>
      <c r="O474" s="21">
        <f t="shared" si="246"/>
        <v>5170</v>
      </c>
      <c r="P474" s="21">
        <f t="shared" si="246"/>
        <v>7680</v>
      </c>
      <c r="Q474" s="21">
        <f t="shared" si="246"/>
        <v>7680</v>
      </c>
      <c r="R474" s="21">
        <f t="shared" si="246"/>
        <v>14040</v>
      </c>
      <c r="S474" s="21">
        <f t="shared" si="246"/>
        <v>15120</v>
      </c>
      <c r="T474" s="21">
        <f t="shared" si="246"/>
        <v>21440</v>
      </c>
      <c r="U474" s="21">
        <f t="shared" si="246"/>
        <v>23040</v>
      </c>
      <c r="V474" s="21">
        <f t="shared" si="246"/>
        <v>33210</v>
      </c>
      <c r="W474" s="21">
        <f t="shared" si="246"/>
        <v>35260</v>
      </c>
      <c r="X474" s="21">
        <f t="shared" si="246"/>
        <v>73920</v>
      </c>
      <c r="Y474" s="21">
        <f t="shared" ref="Y474:AC474" si="253">Y435*Y$408</f>
        <v>78540</v>
      </c>
      <c r="Z474" s="21">
        <f t="shared" si="253"/>
        <v>127690</v>
      </c>
      <c r="AA474" s="21">
        <f t="shared" si="253"/>
        <v>135600</v>
      </c>
      <c r="AB474" s="21">
        <f t="shared" si="253"/>
        <v>297000</v>
      </c>
      <c r="AC474" s="21">
        <f t="shared" si="253"/>
        <v>323400</v>
      </c>
    </row>
    <row r="476" spans="2:29" x14ac:dyDescent="0.25">
      <c r="B476" s="10">
        <v>1390</v>
      </c>
      <c r="C476" s="21" t="s">
        <v>35</v>
      </c>
      <c r="D476" s="60">
        <v>0</v>
      </c>
      <c r="E476" s="60">
        <v>1</v>
      </c>
      <c r="F476" s="60">
        <v>2</v>
      </c>
      <c r="G476" s="60">
        <v>3</v>
      </c>
      <c r="H476" s="60">
        <v>4</v>
      </c>
      <c r="I476" s="60">
        <v>5</v>
      </c>
      <c r="J476" s="60">
        <v>6</v>
      </c>
      <c r="K476" s="60">
        <v>7</v>
      </c>
      <c r="L476" s="60">
        <v>8</v>
      </c>
      <c r="M476" s="60">
        <v>9</v>
      </c>
      <c r="N476" s="60">
        <v>10</v>
      </c>
      <c r="O476" s="60">
        <v>11</v>
      </c>
      <c r="P476" s="60">
        <v>12</v>
      </c>
      <c r="Q476" s="60">
        <v>13</v>
      </c>
      <c r="R476" s="60">
        <v>14</v>
      </c>
      <c r="S476" s="60">
        <v>15</v>
      </c>
      <c r="T476" s="60">
        <v>16</v>
      </c>
      <c r="U476" s="60">
        <v>17</v>
      </c>
      <c r="V476" s="60">
        <v>18</v>
      </c>
      <c r="W476" s="60">
        <v>19</v>
      </c>
      <c r="X476" s="60">
        <v>20</v>
      </c>
      <c r="Y476" s="83">
        <v>21</v>
      </c>
      <c r="Z476" s="83">
        <v>22</v>
      </c>
      <c r="AA476" s="83">
        <v>23</v>
      </c>
      <c r="AB476" s="83">
        <v>24</v>
      </c>
      <c r="AC476" s="83">
        <v>25</v>
      </c>
    </row>
    <row r="477" spans="2:29" x14ac:dyDescent="0.25">
      <c r="B477" s="105" t="s">
        <v>81</v>
      </c>
      <c r="C477" s="60" t="s">
        <v>33</v>
      </c>
      <c r="D477" s="36">
        <v>0</v>
      </c>
      <c r="E477" s="36">
        <f>E417</f>
        <v>15000</v>
      </c>
      <c r="F477" s="36">
        <f t="shared" ref="F477:X477" si="254">F417</f>
        <v>15000</v>
      </c>
      <c r="G477" s="36">
        <f t="shared" si="254"/>
        <v>15000</v>
      </c>
      <c r="H477" s="36">
        <f t="shared" si="254"/>
        <v>20000</v>
      </c>
      <c r="I477" s="36">
        <f t="shared" si="254"/>
        <v>20000</v>
      </c>
      <c r="J477" s="36">
        <f t="shared" si="254"/>
        <v>25000</v>
      </c>
      <c r="K477" s="36">
        <f t="shared" si="254"/>
        <v>25000</v>
      </c>
      <c r="L477" s="36">
        <f t="shared" si="254"/>
        <v>30000</v>
      </c>
      <c r="M477" s="36">
        <f t="shared" si="254"/>
        <v>30000</v>
      </c>
      <c r="N477" s="36">
        <f t="shared" si="254"/>
        <v>40000</v>
      </c>
      <c r="O477" s="36">
        <f t="shared" si="254"/>
        <v>40000</v>
      </c>
      <c r="P477" s="36">
        <f t="shared" si="254"/>
        <v>50000</v>
      </c>
      <c r="Q477" s="36">
        <f t="shared" si="254"/>
        <v>50000</v>
      </c>
      <c r="R477" s="36">
        <f t="shared" si="254"/>
        <v>70000</v>
      </c>
      <c r="S477" s="36">
        <f t="shared" si="254"/>
        <v>70000</v>
      </c>
      <c r="T477" s="36">
        <f t="shared" si="254"/>
        <v>120000</v>
      </c>
      <c r="U477" s="36">
        <f t="shared" si="254"/>
        <v>120000</v>
      </c>
      <c r="V477" s="36">
        <f t="shared" si="254"/>
        <v>180000</v>
      </c>
      <c r="W477" s="36">
        <f t="shared" si="254"/>
        <v>180000</v>
      </c>
      <c r="X477" s="36">
        <f t="shared" si="254"/>
        <v>250000</v>
      </c>
      <c r="Y477" s="36">
        <f t="shared" ref="Y477:AC477" si="255">Y417</f>
        <v>330000</v>
      </c>
      <c r="Z477" s="36">
        <f t="shared" si="255"/>
        <v>420000</v>
      </c>
      <c r="AA477" s="36">
        <f t="shared" si="255"/>
        <v>500000</v>
      </c>
      <c r="AB477" s="36">
        <f t="shared" si="255"/>
        <v>600000</v>
      </c>
      <c r="AC477" s="36">
        <f t="shared" si="255"/>
        <v>720000</v>
      </c>
    </row>
    <row r="478" spans="2:29" x14ac:dyDescent="0.25">
      <c r="B478" s="105"/>
      <c r="C478" s="60" t="s">
        <v>17</v>
      </c>
      <c r="D478" s="36">
        <v>0</v>
      </c>
      <c r="E478" s="36">
        <f t="shared" ref="E478:X478" si="256">E418*E$411</f>
        <v>350</v>
      </c>
      <c r="F478" s="36">
        <f t="shared" si="256"/>
        <v>350</v>
      </c>
      <c r="G478" s="36">
        <f t="shared" si="256"/>
        <v>350</v>
      </c>
      <c r="H478" s="36">
        <f t="shared" si="256"/>
        <v>442.40000000000003</v>
      </c>
      <c r="I478" s="36">
        <f t="shared" si="256"/>
        <v>442.40000000000003</v>
      </c>
      <c r="J478" s="36">
        <f t="shared" si="256"/>
        <v>442.40000000000003</v>
      </c>
      <c r="K478" s="36">
        <f t="shared" si="256"/>
        <v>726.30000000000007</v>
      </c>
      <c r="L478" s="36">
        <f t="shared" si="256"/>
        <v>726.30000000000007</v>
      </c>
      <c r="M478" s="36">
        <f t="shared" si="256"/>
        <v>726.30000000000007</v>
      </c>
      <c r="N478" s="36">
        <f t="shared" si="256"/>
        <v>1604.9</v>
      </c>
      <c r="O478" s="36">
        <f t="shared" si="256"/>
        <v>1604.9</v>
      </c>
      <c r="P478" s="36">
        <f t="shared" si="256"/>
        <v>2711.15</v>
      </c>
      <c r="Q478" s="36">
        <f t="shared" si="256"/>
        <v>2711.15</v>
      </c>
      <c r="R478" s="36">
        <f t="shared" si="256"/>
        <v>5266.8</v>
      </c>
      <c r="S478" s="36">
        <f t="shared" si="256"/>
        <v>5643</v>
      </c>
      <c r="T478" s="36">
        <f t="shared" si="256"/>
        <v>8130.6</v>
      </c>
      <c r="U478" s="36">
        <f t="shared" si="256"/>
        <v>8582.3000000000011</v>
      </c>
      <c r="V478" s="36">
        <f t="shared" si="256"/>
        <v>12744.6</v>
      </c>
      <c r="W478" s="36">
        <f t="shared" si="256"/>
        <v>13323.9</v>
      </c>
      <c r="X478" s="36">
        <f t="shared" si="256"/>
        <v>28044.9</v>
      </c>
      <c r="Y478" s="36">
        <f t="shared" ref="Y478:AC478" si="257">Y418*Y$411</f>
        <v>29123.55</v>
      </c>
      <c r="Z478" s="36">
        <f t="shared" si="257"/>
        <v>47188.5</v>
      </c>
      <c r="AA478" s="36">
        <f t="shared" si="257"/>
        <v>48761.45</v>
      </c>
      <c r="AB478" s="36">
        <f t="shared" si="257"/>
        <v>77756.299999999988</v>
      </c>
      <c r="AC478" s="36">
        <f t="shared" si="257"/>
        <v>80043.25</v>
      </c>
    </row>
    <row r="479" spans="2:29" x14ac:dyDescent="0.25">
      <c r="B479" s="105"/>
      <c r="C479" s="60" t="s">
        <v>23</v>
      </c>
      <c r="D479" s="36">
        <v>0</v>
      </c>
      <c r="E479" s="36">
        <f t="shared" ref="E479:X479" si="258">E419*E$411</f>
        <v>6</v>
      </c>
      <c r="F479" s="36">
        <f t="shared" si="258"/>
        <v>8</v>
      </c>
      <c r="G479" s="36">
        <f t="shared" si="258"/>
        <v>8</v>
      </c>
      <c r="H479" s="36">
        <f t="shared" si="258"/>
        <v>11.06</v>
      </c>
      <c r="I479" s="36">
        <f t="shared" si="258"/>
        <v>11.06</v>
      </c>
      <c r="J479" s="36">
        <f t="shared" si="258"/>
        <v>13.272000000000002</v>
      </c>
      <c r="K479" s="36">
        <f t="shared" si="258"/>
        <v>19.368000000000002</v>
      </c>
      <c r="L479" s="36">
        <f t="shared" si="258"/>
        <v>22.596</v>
      </c>
      <c r="M479" s="36">
        <f t="shared" si="258"/>
        <v>22.596</v>
      </c>
      <c r="N479" s="36">
        <f t="shared" si="258"/>
        <v>46.688000000000002</v>
      </c>
      <c r="O479" s="36">
        <f t="shared" si="258"/>
        <v>46.688000000000002</v>
      </c>
      <c r="P479" s="36">
        <f t="shared" si="258"/>
        <v>75.078000000000003</v>
      </c>
      <c r="Q479" s="36">
        <f t="shared" si="258"/>
        <v>75.078000000000003</v>
      </c>
      <c r="R479" s="36">
        <f t="shared" si="258"/>
        <v>150.47999999999999</v>
      </c>
      <c r="S479" s="36">
        <f t="shared" si="258"/>
        <v>150.47999999999999</v>
      </c>
      <c r="T479" s="36">
        <f t="shared" si="258"/>
        <v>198.74800000000002</v>
      </c>
      <c r="U479" s="36">
        <f t="shared" si="258"/>
        <v>216.81600000000003</v>
      </c>
      <c r="V479" s="36">
        <f t="shared" si="258"/>
        <v>324.40800000000002</v>
      </c>
      <c r="W479" s="36">
        <f t="shared" si="258"/>
        <v>347.58</v>
      </c>
      <c r="X479" s="36">
        <f t="shared" si="258"/>
        <v>690.33600000000001</v>
      </c>
      <c r="Y479" s="36">
        <f t="shared" ref="Y479:AC479" si="259">Y419*Y$411</f>
        <v>733.48199999999997</v>
      </c>
      <c r="Z479" s="36">
        <f t="shared" si="259"/>
        <v>1195.442</v>
      </c>
      <c r="AA479" s="36">
        <f t="shared" si="259"/>
        <v>1321.278</v>
      </c>
      <c r="AB479" s="36">
        <f t="shared" si="259"/>
        <v>2012.5159999999998</v>
      </c>
      <c r="AC479" s="36">
        <f t="shared" si="259"/>
        <v>2195.4719999999998</v>
      </c>
    </row>
    <row r="480" spans="2:29" x14ac:dyDescent="0.25">
      <c r="B480" s="105"/>
      <c r="C480" s="60" t="s">
        <v>6</v>
      </c>
      <c r="D480" s="36">
        <v>0</v>
      </c>
      <c r="E480" s="36">
        <f t="shared" ref="E480:X480" si="260">E420*E$411</f>
        <v>5</v>
      </c>
      <c r="F480" s="36">
        <f t="shared" si="260"/>
        <v>5</v>
      </c>
      <c r="G480" s="36">
        <f t="shared" si="260"/>
        <v>5</v>
      </c>
      <c r="H480" s="36">
        <f t="shared" si="260"/>
        <v>6.636000000000001</v>
      </c>
      <c r="I480" s="36">
        <f t="shared" si="260"/>
        <v>6.636000000000001</v>
      </c>
      <c r="J480" s="36">
        <f t="shared" si="260"/>
        <v>6.636000000000001</v>
      </c>
      <c r="K480" s="36">
        <f t="shared" si="260"/>
        <v>9.6840000000000011</v>
      </c>
      <c r="L480" s="36">
        <f t="shared" si="260"/>
        <v>9.6840000000000011</v>
      </c>
      <c r="M480" s="36">
        <f t="shared" si="260"/>
        <v>9.6840000000000011</v>
      </c>
      <c r="N480" s="36">
        <f t="shared" si="260"/>
        <v>20.426000000000002</v>
      </c>
      <c r="O480" s="36">
        <f t="shared" si="260"/>
        <v>20.426000000000002</v>
      </c>
      <c r="P480" s="36">
        <f t="shared" si="260"/>
        <v>33.368000000000002</v>
      </c>
      <c r="Q480" s="36">
        <f t="shared" si="260"/>
        <v>33.368000000000002</v>
      </c>
      <c r="R480" s="36">
        <f t="shared" si="260"/>
        <v>90.287999999999997</v>
      </c>
      <c r="S480" s="36">
        <f t="shared" si="260"/>
        <v>90.287999999999997</v>
      </c>
      <c r="T480" s="36">
        <f t="shared" si="260"/>
        <v>108.40800000000002</v>
      </c>
      <c r="U480" s="36">
        <f t="shared" si="260"/>
        <v>108.40800000000002</v>
      </c>
      <c r="V480" s="36">
        <f t="shared" si="260"/>
        <v>231.72</v>
      </c>
      <c r="W480" s="36">
        <f t="shared" si="260"/>
        <v>231.72</v>
      </c>
      <c r="X480" s="36">
        <f t="shared" si="260"/>
        <v>647.19000000000005</v>
      </c>
      <c r="Y480" s="36">
        <f t="shared" ref="Y480:AC480" si="261">Y420*Y$411</f>
        <v>647.19000000000005</v>
      </c>
      <c r="Z480" s="36">
        <f t="shared" si="261"/>
        <v>943.77</v>
      </c>
      <c r="AA480" s="36">
        <f t="shared" si="261"/>
        <v>943.77</v>
      </c>
      <c r="AB480" s="36">
        <f t="shared" si="261"/>
        <v>2058.2549999999997</v>
      </c>
      <c r="AC480" s="36">
        <f t="shared" si="261"/>
        <v>2058.2549999999997</v>
      </c>
    </row>
    <row r="481" spans="2:29" x14ac:dyDescent="0.25">
      <c r="B481" s="105"/>
      <c r="C481" s="60" t="s">
        <v>24</v>
      </c>
      <c r="D481" s="36">
        <v>0</v>
      </c>
      <c r="E481" s="36">
        <f t="shared" ref="E481:X481" si="262">E421*E$411</f>
        <v>300</v>
      </c>
      <c r="F481" s="36">
        <f t="shared" si="262"/>
        <v>300</v>
      </c>
      <c r="G481" s="36">
        <f t="shared" si="262"/>
        <v>300</v>
      </c>
      <c r="H481" s="36">
        <f t="shared" si="262"/>
        <v>442.40000000000003</v>
      </c>
      <c r="I481" s="36">
        <f t="shared" si="262"/>
        <v>442.40000000000003</v>
      </c>
      <c r="J481" s="36">
        <f t="shared" si="262"/>
        <v>553</v>
      </c>
      <c r="K481" s="36">
        <f t="shared" si="262"/>
        <v>807</v>
      </c>
      <c r="L481" s="36">
        <f t="shared" si="262"/>
        <v>968.40000000000009</v>
      </c>
      <c r="M481" s="36">
        <f t="shared" si="262"/>
        <v>968.40000000000009</v>
      </c>
      <c r="N481" s="36">
        <f t="shared" si="262"/>
        <v>2334.4</v>
      </c>
      <c r="O481" s="36">
        <f t="shared" si="262"/>
        <v>2334.4</v>
      </c>
      <c r="P481" s="36">
        <f t="shared" si="262"/>
        <v>4171</v>
      </c>
      <c r="Q481" s="36">
        <f t="shared" si="262"/>
        <v>4171</v>
      </c>
      <c r="R481" s="36">
        <f t="shared" si="262"/>
        <v>10533.6</v>
      </c>
      <c r="S481" s="36">
        <f t="shared" si="262"/>
        <v>10533.6</v>
      </c>
      <c r="T481" s="36">
        <f t="shared" si="262"/>
        <v>21681.600000000002</v>
      </c>
      <c r="U481" s="36">
        <f t="shared" si="262"/>
        <v>21681.600000000002</v>
      </c>
      <c r="V481" s="36">
        <f t="shared" si="262"/>
        <v>41709.599999999999</v>
      </c>
      <c r="W481" s="36">
        <f t="shared" si="262"/>
        <v>41709.599999999999</v>
      </c>
      <c r="X481" s="36">
        <f t="shared" si="262"/>
        <v>107865</v>
      </c>
      <c r="Y481" s="36">
        <f t="shared" ref="Y481:AC481" si="263">Y421*Y$411</f>
        <v>142381.79999999999</v>
      </c>
      <c r="Z481" s="36">
        <f t="shared" si="263"/>
        <v>264255.59999999998</v>
      </c>
      <c r="AA481" s="36">
        <f t="shared" si="263"/>
        <v>314590</v>
      </c>
      <c r="AB481" s="36">
        <f t="shared" si="263"/>
        <v>548868</v>
      </c>
      <c r="AC481" s="36">
        <f t="shared" si="263"/>
        <v>658641.6</v>
      </c>
    </row>
    <row r="482" spans="2:29" x14ac:dyDescent="0.25">
      <c r="B482" s="105"/>
      <c r="C482" s="60" t="s">
        <v>32</v>
      </c>
      <c r="D482" s="36">
        <v>0</v>
      </c>
      <c r="E482" s="36">
        <f t="shared" ref="E482:X482" si="264">E422*E$411</f>
        <v>45000</v>
      </c>
      <c r="F482" s="36">
        <f t="shared" si="264"/>
        <v>45000</v>
      </c>
      <c r="G482" s="36">
        <f t="shared" si="264"/>
        <v>45000</v>
      </c>
      <c r="H482" s="36">
        <f t="shared" si="264"/>
        <v>49770.000000000007</v>
      </c>
      <c r="I482" s="36">
        <f t="shared" si="264"/>
        <v>49770.000000000007</v>
      </c>
      <c r="J482" s="36">
        <f t="shared" si="264"/>
        <v>49770.000000000007</v>
      </c>
      <c r="K482" s="36">
        <f t="shared" si="264"/>
        <v>72630</v>
      </c>
      <c r="L482" s="36">
        <f t="shared" si="264"/>
        <v>72630</v>
      </c>
      <c r="M482" s="36">
        <f t="shared" si="264"/>
        <v>72630</v>
      </c>
      <c r="N482" s="36">
        <f t="shared" si="264"/>
        <v>131310</v>
      </c>
      <c r="O482" s="36">
        <f t="shared" si="264"/>
        <v>131310</v>
      </c>
      <c r="P482" s="36">
        <f t="shared" si="264"/>
        <v>187695</v>
      </c>
      <c r="Q482" s="36">
        <f t="shared" si="264"/>
        <v>187695</v>
      </c>
      <c r="R482" s="36">
        <f t="shared" si="264"/>
        <v>338580</v>
      </c>
      <c r="S482" s="36">
        <f t="shared" si="264"/>
        <v>291630.24</v>
      </c>
      <c r="T482" s="36">
        <f t="shared" si="264"/>
        <v>358830.48000000004</v>
      </c>
      <c r="U482" s="36">
        <f t="shared" si="264"/>
        <v>366599.72000000003</v>
      </c>
      <c r="V482" s="36">
        <f t="shared" si="264"/>
        <v>480355.56</v>
      </c>
      <c r="W482" s="36">
        <f t="shared" si="264"/>
        <v>490782.96</v>
      </c>
      <c r="X482" s="36">
        <f t="shared" si="264"/>
        <v>933247.98</v>
      </c>
      <c r="Y482" s="36">
        <f t="shared" ref="Y482:AC482" si="265">Y422*Y$411</f>
        <v>1186515</v>
      </c>
      <c r="Z482" s="36">
        <f t="shared" si="265"/>
        <v>1730245</v>
      </c>
      <c r="AA482" s="36">
        <f t="shared" si="265"/>
        <v>1730245</v>
      </c>
      <c r="AB482" s="36">
        <f t="shared" si="265"/>
        <v>2515645</v>
      </c>
      <c r="AC482" s="36">
        <f t="shared" si="265"/>
        <v>2515645</v>
      </c>
    </row>
    <row r="483" spans="2:29" x14ac:dyDescent="0.25">
      <c r="B483" s="105"/>
      <c r="C483" s="60" t="s">
        <v>31</v>
      </c>
      <c r="D483" s="36">
        <v>0</v>
      </c>
      <c r="E483" s="36">
        <f>E423*E$411</f>
        <v>720</v>
      </c>
      <c r="F483" s="36">
        <f t="shared" ref="F483:X486" si="266">F423*F$411</f>
        <v>720</v>
      </c>
      <c r="G483" s="36">
        <f t="shared" si="266"/>
        <v>720</v>
      </c>
      <c r="H483" s="36">
        <f t="shared" si="266"/>
        <v>829.50000000000011</v>
      </c>
      <c r="I483" s="36">
        <f t="shared" si="266"/>
        <v>829.50000000000011</v>
      </c>
      <c r="J483" s="36">
        <f t="shared" si="266"/>
        <v>829.50000000000011</v>
      </c>
      <c r="K483" s="36">
        <f t="shared" si="266"/>
        <v>1242.78</v>
      </c>
      <c r="L483" s="36">
        <f t="shared" si="266"/>
        <v>1242.78</v>
      </c>
      <c r="M483" s="36">
        <f t="shared" si="266"/>
        <v>1242.78</v>
      </c>
      <c r="N483" s="36">
        <f t="shared" si="266"/>
        <v>2305.2200000000003</v>
      </c>
      <c r="O483" s="36">
        <f t="shared" si="266"/>
        <v>2305.2200000000003</v>
      </c>
      <c r="P483" s="36">
        <f t="shared" si="266"/>
        <v>3336.8</v>
      </c>
      <c r="Q483" s="36">
        <f t="shared" si="266"/>
        <v>3336.8</v>
      </c>
      <c r="R483" s="36">
        <f t="shared" si="266"/>
        <v>6545.88</v>
      </c>
      <c r="S483" s="36">
        <f t="shared" si="266"/>
        <v>7072.56</v>
      </c>
      <c r="T483" s="36">
        <f t="shared" si="266"/>
        <v>10118.08</v>
      </c>
      <c r="U483" s="36">
        <f t="shared" si="266"/>
        <v>10840.800000000001</v>
      </c>
      <c r="V483" s="36">
        <f t="shared" si="266"/>
        <v>15641.1</v>
      </c>
      <c r="W483" s="36">
        <f t="shared" si="266"/>
        <v>16683.84</v>
      </c>
      <c r="X483" s="36">
        <f t="shared" si="266"/>
        <v>34516.800000000003</v>
      </c>
      <c r="Y483" s="36">
        <f t="shared" ref="Y483:AC483" si="267">Y423*Y$411</f>
        <v>36674.1</v>
      </c>
      <c r="Z483" s="36">
        <f t="shared" si="267"/>
        <v>59142.92</v>
      </c>
      <c r="AA483" s="36">
        <f t="shared" si="267"/>
        <v>62918</v>
      </c>
      <c r="AB483" s="36">
        <f t="shared" si="267"/>
        <v>102912.75</v>
      </c>
      <c r="AC483" s="36">
        <f t="shared" si="267"/>
        <v>112060.54999999999</v>
      </c>
    </row>
    <row r="484" spans="2:29" x14ac:dyDescent="0.25">
      <c r="B484" s="74"/>
      <c r="C484" s="73" t="s">
        <v>92</v>
      </c>
      <c r="D484" s="36"/>
      <c r="E484" s="36">
        <f t="shared" ref="E484:T486" si="268">E424*E$411</f>
        <v>0</v>
      </c>
      <c r="F484" s="36">
        <f t="shared" si="268"/>
        <v>0</v>
      </c>
      <c r="G484" s="36">
        <f t="shared" si="268"/>
        <v>0</v>
      </c>
      <c r="H484" s="36">
        <f t="shared" si="268"/>
        <v>13.272000000000002</v>
      </c>
      <c r="I484" s="36">
        <f t="shared" si="268"/>
        <v>13.272000000000002</v>
      </c>
      <c r="J484" s="36">
        <f t="shared" si="268"/>
        <v>13.272000000000002</v>
      </c>
      <c r="K484" s="36">
        <f t="shared" si="268"/>
        <v>19.368000000000002</v>
      </c>
      <c r="L484" s="36">
        <f t="shared" si="268"/>
        <v>19.368000000000002</v>
      </c>
      <c r="M484" s="36">
        <f t="shared" si="268"/>
        <v>19.368000000000002</v>
      </c>
      <c r="N484" s="36">
        <f t="shared" si="268"/>
        <v>70.032000000000011</v>
      </c>
      <c r="O484" s="36">
        <f t="shared" si="268"/>
        <v>70.032000000000011</v>
      </c>
      <c r="P484" s="36">
        <f t="shared" si="268"/>
        <v>100.10400000000001</v>
      </c>
      <c r="Q484" s="36">
        <f t="shared" si="268"/>
        <v>100.10400000000001</v>
      </c>
      <c r="R484" s="36">
        <f t="shared" si="268"/>
        <v>270.86399999999998</v>
      </c>
      <c r="S484" s="36">
        <f t="shared" si="268"/>
        <v>270.86399999999998</v>
      </c>
      <c r="T484" s="36">
        <f t="shared" si="268"/>
        <v>325.22400000000005</v>
      </c>
      <c r="U484" s="36">
        <f t="shared" si="266"/>
        <v>325.22400000000005</v>
      </c>
      <c r="V484" s="36">
        <f t="shared" si="266"/>
        <v>417.096</v>
      </c>
      <c r="W484" s="36">
        <f t="shared" si="266"/>
        <v>417.096</v>
      </c>
      <c r="X484" s="36">
        <f t="shared" si="266"/>
        <v>1035.5039999999999</v>
      </c>
      <c r="Y484" s="36">
        <f t="shared" ref="Y484:AC484" si="269">Y424*Y$411</f>
        <v>1035.5039999999999</v>
      </c>
      <c r="Z484" s="36">
        <f t="shared" si="269"/>
        <v>1510.0319999999999</v>
      </c>
      <c r="AA484" s="36">
        <f t="shared" si="269"/>
        <v>1510.0319999999999</v>
      </c>
      <c r="AB484" s="36">
        <f t="shared" si="269"/>
        <v>2195.4719999999998</v>
      </c>
      <c r="AC484" s="36">
        <f t="shared" si="269"/>
        <v>2195.4719999999998</v>
      </c>
    </row>
    <row r="485" spans="2:29" x14ac:dyDescent="0.25">
      <c r="B485" s="74"/>
      <c r="C485" s="73" t="s">
        <v>93</v>
      </c>
      <c r="D485" s="36"/>
      <c r="E485" s="36">
        <f t="shared" si="268"/>
        <v>0</v>
      </c>
      <c r="F485" s="36">
        <f t="shared" si="266"/>
        <v>0</v>
      </c>
      <c r="G485" s="36">
        <f t="shared" si="266"/>
        <v>0</v>
      </c>
      <c r="H485" s="36">
        <f t="shared" si="266"/>
        <v>6.636000000000001</v>
      </c>
      <c r="I485" s="36">
        <f t="shared" si="266"/>
        <v>6.636000000000001</v>
      </c>
      <c r="J485" s="36">
        <f t="shared" si="266"/>
        <v>6.636000000000001</v>
      </c>
      <c r="K485" s="36">
        <f t="shared" si="266"/>
        <v>9.6840000000000011</v>
      </c>
      <c r="L485" s="36">
        <f t="shared" si="266"/>
        <v>9.6840000000000011</v>
      </c>
      <c r="M485" s="36">
        <f t="shared" si="266"/>
        <v>9.6840000000000011</v>
      </c>
      <c r="N485" s="36">
        <f t="shared" si="266"/>
        <v>35.016000000000005</v>
      </c>
      <c r="O485" s="36">
        <f t="shared" si="266"/>
        <v>35.016000000000005</v>
      </c>
      <c r="P485" s="36">
        <f t="shared" si="266"/>
        <v>50.052000000000007</v>
      </c>
      <c r="Q485" s="36">
        <f t="shared" si="266"/>
        <v>50.052000000000007</v>
      </c>
      <c r="R485" s="36">
        <f t="shared" si="266"/>
        <v>135.43199999999999</v>
      </c>
      <c r="S485" s="36">
        <f t="shared" si="266"/>
        <v>135.43199999999999</v>
      </c>
      <c r="T485" s="36">
        <f t="shared" si="266"/>
        <v>162.61200000000002</v>
      </c>
      <c r="U485" s="36">
        <f t="shared" si="266"/>
        <v>162.61200000000002</v>
      </c>
      <c r="V485" s="36">
        <f t="shared" si="266"/>
        <v>208.548</v>
      </c>
      <c r="W485" s="36">
        <f t="shared" si="266"/>
        <v>208.548</v>
      </c>
      <c r="X485" s="36">
        <f t="shared" si="266"/>
        <v>517.75199999999995</v>
      </c>
      <c r="Y485" s="36">
        <f t="shared" ref="Y485:AC485" si="270">Y425*Y$411</f>
        <v>517.75199999999995</v>
      </c>
      <c r="Z485" s="36">
        <f t="shared" si="270"/>
        <v>755.01599999999996</v>
      </c>
      <c r="AA485" s="36">
        <f t="shared" si="270"/>
        <v>755.01599999999996</v>
      </c>
      <c r="AB485" s="36">
        <f t="shared" si="270"/>
        <v>1097.7359999999999</v>
      </c>
      <c r="AC485" s="36">
        <f t="shared" si="270"/>
        <v>1097.7359999999999</v>
      </c>
    </row>
    <row r="486" spans="2:29" x14ac:dyDescent="0.25">
      <c r="B486" s="74"/>
      <c r="C486" s="73" t="s">
        <v>94</v>
      </c>
      <c r="D486" s="36"/>
      <c r="E486" s="36">
        <f t="shared" si="268"/>
        <v>0</v>
      </c>
      <c r="F486" s="36">
        <f t="shared" si="266"/>
        <v>0</v>
      </c>
      <c r="G486" s="36">
        <f t="shared" si="266"/>
        <v>0</v>
      </c>
      <c r="H486" s="36">
        <f t="shared" si="266"/>
        <v>2.2120000000000002</v>
      </c>
      <c r="I486" s="36">
        <f t="shared" si="266"/>
        <v>2.2120000000000002</v>
      </c>
      <c r="J486" s="36">
        <f t="shared" si="266"/>
        <v>2.2120000000000002</v>
      </c>
      <c r="K486" s="36">
        <f t="shared" si="266"/>
        <v>3.2280000000000002</v>
      </c>
      <c r="L486" s="36">
        <f t="shared" si="266"/>
        <v>3.2280000000000002</v>
      </c>
      <c r="M486" s="36">
        <f t="shared" si="266"/>
        <v>3.2280000000000002</v>
      </c>
      <c r="N486" s="36">
        <f t="shared" si="266"/>
        <v>11.672000000000001</v>
      </c>
      <c r="O486" s="36">
        <f t="shared" si="266"/>
        <v>11.672000000000001</v>
      </c>
      <c r="P486" s="36">
        <f t="shared" si="266"/>
        <v>16.684000000000001</v>
      </c>
      <c r="Q486" s="36">
        <f t="shared" si="266"/>
        <v>16.684000000000001</v>
      </c>
      <c r="R486" s="36">
        <f t="shared" si="266"/>
        <v>45.143999999999998</v>
      </c>
      <c r="S486" s="36">
        <f t="shared" si="266"/>
        <v>45.143999999999998</v>
      </c>
      <c r="T486" s="36">
        <f t="shared" si="266"/>
        <v>54.204000000000008</v>
      </c>
      <c r="U486" s="36">
        <f t="shared" si="266"/>
        <v>54.204000000000008</v>
      </c>
      <c r="V486" s="36">
        <f t="shared" si="266"/>
        <v>69.516000000000005</v>
      </c>
      <c r="W486" s="36">
        <f t="shared" si="266"/>
        <v>69.516000000000005</v>
      </c>
      <c r="X486" s="36">
        <f t="shared" si="266"/>
        <v>172.584</v>
      </c>
      <c r="Y486" s="36">
        <f t="shared" ref="Y486:AC486" si="271">Y426*Y$411</f>
        <v>172.584</v>
      </c>
      <c r="Z486" s="36">
        <f t="shared" si="271"/>
        <v>251.672</v>
      </c>
      <c r="AA486" s="36">
        <f t="shared" si="271"/>
        <v>251.672</v>
      </c>
      <c r="AB486" s="36">
        <f t="shared" si="271"/>
        <v>365.91199999999998</v>
      </c>
      <c r="AC486" s="36">
        <f t="shared" si="271"/>
        <v>365.91199999999998</v>
      </c>
    </row>
    <row r="487" spans="2:29" x14ac:dyDescent="0.25">
      <c r="C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</row>
    <row r="488" spans="2:29" x14ac:dyDescent="0.25">
      <c r="B488" s="10">
        <v>1390</v>
      </c>
      <c r="C488" s="21" t="s">
        <v>34</v>
      </c>
      <c r="D488" s="60">
        <v>0</v>
      </c>
      <c r="E488" s="60">
        <v>1</v>
      </c>
      <c r="F488" s="60">
        <v>2</v>
      </c>
      <c r="G488" s="60">
        <v>3</v>
      </c>
      <c r="H488" s="60">
        <v>4</v>
      </c>
      <c r="I488" s="60">
        <v>5</v>
      </c>
      <c r="J488" s="60">
        <v>6</v>
      </c>
      <c r="K488" s="60">
        <v>7</v>
      </c>
      <c r="L488" s="60">
        <v>8</v>
      </c>
      <c r="M488" s="60">
        <v>9</v>
      </c>
      <c r="N488" s="60">
        <v>10</v>
      </c>
      <c r="O488" s="60">
        <v>11</v>
      </c>
      <c r="P488" s="60">
        <v>12</v>
      </c>
      <c r="Q488" s="60">
        <v>13</v>
      </c>
      <c r="R488" s="60">
        <v>14</v>
      </c>
      <c r="S488" s="60">
        <v>15</v>
      </c>
      <c r="T488" s="60">
        <v>16</v>
      </c>
      <c r="U488" s="60">
        <v>17</v>
      </c>
      <c r="V488" s="60">
        <v>18</v>
      </c>
      <c r="W488" s="60">
        <v>19</v>
      </c>
      <c r="X488" s="60">
        <v>20</v>
      </c>
      <c r="Y488" s="83">
        <v>21</v>
      </c>
      <c r="Z488" s="83">
        <v>22</v>
      </c>
      <c r="AA488" s="83">
        <v>23</v>
      </c>
      <c r="AB488" s="83">
        <v>24</v>
      </c>
      <c r="AC488" s="83">
        <v>25</v>
      </c>
    </row>
    <row r="489" spans="2:29" x14ac:dyDescent="0.25">
      <c r="B489" s="105" t="s">
        <v>81</v>
      </c>
      <c r="C489" s="60" t="s">
        <v>33</v>
      </c>
      <c r="D489" s="36">
        <v>0</v>
      </c>
      <c r="E489" s="36">
        <f>E429</f>
        <v>9000</v>
      </c>
      <c r="F489" s="36">
        <f t="shared" ref="F489:W489" si="272">F429</f>
        <v>9000</v>
      </c>
      <c r="G489" s="36">
        <f t="shared" si="272"/>
        <v>9000</v>
      </c>
      <c r="H489" s="36">
        <f t="shared" si="272"/>
        <v>12000</v>
      </c>
      <c r="I489" s="36">
        <f t="shared" si="272"/>
        <v>12000</v>
      </c>
      <c r="J489" s="36">
        <f t="shared" si="272"/>
        <v>15000</v>
      </c>
      <c r="K489" s="36">
        <f t="shared" si="272"/>
        <v>15000</v>
      </c>
      <c r="L489" s="36">
        <f t="shared" si="272"/>
        <v>18000</v>
      </c>
      <c r="M489" s="36">
        <f t="shared" si="272"/>
        <v>18000</v>
      </c>
      <c r="N489" s="36">
        <f t="shared" si="272"/>
        <v>24000</v>
      </c>
      <c r="O489" s="36">
        <f t="shared" si="272"/>
        <v>24000</v>
      </c>
      <c r="P489" s="36">
        <f t="shared" si="272"/>
        <v>30000</v>
      </c>
      <c r="Q489" s="36">
        <f t="shared" si="272"/>
        <v>30000</v>
      </c>
      <c r="R489" s="36">
        <f t="shared" si="272"/>
        <v>42000</v>
      </c>
      <c r="S489" s="36">
        <f t="shared" si="272"/>
        <v>42000</v>
      </c>
      <c r="T489" s="36">
        <f t="shared" si="272"/>
        <v>72000</v>
      </c>
      <c r="U489" s="36">
        <f t="shared" si="272"/>
        <v>72000</v>
      </c>
      <c r="V489" s="36">
        <f t="shared" si="272"/>
        <v>108000</v>
      </c>
      <c r="W489" s="36">
        <f t="shared" si="272"/>
        <v>108000</v>
      </c>
      <c r="X489" s="36">
        <f>X429</f>
        <v>150000</v>
      </c>
      <c r="Y489" s="36">
        <f t="shared" ref="Y489:AC489" si="273">Y429</f>
        <v>198000</v>
      </c>
      <c r="Z489" s="36">
        <f t="shared" si="273"/>
        <v>252000</v>
      </c>
      <c r="AA489" s="36">
        <f t="shared" si="273"/>
        <v>300000</v>
      </c>
      <c r="AB489" s="36">
        <f t="shared" si="273"/>
        <v>360000</v>
      </c>
      <c r="AC489" s="36">
        <f t="shared" si="273"/>
        <v>432000</v>
      </c>
    </row>
    <row r="490" spans="2:29" x14ac:dyDescent="0.25">
      <c r="B490" s="105"/>
      <c r="C490" s="60" t="s">
        <v>18</v>
      </c>
      <c r="D490" s="36">
        <v>0</v>
      </c>
      <c r="E490" s="36">
        <f>E430*E$411</f>
        <v>210</v>
      </c>
      <c r="F490" s="36">
        <f t="shared" ref="F490:X495" si="274">F430*F$411</f>
        <v>210</v>
      </c>
      <c r="G490" s="36">
        <f t="shared" si="274"/>
        <v>210</v>
      </c>
      <c r="H490" s="36">
        <f t="shared" si="274"/>
        <v>265.44</v>
      </c>
      <c r="I490" s="36">
        <f t="shared" si="274"/>
        <v>265.44</v>
      </c>
      <c r="J490" s="36">
        <f t="shared" si="274"/>
        <v>265.44</v>
      </c>
      <c r="K490" s="36">
        <f t="shared" si="274"/>
        <v>435.78000000000003</v>
      </c>
      <c r="L490" s="36">
        <f t="shared" si="274"/>
        <v>435.78000000000003</v>
      </c>
      <c r="M490" s="36">
        <f t="shared" si="274"/>
        <v>435.78000000000003</v>
      </c>
      <c r="N490" s="36">
        <f t="shared" si="274"/>
        <v>962.94</v>
      </c>
      <c r="O490" s="36">
        <f t="shared" si="274"/>
        <v>962.94</v>
      </c>
      <c r="P490" s="36">
        <f t="shared" si="274"/>
        <v>1626.69</v>
      </c>
      <c r="Q490" s="36">
        <f t="shared" si="274"/>
        <v>1626.69</v>
      </c>
      <c r="R490" s="36">
        <f t="shared" si="274"/>
        <v>3160.08</v>
      </c>
      <c r="S490" s="36">
        <f t="shared" si="274"/>
        <v>3385.8</v>
      </c>
      <c r="T490" s="36">
        <f t="shared" si="274"/>
        <v>4878.3600000000006</v>
      </c>
      <c r="U490" s="36">
        <f t="shared" si="274"/>
        <v>5149.38</v>
      </c>
      <c r="V490" s="36">
        <f t="shared" si="274"/>
        <v>7646.76</v>
      </c>
      <c r="W490" s="36">
        <f t="shared" si="274"/>
        <v>7994.34</v>
      </c>
      <c r="X490" s="36">
        <f>X430*X$411</f>
        <v>16826.939999999999</v>
      </c>
      <c r="Y490" s="36">
        <f t="shared" ref="Y490:AC490" si="275">Y430*Y$411</f>
        <v>17474.13</v>
      </c>
      <c r="Z490" s="36">
        <f t="shared" si="275"/>
        <v>28313.1</v>
      </c>
      <c r="AA490" s="36">
        <f t="shared" si="275"/>
        <v>29256.87</v>
      </c>
      <c r="AB490" s="36">
        <f t="shared" si="275"/>
        <v>46653.78</v>
      </c>
      <c r="AC490" s="36">
        <f t="shared" si="275"/>
        <v>48025.95</v>
      </c>
    </row>
    <row r="491" spans="2:29" x14ac:dyDescent="0.25">
      <c r="B491" s="105"/>
      <c r="C491" s="60" t="s">
        <v>23</v>
      </c>
      <c r="D491" s="36">
        <v>0</v>
      </c>
      <c r="E491" s="36">
        <f t="shared" ref="E491:T494" si="276">E431*E$411</f>
        <v>4</v>
      </c>
      <c r="F491" s="36">
        <f t="shared" si="276"/>
        <v>5</v>
      </c>
      <c r="G491" s="36">
        <f t="shared" si="276"/>
        <v>6</v>
      </c>
      <c r="H491" s="36">
        <f t="shared" si="276"/>
        <v>6.636000000000001</v>
      </c>
      <c r="I491" s="36">
        <f t="shared" si="276"/>
        <v>6.636000000000001</v>
      </c>
      <c r="J491" s="36">
        <f t="shared" si="276"/>
        <v>7.7420000000000009</v>
      </c>
      <c r="K491" s="36">
        <f t="shared" si="276"/>
        <v>11.298</v>
      </c>
      <c r="L491" s="36">
        <f t="shared" si="276"/>
        <v>12.912000000000001</v>
      </c>
      <c r="M491" s="36">
        <f t="shared" si="276"/>
        <v>12.912000000000001</v>
      </c>
      <c r="N491" s="36">
        <f t="shared" si="276"/>
        <v>29.18</v>
      </c>
      <c r="O491" s="36">
        <f t="shared" si="276"/>
        <v>29.18</v>
      </c>
      <c r="P491" s="36">
        <f t="shared" si="276"/>
        <v>45.881</v>
      </c>
      <c r="Q491" s="36">
        <f t="shared" si="276"/>
        <v>45.881</v>
      </c>
      <c r="R491" s="36">
        <f t="shared" si="276"/>
        <v>90.287999999999997</v>
      </c>
      <c r="S491" s="36">
        <f t="shared" si="276"/>
        <v>90.287999999999997</v>
      </c>
      <c r="T491" s="36">
        <f t="shared" si="276"/>
        <v>117.44200000000001</v>
      </c>
      <c r="U491" s="36">
        <f t="shared" si="274"/>
        <v>126.47600000000001</v>
      </c>
      <c r="V491" s="36">
        <f t="shared" si="274"/>
        <v>196.96200000000002</v>
      </c>
      <c r="W491" s="36">
        <f t="shared" si="274"/>
        <v>208.548</v>
      </c>
      <c r="X491" s="36">
        <f t="shared" si="274"/>
        <v>409.887</v>
      </c>
      <c r="Y491" s="36">
        <f t="shared" ref="Y491:AC491" si="277">Y431*Y$411</f>
        <v>431.46000000000004</v>
      </c>
      <c r="Z491" s="36">
        <f t="shared" si="277"/>
        <v>723.55700000000002</v>
      </c>
      <c r="AA491" s="36">
        <f t="shared" si="277"/>
        <v>786.47500000000002</v>
      </c>
      <c r="AB491" s="36">
        <f t="shared" si="277"/>
        <v>1189.2139999999999</v>
      </c>
      <c r="AC491" s="36">
        <f t="shared" si="277"/>
        <v>1326.4309999999998</v>
      </c>
    </row>
    <row r="492" spans="2:29" x14ac:dyDescent="0.25">
      <c r="B492" s="105"/>
      <c r="C492" s="60" t="s">
        <v>6</v>
      </c>
      <c r="D492" s="36">
        <v>0</v>
      </c>
      <c r="E492" s="36">
        <f t="shared" si="276"/>
        <v>3</v>
      </c>
      <c r="F492" s="36">
        <f t="shared" si="274"/>
        <v>3</v>
      </c>
      <c r="G492" s="36">
        <f t="shared" si="274"/>
        <v>3</v>
      </c>
      <c r="H492" s="36">
        <f t="shared" si="274"/>
        <v>4.4240000000000004</v>
      </c>
      <c r="I492" s="36">
        <f t="shared" si="274"/>
        <v>4.4240000000000004</v>
      </c>
      <c r="J492" s="36">
        <f t="shared" si="274"/>
        <v>4.4240000000000004</v>
      </c>
      <c r="K492" s="36">
        <f t="shared" si="274"/>
        <v>6.4560000000000004</v>
      </c>
      <c r="L492" s="36">
        <f t="shared" si="274"/>
        <v>6.4560000000000004</v>
      </c>
      <c r="M492" s="36">
        <f t="shared" si="274"/>
        <v>6.4560000000000004</v>
      </c>
      <c r="N492" s="36">
        <f t="shared" si="274"/>
        <v>11.672000000000001</v>
      </c>
      <c r="O492" s="36">
        <f t="shared" si="274"/>
        <v>11.672000000000001</v>
      </c>
      <c r="P492" s="36">
        <f t="shared" si="274"/>
        <v>20.855</v>
      </c>
      <c r="Q492" s="36">
        <f t="shared" si="274"/>
        <v>20.855</v>
      </c>
      <c r="R492" s="36">
        <f t="shared" si="274"/>
        <v>52.667999999999999</v>
      </c>
      <c r="S492" s="36">
        <f t="shared" si="274"/>
        <v>52.667999999999999</v>
      </c>
      <c r="T492" s="36">
        <f t="shared" si="274"/>
        <v>63.238000000000007</v>
      </c>
      <c r="U492" s="36">
        <f t="shared" si="274"/>
        <v>63.238000000000007</v>
      </c>
      <c r="V492" s="36">
        <f t="shared" si="274"/>
        <v>139.03200000000001</v>
      </c>
      <c r="W492" s="36">
        <f t="shared" si="274"/>
        <v>139.03200000000001</v>
      </c>
      <c r="X492" s="36">
        <f t="shared" si="274"/>
        <v>388.31400000000002</v>
      </c>
      <c r="Y492" s="36">
        <f t="shared" ref="Y492:AC492" si="278">Y432*Y$411</f>
        <v>388.31400000000002</v>
      </c>
      <c r="Z492" s="36">
        <f t="shared" si="278"/>
        <v>566.26199999999994</v>
      </c>
      <c r="AA492" s="36">
        <f t="shared" si="278"/>
        <v>566.26199999999994</v>
      </c>
      <c r="AB492" s="36">
        <f t="shared" si="278"/>
        <v>1234.953</v>
      </c>
      <c r="AC492" s="36">
        <f t="shared" si="278"/>
        <v>1234.953</v>
      </c>
    </row>
    <row r="493" spans="2:29" x14ac:dyDescent="0.25">
      <c r="B493" s="105"/>
      <c r="C493" s="60" t="s">
        <v>24</v>
      </c>
      <c r="D493" s="36">
        <v>0</v>
      </c>
      <c r="E493" s="36">
        <f t="shared" si="276"/>
        <v>180</v>
      </c>
      <c r="F493" s="36">
        <f t="shared" si="274"/>
        <v>180</v>
      </c>
      <c r="G493" s="36">
        <f t="shared" si="274"/>
        <v>180</v>
      </c>
      <c r="H493" s="36">
        <f t="shared" si="274"/>
        <v>265.44</v>
      </c>
      <c r="I493" s="36">
        <f t="shared" si="274"/>
        <v>265.44</v>
      </c>
      <c r="J493" s="36">
        <f t="shared" si="274"/>
        <v>331.8</v>
      </c>
      <c r="K493" s="36">
        <f t="shared" si="274"/>
        <v>484.20000000000005</v>
      </c>
      <c r="L493" s="36">
        <f t="shared" si="274"/>
        <v>581.04000000000008</v>
      </c>
      <c r="M493" s="36">
        <f t="shared" si="274"/>
        <v>581.04000000000008</v>
      </c>
      <c r="N493" s="36">
        <f t="shared" si="274"/>
        <v>1400.64</v>
      </c>
      <c r="O493" s="36">
        <f t="shared" si="274"/>
        <v>1400.64</v>
      </c>
      <c r="P493" s="36">
        <f t="shared" si="274"/>
        <v>2502.6000000000004</v>
      </c>
      <c r="Q493" s="36">
        <f t="shared" si="274"/>
        <v>2502.6000000000004</v>
      </c>
      <c r="R493" s="36">
        <f t="shared" si="274"/>
        <v>6320.16</v>
      </c>
      <c r="S493" s="36">
        <f t="shared" si="274"/>
        <v>6320.16</v>
      </c>
      <c r="T493" s="36">
        <f t="shared" si="274"/>
        <v>13008.960000000001</v>
      </c>
      <c r="U493" s="36">
        <f t="shared" si="274"/>
        <v>13008.960000000001</v>
      </c>
      <c r="V493" s="36">
        <f t="shared" si="274"/>
        <v>25025.760000000002</v>
      </c>
      <c r="W493" s="36">
        <f t="shared" si="274"/>
        <v>25025.760000000002</v>
      </c>
      <c r="X493" s="36">
        <f t="shared" si="274"/>
        <v>64719</v>
      </c>
      <c r="Y493" s="36">
        <f t="shared" ref="Y493:AC493" si="279">Y433*Y$411</f>
        <v>85429.08</v>
      </c>
      <c r="Z493" s="36">
        <f t="shared" si="279"/>
        <v>158553.35999999999</v>
      </c>
      <c r="AA493" s="36">
        <f t="shared" si="279"/>
        <v>188754</v>
      </c>
      <c r="AB493" s="36">
        <f t="shared" si="279"/>
        <v>329320.8</v>
      </c>
      <c r="AC493" s="36">
        <f t="shared" si="279"/>
        <v>395184.95999999996</v>
      </c>
    </row>
    <row r="494" spans="2:29" x14ac:dyDescent="0.25">
      <c r="B494" s="105"/>
      <c r="C494" s="60" t="s">
        <v>32</v>
      </c>
      <c r="D494" s="36">
        <v>0</v>
      </c>
      <c r="E494" s="36">
        <f t="shared" si="276"/>
        <v>31500</v>
      </c>
      <c r="F494" s="36">
        <f t="shared" si="274"/>
        <v>31500</v>
      </c>
      <c r="G494" s="36">
        <f t="shared" si="274"/>
        <v>31500</v>
      </c>
      <c r="H494" s="36">
        <f t="shared" si="274"/>
        <v>34839</v>
      </c>
      <c r="I494" s="36">
        <f t="shared" si="274"/>
        <v>34839</v>
      </c>
      <c r="J494" s="36">
        <f t="shared" si="274"/>
        <v>34839</v>
      </c>
      <c r="K494" s="36">
        <f t="shared" si="274"/>
        <v>50841</v>
      </c>
      <c r="L494" s="36">
        <f t="shared" si="274"/>
        <v>50841</v>
      </c>
      <c r="M494" s="36">
        <f t="shared" si="274"/>
        <v>50841</v>
      </c>
      <c r="N494" s="36">
        <f t="shared" si="274"/>
        <v>91917</v>
      </c>
      <c r="O494" s="36">
        <f t="shared" si="274"/>
        <v>91917</v>
      </c>
      <c r="P494" s="36">
        <f t="shared" si="274"/>
        <v>131386.5</v>
      </c>
      <c r="Q494" s="36">
        <f t="shared" si="274"/>
        <v>131386.5</v>
      </c>
      <c r="R494" s="36">
        <f t="shared" si="274"/>
        <v>237006</v>
      </c>
      <c r="S494" s="36">
        <f t="shared" si="274"/>
        <v>237006</v>
      </c>
      <c r="T494" s="36">
        <f t="shared" si="274"/>
        <v>316190</v>
      </c>
      <c r="U494" s="36">
        <f t="shared" si="274"/>
        <v>316190</v>
      </c>
      <c r="V494" s="36">
        <f t="shared" si="274"/>
        <v>405510</v>
      </c>
      <c r="W494" s="36">
        <f t="shared" si="274"/>
        <v>405510</v>
      </c>
      <c r="X494" s="36">
        <f t="shared" si="274"/>
        <v>830560.5</v>
      </c>
      <c r="Y494" s="36">
        <f t="shared" ref="Y494:AC494" si="280">Y434*Y$411</f>
        <v>830560.5</v>
      </c>
      <c r="Z494" s="36">
        <f t="shared" si="280"/>
        <v>1211171.5</v>
      </c>
      <c r="AA494" s="36">
        <f t="shared" si="280"/>
        <v>1211171.5</v>
      </c>
      <c r="AB494" s="36">
        <f t="shared" si="280"/>
        <v>1760951.5</v>
      </c>
      <c r="AC494" s="36">
        <f t="shared" si="280"/>
        <v>1760951.5</v>
      </c>
    </row>
    <row r="495" spans="2:29" x14ac:dyDescent="0.25">
      <c r="B495" s="105"/>
      <c r="C495" s="60" t="s">
        <v>31</v>
      </c>
      <c r="D495" s="36">
        <f t="shared" ref="D495:W498" si="281">D435*D$411</f>
        <v>0</v>
      </c>
      <c r="E495" s="36">
        <f t="shared" si="281"/>
        <v>430</v>
      </c>
      <c r="F495" s="36">
        <f t="shared" si="281"/>
        <v>430</v>
      </c>
      <c r="G495" s="36">
        <f t="shared" si="281"/>
        <v>430</v>
      </c>
      <c r="H495" s="36">
        <f t="shared" si="281"/>
        <v>497.70000000000005</v>
      </c>
      <c r="I495" s="36">
        <f t="shared" si="281"/>
        <v>497.70000000000005</v>
      </c>
      <c r="J495" s="36">
        <f t="shared" si="281"/>
        <v>497.70000000000005</v>
      </c>
      <c r="K495" s="36">
        <f t="shared" si="281"/>
        <v>742.44</v>
      </c>
      <c r="L495" s="36">
        <f t="shared" si="281"/>
        <v>742.44</v>
      </c>
      <c r="M495" s="36">
        <f t="shared" si="281"/>
        <v>742.44</v>
      </c>
      <c r="N495" s="36">
        <f t="shared" si="281"/>
        <v>1371.46</v>
      </c>
      <c r="O495" s="36">
        <f t="shared" si="281"/>
        <v>1371.46</v>
      </c>
      <c r="P495" s="36">
        <f t="shared" si="281"/>
        <v>2002.0800000000002</v>
      </c>
      <c r="Q495" s="36">
        <f t="shared" si="281"/>
        <v>2002.0800000000002</v>
      </c>
      <c r="R495" s="36">
        <f t="shared" si="281"/>
        <v>3912.48</v>
      </c>
      <c r="S495" s="36">
        <f t="shared" si="281"/>
        <v>4213.4399999999996</v>
      </c>
      <c r="T495" s="36">
        <f t="shared" si="281"/>
        <v>6052.7800000000007</v>
      </c>
      <c r="U495" s="36">
        <f t="shared" si="281"/>
        <v>6504.4800000000005</v>
      </c>
      <c r="V495" s="36">
        <f t="shared" si="281"/>
        <v>9384.66</v>
      </c>
      <c r="W495" s="36">
        <f t="shared" si="281"/>
        <v>9963.9600000000009</v>
      </c>
      <c r="X495" s="36">
        <f t="shared" si="274"/>
        <v>20710.080000000002</v>
      </c>
      <c r="Y495" s="36">
        <f t="shared" ref="Y495:AC495" si="282">Y435*Y$411</f>
        <v>22004.46</v>
      </c>
      <c r="Z495" s="36">
        <f t="shared" si="282"/>
        <v>35548.67</v>
      </c>
      <c r="AA495" s="36">
        <f t="shared" si="282"/>
        <v>37750.800000000003</v>
      </c>
      <c r="AB495" s="36">
        <f t="shared" si="282"/>
        <v>61747.649999999994</v>
      </c>
      <c r="AC495" s="36">
        <f t="shared" si="282"/>
        <v>67236.33</v>
      </c>
    </row>
    <row r="496" spans="2:29" x14ac:dyDescent="0.25">
      <c r="B496" s="74"/>
      <c r="C496" s="73" t="s">
        <v>92</v>
      </c>
      <c r="D496" s="36">
        <f t="shared" si="281"/>
        <v>0</v>
      </c>
      <c r="E496" s="36">
        <f t="shared" si="281"/>
        <v>0</v>
      </c>
      <c r="F496" s="36">
        <f t="shared" si="281"/>
        <v>0</v>
      </c>
      <c r="G496" s="36">
        <f t="shared" si="281"/>
        <v>0</v>
      </c>
      <c r="H496" s="36">
        <f t="shared" si="281"/>
        <v>13.272000000000002</v>
      </c>
      <c r="I496" s="36">
        <f t="shared" si="281"/>
        <v>13.272000000000002</v>
      </c>
      <c r="J496" s="36">
        <f t="shared" si="281"/>
        <v>13.272000000000002</v>
      </c>
      <c r="K496" s="36">
        <f t="shared" si="281"/>
        <v>19.368000000000002</v>
      </c>
      <c r="L496" s="36">
        <f t="shared" si="281"/>
        <v>19.368000000000002</v>
      </c>
      <c r="M496" s="36">
        <f t="shared" si="281"/>
        <v>19.368000000000002</v>
      </c>
      <c r="N496" s="36">
        <f t="shared" si="281"/>
        <v>70.032000000000011</v>
      </c>
      <c r="O496" s="36">
        <f t="shared" si="281"/>
        <v>70.032000000000011</v>
      </c>
      <c r="P496" s="36">
        <f t="shared" si="281"/>
        <v>100.10400000000001</v>
      </c>
      <c r="Q496" s="36">
        <f t="shared" si="281"/>
        <v>100.10400000000001</v>
      </c>
      <c r="R496" s="36">
        <f t="shared" si="281"/>
        <v>270.86399999999998</v>
      </c>
      <c r="S496" s="36">
        <f t="shared" si="281"/>
        <v>270.86399999999998</v>
      </c>
      <c r="T496" s="36">
        <f t="shared" si="281"/>
        <v>325.22400000000005</v>
      </c>
      <c r="U496" s="36">
        <f t="shared" si="281"/>
        <v>325.22400000000005</v>
      </c>
      <c r="V496" s="36">
        <f t="shared" si="281"/>
        <v>417.096</v>
      </c>
      <c r="W496" s="36">
        <f t="shared" si="281"/>
        <v>417.096</v>
      </c>
      <c r="X496" s="36">
        <f t="shared" ref="X496:AC496" si="283">X436*X$411</f>
        <v>1035.5039999999999</v>
      </c>
      <c r="Y496" s="36">
        <f t="shared" si="283"/>
        <v>1035.5039999999999</v>
      </c>
      <c r="Z496" s="36">
        <f t="shared" si="283"/>
        <v>1510.0319999999999</v>
      </c>
      <c r="AA496" s="36">
        <f t="shared" si="283"/>
        <v>1510.0319999999999</v>
      </c>
      <c r="AB496" s="36">
        <f t="shared" si="283"/>
        <v>2195.4719999999998</v>
      </c>
      <c r="AC496" s="36">
        <f t="shared" si="283"/>
        <v>2195.4719999999998</v>
      </c>
    </row>
    <row r="497" spans="2:29" x14ac:dyDescent="0.25">
      <c r="B497" s="74"/>
      <c r="C497" s="73" t="s">
        <v>93</v>
      </c>
      <c r="D497" s="36">
        <f t="shared" si="281"/>
        <v>0</v>
      </c>
      <c r="E497" s="36">
        <f t="shared" si="281"/>
        <v>0</v>
      </c>
      <c r="F497" s="36">
        <f t="shared" si="281"/>
        <v>0</v>
      </c>
      <c r="G497" s="36">
        <f t="shared" si="281"/>
        <v>0</v>
      </c>
      <c r="H497" s="36">
        <f t="shared" si="281"/>
        <v>6.636000000000001</v>
      </c>
      <c r="I497" s="36">
        <f t="shared" si="281"/>
        <v>6.636000000000001</v>
      </c>
      <c r="J497" s="36">
        <f t="shared" si="281"/>
        <v>6.636000000000001</v>
      </c>
      <c r="K497" s="36">
        <f t="shared" si="281"/>
        <v>9.6840000000000011</v>
      </c>
      <c r="L497" s="36">
        <f t="shared" si="281"/>
        <v>9.6840000000000011</v>
      </c>
      <c r="M497" s="36">
        <f t="shared" si="281"/>
        <v>9.6840000000000011</v>
      </c>
      <c r="N497" s="36">
        <f t="shared" si="281"/>
        <v>35.016000000000005</v>
      </c>
      <c r="O497" s="36">
        <f t="shared" si="281"/>
        <v>35.016000000000005</v>
      </c>
      <c r="P497" s="36">
        <f t="shared" si="281"/>
        <v>50.052000000000007</v>
      </c>
      <c r="Q497" s="36">
        <f t="shared" si="281"/>
        <v>50.052000000000007</v>
      </c>
      <c r="R497" s="36">
        <f t="shared" si="281"/>
        <v>135.43199999999999</v>
      </c>
      <c r="S497" s="36">
        <f t="shared" si="281"/>
        <v>135.43199999999999</v>
      </c>
      <c r="T497" s="36">
        <f t="shared" si="281"/>
        <v>162.61200000000002</v>
      </c>
      <c r="U497" s="36">
        <f t="shared" si="281"/>
        <v>162.61200000000002</v>
      </c>
      <c r="V497" s="36">
        <f t="shared" si="281"/>
        <v>208.548</v>
      </c>
      <c r="W497" s="36">
        <f t="shared" si="281"/>
        <v>208.548</v>
      </c>
      <c r="X497" s="36">
        <f t="shared" ref="X497:AC497" si="284">X437*X$411</f>
        <v>517.75199999999995</v>
      </c>
      <c r="Y497" s="36">
        <f t="shared" si="284"/>
        <v>517.75199999999995</v>
      </c>
      <c r="Z497" s="36">
        <f t="shared" si="284"/>
        <v>755.01599999999996</v>
      </c>
      <c r="AA497" s="36">
        <f t="shared" si="284"/>
        <v>755.01599999999996</v>
      </c>
      <c r="AB497" s="36">
        <f t="shared" si="284"/>
        <v>1097.7359999999999</v>
      </c>
      <c r="AC497" s="36">
        <f t="shared" si="284"/>
        <v>1097.7359999999999</v>
      </c>
    </row>
    <row r="498" spans="2:29" x14ac:dyDescent="0.25">
      <c r="B498" s="74"/>
      <c r="C498" s="73" t="s">
        <v>94</v>
      </c>
      <c r="D498" s="36">
        <f t="shared" si="281"/>
        <v>0</v>
      </c>
      <c r="E498" s="36">
        <f t="shared" si="281"/>
        <v>0</v>
      </c>
      <c r="F498" s="36">
        <f t="shared" si="281"/>
        <v>0</v>
      </c>
      <c r="G498" s="36">
        <f t="shared" si="281"/>
        <v>0</v>
      </c>
      <c r="H498" s="36">
        <f t="shared" si="281"/>
        <v>2.2120000000000002</v>
      </c>
      <c r="I498" s="36">
        <f t="shared" si="281"/>
        <v>2.2120000000000002</v>
      </c>
      <c r="J498" s="36">
        <f t="shared" si="281"/>
        <v>2.2120000000000002</v>
      </c>
      <c r="K498" s="36">
        <f t="shared" si="281"/>
        <v>3.2280000000000002</v>
      </c>
      <c r="L498" s="36">
        <f t="shared" si="281"/>
        <v>3.2280000000000002</v>
      </c>
      <c r="M498" s="36">
        <f t="shared" si="281"/>
        <v>3.2280000000000002</v>
      </c>
      <c r="N498" s="36">
        <f t="shared" si="281"/>
        <v>11.672000000000001</v>
      </c>
      <c r="O498" s="36">
        <f t="shared" si="281"/>
        <v>11.672000000000001</v>
      </c>
      <c r="P498" s="36">
        <f t="shared" si="281"/>
        <v>16.684000000000001</v>
      </c>
      <c r="Q498" s="36">
        <f t="shared" si="281"/>
        <v>16.684000000000001</v>
      </c>
      <c r="R498" s="36">
        <f t="shared" si="281"/>
        <v>45.143999999999998</v>
      </c>
      <c r="S498" s="36">
        <f t="shared" si="281"/>
        <v>45.143999999999998</v>
      </c>
      <c r="T498" s="36">
        <f t="shared" si="281"/>
        <v>54.204000000000008</v>
      </c>
      <c r="U498" s="36">
        <f t="shared" si="281"/>
        <v>54.204000000000008</v>
      </c>
      <c r="V498" s="36">
        <f t="shared" si="281"/>
        <v>69.516000000000005</v>
      </c>
      <c r="W498" s="36">
        <f t="shared" si="281"/>
        <v>69.516000000000005</v>
      </c>
      <c r="X498" s="36">
        <f t="shared" ref="X498:AC498" si="285">X438*X$411</f>
        <v>172.584</v>
      </c>
      <c r="Y498" s="36">
        <f t="shared" si="285"/>
        <v>172.584</v>
      </c>
      <c r="Z498" s="36">
        <f t="shared" si="285"/>
        <v>251.672</v>
      </c>
      <c r="AA498" s="36">
        <f t="shared" si="285"/>
        <v>251.672</v>
      </c>
      <c r="AB498" s="36">
        <f t="shared" si="285"/>
        <v>365.91199999999998</v>
      </c>
      <c r="AC498" s="36">
        <f t="shared" si="285"/>
        <v>365.91199999999998</v>
      </c>
    </row>
    <row r="500" spans="2:29" x14ac:dyDescent="0.25">
      <c r="B500" s="10">
        <v>1390</v>
      </c>
      <c r="C500" s="21" t="s">
        <v>35</v>
      </c>
      <c r="D500" s="60">
        <v>0</v>
      </c>
      <c r="E500" s="60">
        <v>1</v>
      </c>
      <c r="F500" s="60">
        <v>2</v>
      </c>
      <c r="G500" s="60">
        <v>3</v>
      </c>
      <c r="H500" s="60">
        <v>4</v>
      </c>
      <c r="I500" s="60">
        <v>5</v>
      </c>
      <c r="J500" s="60">
        <v>6</v>
      </c>
      <c r="K500" s="60">
        <v>7</v>
      </c>
      <c r="L500" s="60">
        <v>8</v>
      </c>
      <c r="M500" s="60">
        <v>9</v>
      </c>
      <c r="N500" s="60">
        <v>10</v>
      </c>
      <c r="O500" s="60">
        <v>11</v>
      </c>
      <c r="P500" s="60">
        <v>12</v>
      </c>
      <c r="Q500" s="60">
        <v>13</v>
      </c>
      <c r="R500" s="60">
        <v>14</v>
      </c>
      <c r="S500" s="60">
        <v>15</v>
      </c>
      <c r="T500" s="60">
        <v>16</v>
      </c>
      <c r="U500" s="60">
        <v>17</v>
      </c>
      <c r="V500" s="60">
        <v>18</v>
      </c>
      <c r="W500" s="60">
        <v>19</v>
      </c>
      <c r="X500" s="60">
        <v>20</v>
      </c>
      <c r="Y500" s="83">
        <v>21</v>
      </c>
      <c r="Z500" s="83">
        <v>22</v>
      </c>
      <c r="AA500" s="83">
        <v>23</v>
      </c>
      <c r="AB500" s="83">
        <v>24</v>
      </c>
      <c r="AC500" s="83">
        <v>25</v>
      </c>
    </row>
    <row r="501" spans="2:29" ht="14" customHeight="1" x14ac:dyDescent="0.25">
      <c r="B501" s="106" t="s">
        <v>88</v>
      </c>
      <c r="C501" s="60" t="s">
        <v>33</v>
      </c>
      <c r="D501" s="36">
        <v>0</v>
      </c>
      <c r="E501" s="36">
        <f>E417</f>
        <v>15000</v>
      </c>
      <c r="F501" s="36">
        <f t="shared" ref="F501:X501" si="286">F417</f>
        <v>15000</v>
      </c>
      <c r="G501" s="36">
        <f t="shared" si="286"/>
        <v>15000</v>
      </c>
      <c r="H501" s="36">
        <f t="shared" si="286"/>
        <v>20000</v>
      </c>
      <c r="I501" s="36">
        <f t="shared" si="286"/>
        <v>20000</v>
      </c>
      <c r="J501" s="36">
        <f t="shared" si="286"/>
        <v>25000</v>
      </c>
      <c r="K501" s="36">
        <f t="shared" si="286"/>
        <v>25000</v>
      </c>
      <c r="L501" s="36">
        <f t="shared" si="286"/>
        <v>30000</v>
      </c>
      <c r="M501" s="36">
        <f t="shared" si="286"/>
        <v>30000</v>
      </c>
      <c r="N501" s="36">
        <f t="shared" si="286"/>
        <v>40000</v>
      </c>
      <c r="O501" s="36">
        <f t="shared" si="286"/>
        <v>40000</v>
      </c>
      <c r="P501" s="36">
        <f t="shared" si="286"/>
        <v>50000</v>
      </c>
      <c r="Q501" s="36">
        <f t="shared" si="286"/>
        <v>50000</v>
      </c>
      <c r="R501" s="36">
        <f t="shared" si="286"/>
        <v>70000</v>
      </c>
      <c r="S501" s="36">
        <f t="shared" si="286"/>
        <v>70000</v>
      </c>
      <c r="T501" s="36">
        <f t="shared" si="286"/>
        <v>120000</v>
      </c>
      <c r="U501" s="36">
        <f t="shared" si="286"/>
        <v>120000</v>
      </c>
      <c r="V501" s="36">
        <f t="shared" si="286"/>
        <v>180000</v>
      </c>
      <c r="W501" s="36">
        <f t="shared" si="286"/>
        <v>180000</v>
      </c>
      <c r="X501" s="36">
        <f t="shared" si="286"/>
        <v>250000</v>
      </c>
      <c r="Y501" s="36">
        <f t="shared" ref="Y501:AC501" si="287">Y417</f>
        <v>330000</v>
      </c>
      <c r="Z501" s="36">
        <f t="shared" si="287"/>
        <v>420000</v>
      </c>
      <c r="AA501" s="36">
        <f t="shared" si="287"/>
        <v>500000</v>
      </c>
      <c r="AB501" s="36">
        <f t="shared" si="287"/>
        <v>600000</v>
      </c>
      <c r="AC501" s="36">
        <f t="shared" si="287"/>
        <v>720000</v>
      </c>
    </row>
    <row r="502" spans="2:29" x14ac:dyDescent="0.25">
      <c r="B502" s="106"/>
      <c r="C502" s="60" t="s">
        <v>17</v>
      </c>
      <c r="D502" s="36">
        <v>0</v>
      </c>
      <c r="E502" s="36">
        <f t="shared" ref="E502:X502" si="288">E418*E$414</f>
        <v>350</v>
      </c>
      <c r="F502" s="36">
        <f t="shared" si="288"/>
        <v>350</v>
      </c>
      <c r="G502" s="36">
        <f t="shared" si="288"/>
        <v>350</v>
      </c>
      <c r="H502" s="36">
        <f t="shared" si="288"/>
        <v>1600</v>
      </c>
      <c r="I502" s="36">
        <f t="shared" si="288"/>
        <v>1600</v>
      </c>
      <c r="J502" s="36">
        <f t="shared" si="288"/>
        <v>1600</v>
      </c>
      <c r="K502" s="36">
        <f t="shared" si="288"/>
        <v>2250</v>
      </c>
      <c r="L502" s="36">
        <f t="shared" si="288"/>
        <v>2250</v>
      </c>
      <c r="M502" s="36">
        <f t="shared" si="288"/>
        <v>2250</v>
      </c>
      <c r="N502" s="36">
        <f t="shared" si="288"/>
        <v>4400</v>
      </c>
      <c r="O502" s="36">
        <f t="shared" si="288"/>
        <v>4400</v>
      </c>
      <c r="P502" s="36">
        <f t="shared" si="288"/>
        <v>5850</v>
      </c>
      <c r="Q502" s="36">
        <f t="shared" si="288"/>
        <v>5850</v>
      </c>
      <c r="R502" s="36">
        <f t="shared" si="288"/>
        <v>12600</v>
      </c>
      <c r="S502" s="36">
        <f t="shared" si="288"/>
        <v>13500</v>
      </c>
      <c r="T502" s="36">
        <f t="shared" si="288"/>
        <v>18900</v>
      </c>
      <c r="U502" s="36">
        <f t="shared" si="288"/>
        <v>19950</v>
      </c>
      <c r="V502" s="36">
        <f t="shared" si="288"/>
        <v>29700</v>
      </c>
      <c r="W502" s="36">
        <f t="shared" si="288"/>
        <v>31050</v>
      </c>
      <c r="X502" s="36">
        <f t="shared" si="288"/>
        <v>66300</v>
      </c>
      <c r="Y502" s="36">
        <f t="shared" ref="Y502:AC502" si="289">Y418*Y$414</f>
        <v>68850</v>
      </c>
      <c r="Z502" s="36">
        <f t="shared" si="289"/>
        <v>112500</v>
      </c>
      <c r="AA502" s="36">
        <f t="shared" si="289"/>
        <v>116250</v>
      </c>
      <c r="AB502" s="36">
        <f t="shared" si="289"/>
        <v>187000</v>
      </c>
      <c r="AC502" s="36">
        <f t="shared" si="289"/>
        <v>192500</v>
      </c>
    </row>
    <row r="503" spans="2:29" x14ac:dyDescent="0.25">
      <c r="B503" s="106"/>
      <c r="C503" s="60" t="s">
        <v>23</v>
      </c>
      <c r="D503" s="36">
        <v>0</v>
      </c>
      <c r="E503" s="36">
        <f t="shared" ref="E503:X503" si="290">E419*E$414</f>
        <v>6</v>
      </c>
      <c r="F503" s="36">
        <f t="shared" si="290"/>
        <v>8</v>
      </c>
      <c r="G503" s="36">
        <f t="shared" si="290"/>
        <v>8</v>
      </c>
      <c r="H503" s="36">
        <f t="shared" si="290"/>
        <v>40</v>
      </c>
      <c r="I503" s="36">
        <f t="shared" si="290"/>
        <v>40</v>
      </c>
      <c r="J503" s="36">
        <f t="shared" si="290"/>
        <v>48</v>
      </c>
      <c r="K503" s="36">
        <f t="shared" si="290"/>
        <v>60</v>
      </c>
      <c r="L503" s="36">
        <f t="shared" si="290"/>
        <v>70</v>
      </c>
      <c r="M503" s="36">
        <f t="shared" si="290"/>
        <v>70</v>
      </c>
      <c r="N503" s="36">
        <f t="shared" si="290"/>
        <v>128</v>
      </c>
      <c r="O503" s="36">
        <f t="shared" si="290"/>
        <v>128</v>
      </c>
      <c r="P503" s="36">
        <f t="shared" si="290"/>
        <v>162</v>
      </c>
      <c r="Q503" s="36">
        <f t="shared" si="290"/>
        <v>162</v>
      </c>
      <c r="R503" s="36">
        <f t="shared" si="290"/>
        <v>360</v>
      </c>
      <c r="S503" s="36">
        <f t="shared" si="290"/>
        <v>360</v>
      </c>
      <c r="T503" s="36">
        <f t="shared" si="290"/>
        <v>462</v>
      </c>
      <c r="U503" s="36">
        <f t="shared" si="290"/>
        <v>504</v>
      </c>
      <c r="V503" s="36">
        <f t="shared" si="290"/>
        <v>756</v>
      </c>
      <c r="W503" s="36">
        <f t="shared" si="290"/>
        <v>810</v>
      </c>
      <c r="X503" s="36">
        <f t="shared" si="290"/>
        <v>1632</v>
      </c>
      <c r="Y503" s="36">
        <f t="shared" ref="Y503:AC503" si="291">Y419*Y$414</f>
        <v>1734</v>
      </c>
      <c r="Z503" s="36">
        <f t="shared" si="291"/>
        <v>2850</v>
      </c>
      <c r="AA503" s="36">
        <f t="shared" si="291"/>
        <v>3150</v>
      </c>
      <c r="AB503" s="36">
        <f t="shared" si="291"/>
        <v>4840</v>
      </c>
      <c r="AC503" s="36">
        <f t="shared" si="291"/>
        <v>5280</v>
      </c>
    </row>
    <row r="504" spans="2:29" x14ac:dyDescent="0.25">
      <c r="B504" s="106"/>
      <c r="C504" s="60" t="s">
        <v>6</v>
      </c>
      <c r="D504" s="36">
        <v>0</v>
      </c>
      <c r="E504" s="36">
        <f t="shared" ref="E504:X504" si="292">E420*E$414</f>
        <v>5</v>
      </c>
      <c r="F504" s="36">
        <f t="shared" si="292"/>
        <v>5</v>
      </c>
      <c r="G504" s="36">
        <f t="shared" si="292"/>
        <v>5</v>
      </c>
      <c r="H504" s="36">
        <f t="shared" si="292"/>
        <v>24</v>
      </c>
      <c r="I504" s="36">
        <f t="shared" si="292"/>
        <v>24</v>
      </c>
      <c r="J504" s="36">
        <f t="shared" si="292"/>
        <v>24</v>
      </c>
      <c r="K504" s="36">
        <f t="shared" si="292"/>
        <v>30</v>
      </c>
      <c r="L504" s="36">
        <f t="shared" si="292"/>
        <v>30</v>
      </c>
      <c r="M504" s="36">
        <f t="shared" si="292"/>
        <v>30</v>
      </c>
      <c r="N504" s="36">
        <f t="shared" si="292"/>
        <v>56</v>
      </c>
      <c r="O504" s="36">
        <f t="shared" si="292"/>
        <v>56</v>
      </c>
      <c r="P504" s="36">
        <f t="shared" si="292"/>
        <v>72</v>
      </c>
      <c r="Q504" s="36">
        <f t="shared" si="292"/>
        <v>72</v>
      </c>
      <c r="R504" s="36">
        <f t="shared" si="292"/>
        <v>216</v>
      </c>
      <c r="S504" s="36">
        <f t="shared" si="292"/>
        <v>216</v>
      </c>
      <c r="T504" s="36">
        <f t="shared" si="292"/>
        <v>252</v>
      </c>
      <c r="U504" s="36">
        <f t="shared" si="292"/>
        <v>252</v>
      </c>
      <c r="V504" s="36">
        <f t="shared" si="292"/>
        <v>540</v>
      </c>
      <c r="W504" s="36">
        <f t="shared" si="292"/>
        <v>540</v>
      </c>
      <c r="X504" s="36">
        <f t="shared" si="292"/>
        <v>1530</v>
      </c>
      <c r="Y504" s="36">
        <f t="shared" ref="Y504:AC504" si="293">Y420*Y$414</f>
        <v>1530</v>
      </c>
      <c r="Z504" s="36">
        <f t="shared" si="293"/>
        <v>2250</v>
      </c>
      <c r="AA504" s="36">
        <f t="shared" si="293"/>
        <v>2250</v>
      </c>
      <c r="AB504" s="36">
        <f t="shared" si="293"/>
        <v>4950</v>
      </c>
      <c r="AC504" s="36">
        <f t="shared" si="293"/>
        <v>4950</v>
      </c>
    </row>
    <row r="505" spans="2:29" x14ac:dyDescent="0.25">
      <c r="B505" s="106"/>
      <c r="C505" s="60" t="s">
        <v>24</v>
      </c>
      <c r="D505" s="36">
        <v>0</v>
      </c>
      <c r="E505" s="36">
        <f t="shared" ref="E505:X505" si="294">E421*E$414</f>
        <v>300</v>
      </c>
      <c r="F505" s="36">
        <f t="shared" si="294"/>
        <v>300</v>
      </c>
      <c r="G505" s="36">
        <f t="shared" si="294"/>
        <v>300</v>
      </c>
      <c r="H505" s="36">
        <f t="shared" si="294"/>
        <v>1600</v>
      </c>
      <c r="I505" s="36">
        <f t="shared" si="294"/>
        <v>1600</v>
      </c>
      <c r="J505" s="36">
        <f t="shared" si="294"/>
        <v>2000</v>
      </c>
      <c r="K505" s="36">
        <f t="shared" si="294"/>
        <v>2500</v>
      </c>
      <c r="L505" s="36">
        <f t="shared" si="294"/>
        <v>3000</v>
      </c>
      <c r="M505" s="36">
        <f t="shared" si="294"/>
        <v>3000</v>
      </c>
      <c r="N505" s="36">
        <f t="shared" si="294"/>
        <v>6400</v>
      </c>
      <c r="O505" s="36">
        <f t="shared" si="294"/>
        <v>6400</v>
      </c>
      <c r="P505" s="36">
        <f t="shared" si="294"/>
        <v>9000</v>
      </c>
      <c r="Q505" s="36">
        <f t="shared" si="294"/>
        <v>9000</v>
      </c>
      <c r="R505" s="36">
        <f t="shared" si="294"/>
        <v>25200</v>
      </c>
      <c r="S505" s="36">
        <f t="shared" si="294"/>
        <v>25200</v>
      </c>
      <c r="T505" s="36">
        <f t="shared" si="294"/>
        <v>50400</v>
      </c>
      <c r="U505" s="36">
        <f t="shared" si="294"/>
        <v>50400</v>
      </c>
      <c r="V505" s="36">
        <f t="shared" si="294"/>
        <v>97200</v>
      </c>
      <c r="W505" s="36">
        <f t="shared" si="294"/>
        <v>97200</v>
      </c>
      <c r="X505" s="36">
        <f t="shared" si="294"/>
        <v>255000</v>
      </c>
      <c r="Y505" s="36">
        <f t="shared" ref="Y505:AC505" si="295">Y421*Y$414</f>
        <v>336600</v>
      </c>
      <c r="Z505" s="36">
        <f t="shared" si="295"/>
        <v>630000</v>
      </c>
      <c r="AA505" s="36">
        <f t="shared" si="295"/>
        <v>750000</v>
      </c>
      <c r="AB505" s="36">
        <f t="shared" si="295"/>
        <v>1320000</v>
      </c>
      <c r="AC505" s="36">
        <f t="shared" si="295"/>
        <v>1584000</v>
      </c>
    </row>
    <row r="506" spans="2:29" x14ac:dyDescent="0.25">
      <c r="B506" s="106"/>
      <c r="C506" s="60" t="s">
        <v>32</v>
      </c>
      <c r="D506" s="36">
        <v>0</v>
      </c>
      <c r="E506" s="36">
        <f t="shared" ref="E506:X506" si="296">E422*E$414</f>
        <v>45000</v>
      </c>
      <c r="F506" s="36">
        <f t="shared" si="296"/>
        <v>45000</v>
      </c>
      <c r="G506" s="36">
        <f t="shared" si="296"/>
        <v>45000</v>
      </c>
      <c r="H506" s="36">
        <f t="shared" si="296"/>
        <v>180000</v>
      </c>
      <c r="I506" s="36">
        <f t="shared" si="296"/>
        <v>180000</v>
      </c>
      <c r="J506" s="36">
        <f t="shared" si="296"/>
        <v>180000</v>
      </c>
      <c r="K506" s="36">
        <f t="shared" si="296"/>
        <v>225000</v>
      </c>
      <c r="L506" s="36">
        <f t="shared" si="296"/>
        <v>225000</v>
      </c>
      <c r="M506" s="36">
        <f t="shared" si="296"/>
        <v>225000</v>
      </c>
      <c r="N506" s="36">
        <f t="shared" si="296"/>
        <v>360000</v>
      </c>
      <c r="O506" s="36">
        <f t="shared" si="296"/>
        <v>360000</v>
      </c>
      <c r="P506" s="36">
        <f t="shared" si="296"/>
        <v>405000</v>
      </c>
      <c r="Q506" s="36">
        <f t="shared" si="296"/>
        <v>405000</v>
      </c>
      <c r="R506" s="36">
        <f t="shared" si="296"/>
        <v>810000</v>
      </c>
      <c r="S506" s="36">
        <f t="shared" si="296"/>
        <v>697680</v>
      </c>
      <c r="T506" s="36">
        <f t="shared" si="296"/>
        <v>834120</v>
      </c>
      <c r="U506" s="36">
        <f t="shared" si="296"/>
        <v>852180</v>
      </c>
      <c r="V506" s="36">
        <f t="shared" si="296"/>
        <v>1119420</v>
      </c>
      <c r="W506" s="36">
        <f t="shared" si="296"/>
        <v>1143720</v>
      </c>
      <c r="X506" s="36">
        <f t="shared" si="296"/>
        <v>2206260</v>
      </c>
      <c r="Y506" s="36">
        <f t="shared" ref="Y506:AC506" si="297">Y422*Y$414</f>
        <v>2805000</v>
      </c>
      <c r="Z506" s="36">
        <f t="shared" si="297"/>
        <v>4125000</v>
      </c>
      <c r="AA506" s="36">
        <f t="shared" si="297"/>
        <v>4125000</v>
      </c>
      <c r="AB506" s="36">
        <f t="shared" si="297"/>
        <v>6050000</v>
      </c>
      <c r="AC506" s="36">
        <f t="shared" si="297"/>
        <v>6050000</v>
      </c>
    </row>
    <row r="507" spans="2:29" x14ac:dyDescent="0.25">
      <c r="B507" s="106"/>
      <c r="C507" s="60" t="s">
        <v>31</v>
      </c>
      <c r="D507" s="36">
        <f t="shared" ref="D507:W510" si="298">D423*D$414</f>
        <v>0</v>
      </c>
      <c r="E507" s="36">
        <f t="shared" si="298"/>
        <v>720</v>
      </c>
      <c r="F507" s="36">
        <f t="shared" si="298"/>
        <v>720</v>
      </c>
      <c r="G507" s="36">
        <f t="shared" si="298"/>
        <v>720</v>
      </c>
      <c r="H507" s="36">
        <f t="shared" si="298"/>
        <v>3000</v>
      </c>
      <c r="I507" s="36">
        <f t="shared" si="298"/>
        <v>3000</v>
      </c>
      <c r="J507" s="36">
        <f t="shared" si="298"/>
        <v>3000</v>
      </c>
      <c r="K507" s="36">
        <f t="shared" si="298"/>
        <v>3850</v>
      </c>
      <c r="L507" s="36">
        <f t="shared" si="298"/>
        <v>3850</v>
      </c>
      <c r="M507" s="36">
        <f t="shared" si="298"/>
        <v>3850</v>
      </c>
      <c r="N507" s="36">
        <f t="shared" si="298"/>
        <v>6320</v>
      </c>
      <c r="O507" s="36">
        <f t="shared" si="298"/>
        <v>6320</v>
      </c>
      <c r="P507" s="36">
        <f t="shared" si="298"/>
        <v>7200</v>
      </c>
      <c r="Q507" s="36">
        <f t="shared" si="298"/>
        <v>7200</v>
      </c>
      <c r="R507" s="36">
        <f t="shared" si="298"/>
        <v>15660</v>
      </c>
      <c r="S507" s="36">
        <f t="shared" si="298"/>
        <v>16920</v>
      </c>
      <c r="T507" s="36">
        <f t="shared" si="298"/>
        <v>23520</v>
      </c>
      <c r="U507" s="36">
        <f t="shared" si="298"/>
        <v>25200</v>
      </c>
      <c r="V507" s="36">
        <f t="shared" si="298"/>
        <v>36450</v>
      </c>
      <c r="W507" s="36">
        <f t="shared" si="298"/>
        <v>38880</v>
      </c>
      <c r="X507" s="36">
        <f>X423*X$414</f>
        <v>81600</v>
      </c>
      <c r="Y507" s="36">
        <f t="shared" ref="Y507:AC507" si="299">Y423*Y$414</f>
        <v>86700</v>
      </c>
      <c r="Z507" s="36">
        <f t="shared" si="299"/>
        <v>141000</v>
      </c>
      <c r="AA507" s="36">
        <f t="shared" si="299"/>
        <v>150000</v>
      </c>
      <c r="AB507" s="36">
        <f t="shared" si="299"/>
        <v>247500</v>
      </c>
      <c r="AC507" s="36">
        <f t="shared" si="299"/>
        <v>269500</v>
      </c>
    </row>
    <row r="508" spans="2:29" x14ac:dyDescent="0.25">
      <c r="B508" s="75"/>
      <c r="C508" s="73" t="s">
        <v>92</v>
      </c>
      <c r="D508" s="36">
        <f t="shared" si="298"/>
        <v>0</v>
      </c>
      <c r="E508" s="36">
        <f t="shared" si="298"/>
        <v>0</v>
      </c>
      <c r="F508" s="36">
        <f t="shared" si="298"/>
        <v>0</v>
      </c>
      <c r="G508" s="36">
        <f t="shared" si="298"/>
        <v>0</v>
      </c>
      <c r="H508" s="36">
        <f t="shared" si="298"/>
        <v>48</v>
      </c>
      <c r="I508" s="36">
        <f t="shared" si="298"/>
        <v>48</v>
      </c>
      <c r="J508" s="36">
        <f t="shared" si="298"/>
        <v>48</v>
      </c>
      <c r="K508" s="36">
        <f t="shared" si="298"/>
        <v>60</v>
      </c>
      <c r="L508" s="36">
        <f t="shared" si="298"/>
        <v>60</v>
      </c>
      <c r="M508" s="36">
        <f t="shared" si="298"/>
        <v>60</v>
      </c>
      <c r="N508" s="36">
        <f t="shared" si="298"/>
        <v>192</v>
      </c>
      <c r="O508" s="36">
        <f t="shared" si="298"/>
        <v>192</v>
      </c>
      <c r="P508" s="36">
        <f t="shared" si="298"/>
        <v>216</v>
      </c>
      <c r="Q508" s="36">
        <f t="shared" si="298"/>
        <v>216</v>
      </c>
      <c r="R508" s="36">
        <f t="shared" si="298"/>
        <v>648</v>
      </c>
      <c r="S508" s="36">
        <f t="shared" si="298"/>
        <v>648</v>
      </c>
      <c r="T508" s="36">
        <f t="shared" si="298"/>
        <v>756</v>
      </c>
      <c r="U508" s="36">
        <f t="shared" si="298"/>
        <v>756</v>
      </c>
      <c r="V508" s="36">
        <f t="shared" si="298"/>
        <v>972</v>
      </c>
      <c r="W508" s="36">
        <f t="shared" si="298"/>
        <v>972</v>
      </c>
      <c r="X508" s="36">
        <f t="shared" ref="X508:AC510" si="300">X424*X$414</f>
        <v>2448</v>
      </c>
      <c r="Y508" s="36">
        <f t="shared" si="300"/>
        <v>2448</v>
      </c>
      <c r="Z508" s="36">
        <f t="shared" si="300"/>
        <v>3600</v>
      </c>
      <c r="AA508" s="36">
        <f t="shared" si="300"/>
        <v>3600</v>
      </c>
      <c r="AB508" s="36">
        <f t="shared" si="300"/>
        <v>5280</v>
      </c>
      <c r="AC508" s="36">
        <f t="shared" si="300"/>
        <v>5280</v>
      </c>
    </row>
    <row r="509" spans="2:29" x14ac:dyDescent="0.25">
      <c r="B509" s="75"/>
      <c r="C509" s="73" t="s">
        <v>93</v>
      </c>
      <c r="D509" s="36">
        <f t="shared" si="298"/>
        <v>0</v>
      </c>
      <c r="E509" s="36">
        <f t="shared" si="298"/>
        <v>0</v>
      </c>
      <c r="F509" s="36">
        <f t="shared" si="298"/>
        <v>0</v>
      </c>
      <c r="G509" s="36">
        <f t="shared" si="298"/>
        <v>0</v>
      </c>
      <c r="H509" s="36">
        <f t="shared" si="298"/>
        <v>24</v>
      </c>
      <c r="I509" s="36">
        <f t="shared" si="298"/>
        <v>24</v>
      </c>
      <c r="J509" s="36">
        <f t="shared" si="298"/>
        <v>24</v>
      </c>
      <c r="K509" s="36">
        <f t="shared" si="298"/>
        <v>30</v>
      </c>
      <c r="L509" s="36">
        <f t="shared" si="298"/>
        <v>30</v>
      </c>
      <c r="M509" s="36">
        <f t="shared" si="298"/>
        <v>30</v>
      </c>
      <c r="N509" s="36">
        <f t="shared" si="298"/>
        <v>96</v>
      </c>
      <c r="O509" s="36">
        <f t="shared" si="298"/>
        <v>96</v>
      </c>
      <c r="P509" s="36">
        <f t="shared" si="298"/>
        <v>108</v>
      </c>
      <c r="Q509" s="36">
        <f t="shared" si="298"/>
        <v>108</v>
      </c>
      <c r="R509" s="36">
        <f t="shared" si="298"/>
        <v>324</v>
      </c>
      <c r="S509" s="36">
        <f t="shared" si="298"/>
        <v>324</v>
      </c>
      <c r="T509" s="36">
        <f t="shared" si="298"/>
        <v>378</v>
      </c>
      <c r="U509" s="36">
        <f t="shared" si="298"/>
        <v>378</v>
      </c>
      <c r="V509" s="36">
        <f t="shared" si="298"/>
        <v>486</v>
      </c>
      <c r="W509" s="36">
        <f t="shared" si="298"/>
        <v>486</v>
      </c>
      <c r="X509" s="36">
        <f t="shared" si="300"/>
        <v>1224</v>
      </c>
      <c r="Y509" s="36">
        <f t="shared" si="300"/>
        <v>1224</v>
      </c>
      <c r="Z509" s="36">
        <f t="shared" si="300"/>
        <v>1800</v>
      </c>
      <c r="AA509" s="36">
        <f t="shared" si="300"/>
        <v>1800</v>
      </c>
      <c r="AB509" s="36">
        <f t="shared" si="300"/>
        <v>2640</v>
      </c>
      <c r="AC509" s="36">
        <f t="shared" si="300"/>
        <v>2640</v>
      </c>
    </row>
    <row r="510" spans="2:29" x14ac:dyDescent="0.25">
      <c r="B510" s="75"/>
      <c r="C510" s="73" t="s">
        <v>94</v>
      </c>
      <c r="D510" s="36">
        <f t="shared" si="298"/>
        <v>0</v>
      </c>
      <c r="E510" s="36">
        <f t="shared" si="298"/>
        <v>0</v>
      </c>
      <c r="F510" s="36">
        <f t="shared" si="298"/>
        <v>0</v>
      </c>
      <c r="G510" s="36">
        <f t="shared" si="298"/>
        <v>0</v>
      </c>
      <c r="H510" s="36">
        <f t="shared" si="298"/>
        <v>8</v>
      </c>
      <c r="I510" s="36">
        <f t="shared" si="298"/>
        <v>8</v>
      </c>
      <c r="J510" s="36">
        <f t="shared" si="298"/>
        <v>8</v>
      </c>
      <c r="K510" s="36">
        <f t="shared" si="298"/>
        <v>10</v>
      </c>
      <c r="L510" s="36">
        <f t="shared" si="298"/>
        <v>10</v>
      </c>
      <c r="M510" s="36">
        <f t="shared" si="298"/>
        <v>10</v>
      </c>
      <c r="N510" s="36">
        <f t="shared" si="298"/>
        <v>32</v>
      </c>
      <c r="O510" s="36">
        <f t="shared" si="298"/>
        <v>32</v>
      </c>
      <c r="P510" s="36">
        <f t="shared" si="298"/>
        <v>36</v>
      </c>
      <c r="Q510" s="36">
        <f t="shared" si="298"/>
        <v>36</v>
      </c>
      <c r="R510" s="36">
        <f t="shared" si="298"/>
        <v>108</v>
      </c>
      <c r="S510" s="36">
        <f t="shared" si="298"/>
        <v>108</v>
      </c>
      <c r="T510" s="36">
        <f t="shared" si="298"/>
        <v>126</v>
      </c>
      <c r="U510" s="36">
        <f t="shared" si="298"/>
        <v>126</v>
      </c>
      <c r="V510" s="36">
        <f t="shared" si="298"/>
        <v>162</v>
      </c>
      <c r="W510" s="36">
        <f t="shared" si="298"/>
        <v>162</v>
      </c>
      <c r="X510" s="36">
        <f t="shared" si="300"/>
        <v>408</v>
      </c>
      <c r="Y510" s="36">
        <f t="shared" si="300"/>
        <v>408</v>
      </c>
      <c r="Z510" s="36">
        <f t="shared" si="300"/>
        <v>600</v>
      </c>
      <c r="AA510" s="36">
        <f t="shared" si="300"/>
        <v>600</v>
      </c>
      <c r="AB510" s="36">
        <f t="shared" si="300"/>
        <v>880</v>
      </c>
      <c r="AC510" s="36">
        <f t="shared" si="300"/>
        <v>880</v>
      </c>
    </row>
    <row r="511" spans="2:29" x14ac:dyDescent="0.25">
      <c r="C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</row>
    <row r="512" spans="2:29" x14ac:dyDescent="0.25">
      <c r="B512" s="10">
        <v>1390</v>
      </c>
      <c r="C512" s="21" t="s">
        <v>34</v>
      </c>
      <c r="D512" s="60">
        <v>0</v>
      </c>
      <c r="E512" s="60">
        <v>1</v>
      </c>
      <c r="F512" s="60">
        <v>2</v>
      </c>
      <c r="G512" s="60">
        <v>3</v>
      </c>
      <c r="H512" s="60">
        <v>4</v>
      </c>
      <c r="I512" s="60">
        <v>5</v>
      </c>
      <c r="J512" s="60">
        <v>6</v>
      </c>
      <c r="K512" s="60">
        <v>7</v>
      </c>
      <c r="L512" s="60">
        <v>8</v>
      </c>
      <c r="M512" s="60">
        <v>9</v>
      </c>
      <c r="N512" s="60">
        <v>10</v>
      </c>
      <c r="O512" s="60">
        <v>11</v>
      </c>
      <c r="P512" s="60">
        <v>12</v>
      </c>
      <c r="Q512" s="60">
        <v>13</v>
      </c>
      <c r="R512" s="60">
        <v>14</v>
      </c>
      <c r="S512" s="60">
        <v>15</v>
      </c>
      <c r="T512" s="60">
        <v>16</v>
      </c>
      <c r="U512" s="60">
        <v>17</v>
      </c>
      <c r="V512" s="60">
        <v>18</v>
      </c>
      <c r="W512" s="60">
        <v>19</v>
      </c>
      <c r="X512" s="60">
        <v>20</v>
      </c>
      <c r="Y512" s="83">
        <v>21</v>
      </c>
      <c r="Z512" s="83">
        <v>22</v>
      </c>
      <c r="AA512" s="83">
        <v>23</v>
      </c>
      <c r="AB512" s="83">
        <v>24</v>
      </c>
      <c r="AC512" s="83">
        <v>25</v>
      </c>
    </row>
    <row r="513" spans="2:29" ht="14" customHeight="1" x14ac:dyDescent="0.25">
      <c r="B513" s="106" t="s">
        <v>88</v>
      </c>
      <c r="C513" s="60" t="s">
        <v>33</v>
      </c>
      <c r="D513" s="36">
        <v>0</v>
      </c>
      <c r="E513" s="36">
        <f>E429</f>
        <v>9000</v>
      </c>
      <c r="F513" s="36">
        <f t="shared" ref="F513:X513" si="301">F429</f>
        <v>9000</v>
      </c>
      <c r="G513" s="36">
        <f t="shared" si="301"/>
        <v>9000</v>
      </c>
      <c r="H513" s="36">
        <f t="shared" si="301"/>
        <v>12000</v>
      </c>
      <c r="I513" s="36">
        <f t="shared" si="301"/>
        <v>12000</v>
      </c>
      <c r="J513" s="36">
        <f t="shared" si="301"/>
        <v>15000</v>
      </c>
      <c r="K513" s="36">
        <f t="shared" si="301"/>
        <v>15000</v>
      </c>
      <c r="L513" s="36">
        <f t="shared" si="301"/>
        <v>18000</v>
      </c>
      <c r="M513" s="36">
        <f t="shared" si="301"/>
        <v>18000</v>
      </c>
      <c r="N513" s="36">
        <f t="shared" si="301"/>
        <v>24000</v>
      </c>
      <c r="O513" s="36">
        <f t="shared" si="301"/>
        <v>24000</v>
      </c>
      <c r="P513" s="36">
        <f t="shared" si="301"/>
        <v>30000</v>
      </c>
      <c r="Q513" s="36">
        <f t="shared" si="301"/>
        <v>30000</v>
      </c>
      <c r="R513" s="36">
        <f t="shared" si="301"/>
        <v>42000</v>
      </c>
      <c r="S513" s="36">
        <f t="shared" si="301"/>
        <v>42000</v>
      </c>
      <c r="T513" s="36">
        <f t="shared" si="301"/>
        <v>72000</v>
      </c>
      <c r="U513" s="36">
        <f t="shared" si="301"/>
        <v>72000</v>
      </c>
      <c r="V513" s="36">
        <f t="shared" si="301"/>
        <v>108000</v>
      </c>
      <c r="W513" s="36">
        <f t="shared" si="301"/>
        <v>108000</v>
      </c>
      <c r="X513" s="36">
        <f t="shared" si="301"/>
        <v>150000</v>
      </c>
      <c r="Y513" s="36">
        <f t="shared" ref="Y513:AC513" si="302">Y429</f>
        <v>198000</v>
      </c>
      <c r="Z513" s="36">
        <f t="shared" si="302"/>
        <v>252000</v>
      </c>
      <c r="AA513" s="36">
        <f t="shared" si="302"/>
        <v>300000</v>
      </c>
      <c r="AB513" s="36">
        <f t="shared" si="302"/>
        <v>360000</v>
      </c>
      <c r="AC513" s="36">
        <f t="shared" si="302"/>
        <v>432000</v>
      </c>
    </row>
    <row r="514" spans="2:29" x14ac:dyDescent="0.25">
      <c r="B514" s="106"/>
      <c r="C514" s="60" t="s">
        <v>18</v>
      </c>
      <c r="D514" s="36">
        <v>0</v>
      </c>
      <c r="E514" s="36">
        <f>E430*E$414</f>
        <v>210</v>
      </c>
      <c r="F514" s="36">
        <f t="shared" ref="F514:X518" si="303">F430*F$414</f>
        <v>210</v>
      </c>
      <c r="G514" s="36">
        <f t="shared" si="303"/>
        <v>210</v>
      </c>
      <c r="H514" s="36">
        <f t="shared" si="303"/>
        <v>960</v>
      </c>
      <c r="I514" s="36">
        <f t="shared" si="303"/>
        <v>960</v>
      </c>
      <c r="J514" s="36">
        <f t="shared" si="303"/>
        <v>960</v>
      </c>
      <c r="K514" s="36">
        <f t="shared" si="303"/>
        <v>1350</v>
      </c>
      <c r="L514" s="36">
        <f t="shared" si="303"/>
        <v>1350</v>
      </c>
      <c r="M514" s="36">
        <f t="shared" si="303"/>
        <v>1350</v>
      </c>
      <c r="N514" s="36">
        <f t="shared" si="303"/>
        <v>2640</v>
      </c>
      <c r="O514" s="36">
        <f t="shared" si="303"/>
        <v>2640</v>
      </c>
      <c r="P514" s="36">
        <f t="shared" si="303"/>
        <v>3510</v>
      </c>
      <c r="Q514" s="36">
        <f t="shared" si="303"/>
        <v>3510</v>
      </c>
      <c r="R514" s="36">
        <f t="shared" si="303"/>
        <v>7560</v>
      </c>
      <c r="S514" s="36">
        <f t="shared" si="303"/>
        <v>8100</v>
      </c>
      <c r="T514" s="36">
        <f t="shared" si="303"/>
        <v>11340</v>
      </c>
      <c r="U514" s="36">
        <f t="shared" si="303"/>
        <v>11970</v>
      </c>
      <c r="V514" s="36">
        <f t="shared" si="303"/>
        <v>17820</v>
      </c>
      <c r="W514" s="36">
        <f t="shared" si="303"/>
        <v>18630</v>
      </c>
      <c r="X514" s="36">
        <f t="shared" si="303"/>
        <v>39780</v>
      </c>
      <c r="Y514" s="36">
        <f t="shared" ref="Y514:AC514" si="304">Y430*Y$414</f>
        <v>41310</v>
      </c>
      <c r="Z514" s="36">
        <f t="shared" si="304"/>
        <v>67500</v>
      </c>
      <c r="AA514" s="36">
        <f t="shared" si="304"/>
        <v>69750</v>
      </c>
      <c r="AB514" s="36">
        <f t="shared" si="304"/>
        <v>112200</v>
      </c>
      <c r="AC514" s="36">
        <f t="shared" si="304"/>
        <v>115500</v>
      </c>
    </row>
    <row r="515" spans="2:29" x14ac:dyDescent="0.25">
      <c r="B515" s="106"/>
      <c r="C515" s="60" t="s">
        <v>23</v>
      </c>
      <c r="D515" s="36">
        <v>0</v>
      </c>
      <c r="E515" s="36">
        <f t="shared" ref="E515:T519" si="305">E431*E$414</f>
        <v>4</v>
      </c>
      <c r="F515" s="36">
        <f t="shared" si="305"/>
        <v>5</v>
      </c>
      <c r="G515" s="36">
        <f t="shared" si="305"/>
        <v>6</v>
      </c>
      <c r="H515" s="36">
        <f t="shared" si="305"/>
        <v>24</v>
      </c>
      <c r="I515" s="36">
        <f t="shared" si="305"/>
        <v>24</v>
      </c>
      <c r="J515" s="36">
        <f t="shared" si="305"/>
        <v>28</v>
      </c>
      <c r="K515" s="36">
        <f t="shared" si="305"/>
        <v>35</v>
      </c>
      <c r="L515" s="36">
        <f t="shared" si="305"/>
        <v>40</v>
      </c>
      <c r="M515" s="36">
        <f t="shared" si="305"/>
        <v>40</v>
      </c>
      <c r="N515" s="36">
        <f t="shared" si="305"/>
        <v>80</v>
      </c>
      <c r="O515" s="36">
        <f t="shared" si="305"/>
        <v>80</v>
      </c>
      <c r="P515" s="36">
        <f t="shared" si="305"/>
        <v>99</v>
      </c>
      <c r="Q515" s="36">
        <f t="shared" si="305"/>
        <v>99</v>
      </c>
      <c r="R515" s="36">
        <f t="shared" si="305"/>
        <v>216</v>
      </c>
      <c r="S515" s="36">
        <f t="shared" si="305"/>
        <v>216</v>
      </c>
      <c r="T515" s="36">
        <f t="shared" si="305"/>
        <v>273</v>
      </c>
      <c r="U515" s="36">
        <f t="shared" si="303"/>
        <v>294</v>
      </c>
      <c r="V515" s="36">
        <f t="shared" si="303"/>
        <v>459</v>
      </c>
      <c r="W515" s="36">
        <f t="shared" si="303"/>
        <v>486</v>
      </c>
      <c r="X515" s="36">
        <f t="shared" si="303"/>
        <v>969</v>
      </c>
      <c r="Y515" s="36">
        <f t="shared" ref="Y515:AC515" si="306">Y431*Y$414</f>
        <v>1020</v>
      </c>
      <c r="Z515" s="36">
        <f t="shared" si="306"/>
        <v>1725</v>
      </c>
      <c r="AA515" s="36">
        <f t="shared" si="306"/>
        <v>1875</v>
      </c>
      <c r="AB515" s="36">
        <f t="shared" si="306"/>
        <v>2860</v>
      </c>
      <c r="AC515" s="36">
        <f t="shared" si="306"/>
        <v>3190</v>
      </c>
    </row>
    <row r="516" spans="2:29" x14ac:dyDescent="0.25">
      <c r="B516" s="106"/>
      <c r="C516" s="60" t="s">
        <v>6</v>
      </c>
      <c r="D516" s="36">
        <v>0</v>
      </c>
      <c r="E516" s="36">
        <f t="shared" si="305"/>
        <v>3</v>
      </c>
      <c r="F516" s="36">
        <f t="shared" si="303"/>
        <v>3</v>
      </c>
      <c r="G516" s="36">
        <f t="shared" si="303"/>
        <v>3</v>
      </c>
      <c r="H516" s="36">
        <f t="shared" si="303"/>
        <v>16</v>
      </c>
      <c r="I516" s="36">
        <f t="shared" si="303"/>
        <v>16</v>
      </c>
      <c r="J516" s="36">
        <f t="shared" si="303"/>
        <v>16</v>
      </c>
      <c r="K516" s="36">
        <f t="shared" si="303"/>
        <v>20</v>
      </c>
      <c r="L516" s="36">
        <f t="shared" si="303"/>
        <v>20</v>
      </c>
      <c r="M516" s="36">
        <f t="shared" si="303"/>
        <v>20</v>
      </c>
      <c r="N516" s="36">
        <f t="shared" si="303"/>
        <v>32</v>
      </c>
      <c r="O516" s="36">
        <f t="shared" si="303"/>
        <v>32</v>
      </c>
      <c r="P516" s="36">
        <f t="shared" si="303"/>
        <v>45</v>
      </c>
      <c r="Q516" s="36">
        <f t="shared" si="303"/>
        <v>45</v>
      </c>
      <c r="R516" s="36">
        <f t="shared" si="303"/>
        <v>126</v>
      </c>
      <c r="S516" s="36">
        <f t="shared" si="303"/>
        <v>126</v>
      </c>
      <c r="T516" s="36">
        <f t="shared" si="303"/>
        <v>147</v>
      </c>
      <c r="U516" s="36">
        <f t="shared" si="303"/>
        <v>147</v>
      </c>
      <c r="V516" s="36">
        <f t="shared" si="303"/>
        <v>324</v>
      </c>
      <c r="W516" s="36">
        <f t="shared" si="303"/>
        <v>324</v>
      </c>
      <c r="X516" s="36">
        <f t="shared" si="303"/>
        <v>918</v>
      </c>
      <c r="Y516" s="36">
        <f t="shared" ref="Y516:AC516" si="307">Y432*Y$414</f>
        <v>918</v>
      </c>
      <c r="Z516" s="36">
        <f t="shared" si="307"/>
        <v>1350</v>
      </c>
      <c r="AA516" s="36">
        <f t="shared" si="307"/>
        <v>1350</v>
      </c>
      <c r="AB516" s="36">
        <f t="shared" si="307"/>
        <v>2970</v>
      </c>
      <c r="AC516" s="36">
        <f t="shared" si="307"/>
        <v>2970</v>
      </c>
    </row>
    <row r="517" spans="2:29" x14ac:dyDescent="0.25">
      <c r="B517" s="106"/>
      <c r="C517" s="60" t="s">
        <v>24</v>
      </c>
      <c r="D517" s="36">
        <v>0</v>
      </c>
      <c r="E517" s="36">
        <f t="shared" si="305"/>
        <v>180</v>
      </c>
      <c r="F517" s="36">
        <f t="shared" si="303"/>
        <v>180</v>
      </c>
      <c r="G517" s="36">
        <f t="shared" si="303"/>
        <v>180</v>
      </c>
      <c r="H517" s="36">
        <f t="shared" si="303"/>
        <v>960</v>
      </c>
      <c r="I517" s="36">
        <f t="shared" si="303"/>
        <v>960</v>
      </c>
      <c r="J517" s="36">
        <f t="shared" si="303"/>
        <v>1200</v>
      </c>
      <c r="K517" s="36">
        <f t="shared" si="303"/>
        <v>1500</v>
      </c>
      <c r="L517" s="36">
        <f t="shared" si="303"/>
        <v>1800</v>
      </c>
      <c r="M517" s="36">
        <f t="shared" si="303"/>
        <v>1800</v>
      </c>
      <c r="N517" s="36">
        <f t="shared" si="303"/>
        <v>3840</v>
      </c>
      <c r="O517" s="36">
        <f t="shared" si="303"/>
        <v>3840</v>
      </c>
      <c r="P517" s="36">
        <f t="shared" si="303"/>
        <v>5400</v>
      </c>
      <c r="Q517" s="36">
        <f t="shared" si="303"/>
        <v>5400</v>
      </c>
      <c r="R517" s="36">
        <f t="shared" si="303"/>
        <v>15120</v>
      </c>
      <c r="S517" s="36">
        <f t="shared" si="303"/>
        <v>15120</v>
      </c>
      <c r="T517" s="36">
        <f t="shared" si="303"/>
        <v>30240</v>
      </c>
      <c r="U517" s="36">
        <f t="shared" si="303"/>
        <v>30240</v>
      </c>
      <c r="V517" s="36">
        <f t="shared" si="303"/>
        <v>58320</v>
      </c>
      <c r="W517" s="36">
        <f t="shared" si="303"/>
        <v>58320</v>
      </c>
      <c r="X517" s="36">
        <f t="shared" si="303"/>
        <v>153000</v>
      </c>
      <c r="Y517" s="36">
        <f t="shared" ref="Y517:AC517" si="308">Y433*Y$414</f>
        <v>201960</v>
      </c>
      <c r="Z517" s="36">
        <f t="shared" si="308"/>
        <v>378000</v>
      </c>
      <c r="AA517" s="36">
        <f t="shared" si="308"/>
        <v>450000</v>
      </c>
      <c r="AB517" s="36">
        <f t="shared" si="308"/>
        <v>792000</v>
      </c>
      <c r="AC517" s="36">
        <f t="shared" si="308"/>
        <v>950400</v>
      </c>
    </row>
    <row r="518" spans="2:29" x14ac:dyDescent="0.25">
      <c r="B518" s="106"/>
      <c r="C518" s="60" t="s">
        <v>32</v>
      </c>
      <c r="D518" s="36">
        <v>0</v>
      </c>
      <c r="E518" s="36">
        <f t="shared" si="305"/>
        <v>31500</v>
      </c>
      <c r="F518" s="36">
        <f t="shared" si="303"/>
        <v>31500</v>
      </c>
      <c r="G518" s="36">
        <f t="shared" si="303"/>
        <v>31500</v>
      </c>
      <c r="H518" s="36">
        <f t="shared" si="303"/>
        <v>126000</v>
      </c>
      <c r="I518" s="36">
        <f t="shared" si="303"/>
        <v>126000</v>
      </c>
      <c r="J518" s="36">
        <f t="shared" si="303"/>
        <v>126000</v>
      </c>
      <c r="K518" s="36">
        <f t="shared" si="303"/>
        <v>157500</v>
      </c>
      <c r="L518" s="36">
        <f t="shared" si="303"/>
        <v>157500</v>
      </c>
      <c r="M518" s="36">
        <f t="shared" si="303"/>
        <v>157500</v>
      </c>
      <c r="N518" s="36">
        <f t="shared" si="303"/>
        <v>252000</v>
      </c>
      <c r="O518" s="36">
        <f t="shared" si="303"/>
        <v>252000</v>
      </c>
      <c r="P518" s="36">
        <f t="shared" si="303"/>
        <v>283500</v>
      </c>
      <c r="Q518" s="36">
        <f t="shared" si="303"/>
        <v>283500</v>
      </c>
      <c r="R518" s="36">
        <f t="shared" si="303"/>
        <v>567000</v>
      </c>
      <c r="S518" s="36">
        <f t="shared" si="303"/>
        <v>567000</v>
      </c>
      <c r="T518" s="36">
        <f t="shared" si="303"/>
        <v>735000</v>
      </c>
      <c r="U518" s="36">
        <f t="shared" si="303"/>
        <v>735000</v>
      </c>
      <c r="V518" s="36">
        <f t="shared" si="303"/>
        <v>945000</v>
      </c>
      <c r="W518" s="36">
        <f t="shared" si="303"/>
        <v>945000</v>
      </c>
      <c r="X518" s="36">
        <f t="shared" si="303"/>
        <v>1963500</v>
      </c>
      <c r="Y518" s="36">
        <f t="shared" ref="Y518:AC518" si="309">Y434*Y$414</f>
        <v>1963500</v>
      </c>
      <c r="Z518" s="36">
        <f t="shared" si="309"/>
        <v>2887500</v>
      </c>
      <c r="AA518" s="36">
        <f t="shared" si="309"/>
        <v>2887500</v>
      </c>
      <c r="AB518" s="36">
        <f t="shared" si="309"/>
        <v>4235000</v>
      </c>
      <c r="AC518" s="36">
        <f t="shared" si="309"/>
        <v>4235000</v>
      </c>
    </row>
    <row r="519" spans="2:29" x14ac:dyDescent="0.25">
      <c r="B519" s="106"/>
      <c r="C519" s="60" t="s">
        <v>31</v>
      </c>
      <c r="D519" s="36">
        <v>0</v>
      </c>
      <c r="E519" s="36">
        <f t="shared" si="305"/>
        <v>430</v>
      </c>
      <c r="F519" s="36">
        <f t="shared" ref="F519:X519" si="310">F435*F$414</f>
        <v>430</v>
      </c>
      <c r="G519" s="36">
        <f t="shared" si="310"/>
        <v>430</v>
      </c>
      <c r="H519" s="36">
        <f t="shared" si="310"/>
        <v>1800</v>
      </c>
      <c r="I519" s="36">
        <f t="shared" si="310"/>
        <v>1800</v>
      </c>
      <c r="J519" s="36">
        <f t="shared" si="310"/>
        <v>1800</v>
      </c>
      <c r="K519" s="36">
        <f t="shared" si="310"/>
        <v>2300</v>
      </c>
      <c r="L519" s="36">
        <f t="shared" si="310"/>
        <v>2300</v>
      </c>
      <c r="M519" s="36">
        <f t="shared" si="310"/>
        <v>2300</v>
      </c>
      <c r="N519" s="36">
        <f t="shared" si="310"/>
        <v>3760</v>
      </c>
      <c r="O519" s="36">
        <f t="shared" si="310"/>
        <v>3760</v>
      </c>
      <c r="P519" s="36">
        <f t="shared" si="310"/>
        <v>4320</v>
      </c>
      <c r="Q519" s="36">
        <f t="shared" si="310"/>
        <v>4320</v>
      </c>
      <c r="R519" s="36">
        <f t="shared" si="310"/>
        <v>9360</v>
      </c>
      <c r="S519" s="36">
        <f t="shared" si="310"/>
        <v>10080</v>
      </c>
      <c r="T519" s="36">
        <f t="shared" si="310"/>
        <v>14070</v>
      </c>
      <c r="U519" s="36">
        <f t="shared" si="310"/>
        <v>15120</v>
      </c>
      <c r="V519" s="36">
        <f t="shared" si="310"/>
        <v>21870</v>
      </c>
      <c r="W519" s="36">
        <f t="shared" si="310"/>
        <v>23220</v>
      </c>
      <c r="X519" s="36">
        <f t="shared" si="310"/>
        <v>48960</v>
      </c>
      <c r="Y519" s="36">
        <f t="shared" ref="Y519:AC519" si="311">Y435*Y$414</f>
        <v>52020</v>
      </c>
      <c r="Z519" s="36">
        <f t="shared" si="311"/>
        <v>84750</v>
      </c>
      <c r="AA519" s="36">
        <f t="shared" si="311"/>
        <v>90000</v>
      </c>
      <c r="AB519" s="36">
        <f t="shared" si="311"/>
        <v>148500</v>
      </c>
      <c r="AC519" s="36">
        <f t="shared" si="311"/>
        <v>161700</v>
      </c>
    </row>
    <row r="520" spans="2:29" x14ac:dyDescent="0.25">
      <c r="B520" s="75"/>
      <c r="C520" s="73" t="s">
        <v>92</v>
      </c>
      <c r="D520" s="36"/>
      <c r="E520" s="36">
        <f t="shared" ref="E520:X520" si="312">E436*E$414</f>
        <v>0</v>
      </c>
      <c r="F520" s="36">
        <f t="shared" si="312"/>
        <v>0</v>
      </c>
      <c r="G520" s="36">
        <f t="shared" si="312"/>
        <v>0</v>
      </c>
      <c r="H520" s="36">
        <f t="shared" si="312"/>
        <v>48</v>
      </c>
      <c r="I520" s="36">
        <f t="shared" si="312"/>
        <v>48</v>
      </c>
      <c r="J520" s="36">
        <f t="shared" si="312"/>
        <v>48</v>
      </c>
      <c r="K520" s="36">
        <f t="shared" si="312"/>
        <v>60</v>
      </c>
      <c r="L520" s="36">
        <f t="shared" si="312"/>
        <v>60</v>
      </c>
      <c r="M520" s="36">
        <f t="shared" si="312"/>
        <v>60</v>
      </c>
      <c r="N520" s="36">
        <f t="shared" si="312"/>
        <v>192</v>
      </c>
      <c r="O520" s="36">
        <f t="shared" si="312"/>
        <v>192</v>
      </c>
      <c r="P520" s="36">
        <f t="shared" si="312"/>
        <v>216</v>
      </c>
      <c r="Q520" s="36">
        <f t="shared" si="312"/>
        <v>216</v>
      </c>
      <c r="R520" s="36">
        <f t="shared" si="312"/>
        <v>648</v>
      </c>
      <c r="S520" s="36">
        <f t="shared" si="312"/>
        <v>648</v>
      </c>
      <c r="T520" s="36">
        <f t="shared" si="312"/>
        <v>756</v>
      </c>
      <c r="U520" s="36">
        <f t="shared" si="312"/>
        <v>756</v>
      </c>
      <c r="V520" s="36">
        <f t="shared" si="312"/>
        <v>972</v>
      </c>
      <c r="W520" s="36">
        <f t="shared" si="312"/>
        <v>972</v>
      </c>
      <c r="X520" s="36">
        <f t="shared" si="312"/>
        <v>2448</v>
      </c>
      <c r="Y520" s="36">
        <f t="shared" ref="Y520:AC520" si="313">Y436*Y$414</f>
        <v>2448</v>
      </c>
      <c r="Z520" s="36">
        <f t="shared" si="313"/>
        <v>3600</v>
      </c>
      <c r="AA520" s="36">
        <f t="shared" si="313"/>
        <v>3600</v>
      </c>
      <c r="AB520" s="36">
        <f t="shared" si="313"/>
        <v>5280</v>
      </c>
      <c r="AC520" s="36">
        <f t="shared" si="313"/>
        <v>5280</v>
      </c>
    </row>
    <row r="521" spans="2:29" x14ac:dyDescent="0.25">
      <c r="B521" s="75"/>
      <c r="C521" s="73" t="s">
        <v>93</v>
      </c>
      <c r="D521" s="36"/>
      <c r="E521" s="36">
        <f t="shared" ref="E521:X521" si="314">E437*E$414</f>
        <v>0</v>
      </c>
      <c r="F521" s="36">
        <f t="shared" si="314"/>
        <v>0</v>
      </c>
      <c r="G521" s="36">
        <f t="shared" si="314"/>
        <v>0</v>
      </c>
      <c r="H521" s="36">
        <f t="shared" si="314"/>
        <v>24</v>
      </c>
      <c r="I521" s="36">
        <f t="shared" si="314"/>
        <v>24</v>
      </c>
      <c r="J521" s="36">
        <f t="shared" si="314"/>
        <v>24</v>
      </c>
      <c r="K521" s="36">
        <f t="shared" si="314"/>
        <v>30</v>
      </c>
      <c r="L521" s="36">
        <f t="shared" si="314"/>
        <v>30</v>
      </c>
      <c r="M521" s="36">
        <f t="shared" si="314"/>
        <v>30</v>
      </c>
      <c r="N521" s="36">
        <f t="shared" si="314"/>
        <v>96</v>
      </c>
      <c r="O521" s="36">
        <f t="shared" si="314"/>
        <v>96</v>
      </c>
      <c r="P521" s="36">
        <f t="shared" si="314"/>
        <v>108</v>
      </c>
      <c r="Q521" s="36">
        <f t="shared" si="314"/>
        <v>108</v>
      </c>
      <c r="R521" s="36">
        <f t="shared" si="314"/>
        <v>324</v>
      </c>
      <c r="S521" s="36">
        <f t="shared" si="314"/>
        <v>324</v>
      </c>
      <c r="T521" s="36">
        <f t="shared" si="314"/>
        <v>378</v>
      </c>
      <c r="U521" s="36">
        <f t="shared" si="314"/>
        <v>378</v>
      </c>
      <c r="V521" s="36">
        <f t="shared" si="314"/>
        <v>486</v>
      </c>
      <c r="W521" s="36">
        <f t="shared" si="314"/>
        <v>486</v>
      </c>
      <c r="X521" s="36">
        <f t="shared" si="314"/>
        <v>1224</v>
      </c>
      <c r="Y521" s="36">
        <f t="shared" ref="Y521:AC521" si="315">Y437*Y$414</f>
        <v>1224</v>
      </c>
      <c r="Z521" s="36">
        <f t="shared" si="315"/>
        <v>1800</v>
      </c>
      <c r="AA521" s="36">
        <f t="shared" si="315"/>
        <v>1800</v>
      </c>
      <c r="AB521" s="36">
        <f t="shared" si="315"/>
        <v>2640</v>
      </c>
      <c r="AC521" s="36">
        <f t="shared" si="315"/>
        <v>2640</v>
      </c>
    </row>
    <row r="522" spans="2:29" x14ac:dyDescent="0.25">
      <c r="B522" s="75"/>
      <c r="C522" s="73" t="s">
        <v>94</v>
      </c>
      <c r="D522" s="36"/>
      <c r="E522" s="36">
        <f t="shared" ref="E522:X522" si="316">E438*E$414</f>
        <v>0</v>
      </c>
      <c r="F522" s="36">
        <f t="shared" si="316"/>
        <v>0</v>
      </c>
      <c r="G522" s="36">
        <f t="shared" si="316"/>
        <v>0</v>
      </c>
      <c r="H522" s="36">
        <f t="shared" si="316"/>
        <v>8</v>
      </c>
      <c r="I522" s="36">
        <f t="shared" si="316"/>
        <v>8</v>
      </c>
      <c r="J522" s="36">
        <f t="shared" si="316"/>
        <v>8</v>
      </c>
      <c r="K522" s="36">
        <f t="shared" si="316"/>
        <v>10</v>
      </c>
      <c r="L522" s="36">
        <f t="shared" si="316"/>
        <v>10</v>
      </c>
      <c r="M522" s="36">
        <f t="shared" si="316"/>
        <v>10</v>
      </c>
      <c r="N522" s="36">
        <f t="shared" si="316"/>
        <v>32</v>
      </c>
      <c r="O522" s="36">
        <f t="shared" si="316"/>
        <v>32</v>
      </c>
      <c r="P522" s="36">
        <f t="shared" si="316"/>
        <v>36</v>
      </c>
      <c r="Q522" s="36">
        <f t="shared" si="316"/>
        <v>36</v>
      </c>
      <c r="R522" s="36">
        <f t="shared" si="316"/>
        <v>108</v>
      </c>
      <c r="S522" s="36">
        <f t="shared" si="316"/>
        <v>108</v>
      </c>
      <c r="T522" s="36">
        <f t="shared" si="316"/>
        <v>126</v>
      </c>
      <c r="U522" s="36">
        <f t="shared" si="316"/>
        <v>126</v>
      </c>
      <c r="V522" s="36">
        <f t="shared" si="316"/>
        <v>162</v>
      </c>
      <c r="W522" s="36">
        <f t="shared" si="316"/>
        <v>162</v>
      </c>
      <c r="X522" s="36">
        <f t="shared" si="316"/>
        <v>408</v>
      </c>
      <c r="Y522" s="36">
        <f t="shared" ref="Y522:AC522" si="317">Y438*Y$414</f>
        <v>408</v>
      </c>
      <c r="Z522" s="36">
        <f t="shared" si="317"/>
        <v>600</v>
      </c>
      <c r="AA522" s="36">
        <f t="shared" si="317"/>
        <v>600</v>
      </c>
      <c r="AB522" s="36">
        <f t="shared" si="317"/>
        <v>880</v>
      </c>
      <c r="AC522" s="36">
        <f t="shared" si="317"/>
        <v>880</v>
      </c>
    </row>
  </sheetData>
  <mergeCells count="28">
    <mergeCell ref="B3:B95"/>
    <mergeCell ref="B195:B201"/>
    <mergeCell ref="B204:B210"/>
    <mergeCell ref="B213:B219"/>
    <mergeCell ref="B222:B228"/>
    <mergeCell ref="D154:I155"/>
    <mergeCell ref="D401:I402"/>
    <mergeCell ref="D278:I279"/>
    <mergeCell ref="B441:B447"/>
    <mergeCell ref="B450:B456"/>
    <mergeCell ref="B366:B372"/>
    <mergeCell ref="B378:B384"/>
    <mergeCell ref="B390:B396"/>
    <mergeCell ref="B318:B324"/>
    <mergeCell ref="B327:B333"/>
    <mergeCell ref="B336:B342"/>
    <mergeCell ref="B345:B351"/>
    <mergeCell ref="B477:B483"/>
    <mergeCell ref="B489:B495"/>
    <mergeCell ref="B501:B507"/>
    <mergeCell ref="B513:B519"/>
    <mergeCell ref="B231:B237"/>
    <mergeCell ref="B243:B249"/>
    <mergeCell ref="B255:B261"/>
    <mergeCell ref="B267:B273"/>
    <mergeCell ref="B354:B360"/>
    <mergeCell ref="B459:B465"/>
    <mergeCell ref="B468:B47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2FAB-6D9B-2842-A458-02CD2404E3D1}">
  <dimension ref="B1:H27"/>
  <sheetViews>
    <sheetView workbookViewId="0">
      <selection activeCell="K14" sqref="K14"/>
    </sheetView>
  </sheetViews>
  <sheetFormatPr baseColWidth="10" defaultRowHeight="17" x14ac:dyDescent="0.25"/>
  <cols>
    <col min="1" max="1" width="2.28515625" customWidth="1"/>
    <col min="2" max="2" width="4.7109375" customWidth="1"/>
    <col min="3" max="3" width="8.140625" customWidth="1"/>
    <col min="9" max="9" width="11.42578125" bestFit="1" customWidth="1"/>
  </cols>
  <sheetData>
    <row r="1" spans="2:8" x14ac:dyDescent="0.25">
      <c r="D1" s="112" t="s">
        <v>47</v>
      </c>
      <c r="E1" s="112"/>
      <c r="F1" s="112" t="s">
        <v>46</v>
      </c>
      <c r="G1" s="112"/>
      <c r="H1" s="112"/>
    </row>
    <row r="2" spans="2:8" ht="18" thickBot="1" x14ac:dyDescent="0.3"/>
    <row r="3" spans="2:8" x14ac:dyDescent="0.25">
      <c r="B3" s="113" t="s">
        <v>45</v>
      </c>
      <c r="C3" s="7" t="s">
        <v>3</v>
      </c>
      <c r="D3" s="1" t="s">
        <v>44</v>
      </c>
      <c r="E3" s="1" t="s">
        <v>42</v>
      </c>
      <c r="F3" s="1" t="s">
        <v>40</v>
      </c>
      <c r="G3" s="2" t="s">
        <v>39</v>
      </c>
    </row>
    <row r="4" spans="2:8" x14ac:dyDescent="0.25">
      <c r="B4" s="114"/>
      <c r="C4" s="9">
        <v>1</v>
      </c>
      <c r="D4" s="3">
        <v>1000</v>
      </c>
      <c r="E4" s="3">
        <v>225</v>
      </c>
      <c r="F4" s="3">
        <v>5</v>
      </c>
      <c r="G4" s="4"/>
    </row>
    <row r="5" spans="2:8" x14ac:dyDescent="0.25">
      <c r="B5" s="114"/>
      <c r="C5" s="9">
        <v>3</v>
      </c>
      <c r="D5" s="3">
        <v>1000</v>
      </c>
      <c r="E5" s="3">
        <v>225</v>
      </c>
      <c r="F5" s="3">
        <v>5</v>
      </c>
      <c r="G5" s="4"/>
    </row>
    <row r="6" spans="2:8" x14ac:dyDescent="0.25">
      <c r="B6" s="114"/>
      <c r="C6" s="9">
        <v>5</v>
      </c>
      <c r="D6" s="3">
        <v>2000</v>
      </c>
      <c r="E6" s="3">
        <v>338</v>
      </c>
      <c r="F6" s="3">
        <v>9</v>
      </c>
      <c r="G6" s="4"/>
    </row>
    <row r="7" spans="2:8" x14ac:dyDescent="0.25">
      <c r="B7" s="114"/>
      <c r="C7" s="9">
        <v>7</v>
      </c>
      <c r="D7" s="3">
        <v>3000</v>
      </c>
      <c r="E7" s="3">
        <v>525</v>
      </c>
      <c r="F7" s="3">
        <v>13</v>
      </c>
      <c r="G7" s="4">
        <v>2</v>
      </c>
    </row>
    <row r="8" spans="2:8" x14ac:dyDescent="0.25">
      <c r="B8" s="114"/>
      <c r="C8" s="9">
        <v>9</v>
      </c>
      <c r="D8" s="3">
        <v>3000</v>
      </c>
      <c r="E8" s="3">
        <v>525</v>
      </c>
      <c r="F8" s="3">
        <v>13</v>
      </c>
      <c r="G8" s="4">
        <v>2</v>
      </c>
    </row>
    <row r="9" spans="2:8" x14ac:dyDescent="0.25">
      <c r="B9" s="114"/>
      <c r="C9" s="9">
        <v>11</v>
      </c>
      <c r="D9" s="3">
        <v>7500</v>
      </c>
      <c r="E9" s="3">
        <v>900</v>
      </c>
      <c r="F9" s="3">
        <v>25</v>
      </c>
      <c r="G9" s="4">
        <v>5</v>
      </c>
    </row>
    <row r="10" spans="2:8" x14ac:dyDescent="0.25">
      <c r="B10" s="114"/>
      <c r="C10" s="9">
        <v>13</v>
      </c>
      <c r="D10" s="3">
        <v>10000</v>
      </c>
      <c r="E10" s="3">
        <v>1125</v>
      </c>
      <c r="F10" s="3">
        <v>32</v>
      </c>
      <c r="G10" s="4">
        <v>7</v>
      </c>
    </row>
    <row r="11" spans="2:8" x14ac:dyDescent="0.25">
      <c r="B11" s="114"/>
      <c r="C11" s="9">
        <v>14</v>
      </c>
      <c r="D11" s="3">
        <v>12500</v>
      </c>
      <c r="E11" s="3">
        <v>1275</v>
      </c>
      <c r="F11" s="3">
        <v>38</v>
      </c>
      <c r="G11" s="4">
        <v>7</v>
      </c>
    </row>
    <row r="12" spans="2:8" x14ac:dyDescent="0.25">
      <c r="B12" s="114"/>
      <c r="C12" s="9">
        <v>15</v>
      </c>
      <c r="D12" s="3">
        <v>17000</v>
      </c>
      <c r="E12" s="3">
        <v>1500</v>
      </c>
      <c r="F12" s="3">
        <v>45</v>
      </c>
      <c r="G12" s="4">
        <v>10</v>
      </c>
    </row>
    <row r="13" spans="2:8" ht="18" thickBot="1" x14ac:dyDescent="0.3">
      <c r="B13" s="114"/>
      <c r="C13" s="37"/>
      <c r="D13" s="5">
        <f>SUM(D4:D12)*0.85</f>
        <v>48450</v>
      </c>
      <c r="E13" s="5">
        <f>SUM(E4:E12)</f>
        <v>6638</v>
      </c>
      <c r="F13" s="5">
        <f>SUM(F4:F12)</f>
        <v>185</v>
      </c>
      <c r="G13" s="6">
        <f>SUM(G4:G12)</f>
        <v>33</v>
      </c>
    </row>
    <row r="14" spans="2:8" x14ac:dyDescent="0.25">
      <c r="B14" s="114"/>
      <c r="C14" s="7" t="s">
        <v>2</v>
      </c>
      <c r="D14" s="1" t="s">
        <v>44</v>
      </c>
      <c r="E14" s="1" t="s">
        <v>41</v>
      </c>
      <c r="F14" s="1" t="s">
        <v>40</v>
      </c>
      <c r="G14" s="2" t="s">
        <v>39</v>
      </c>
    </row>
    <row r="15" spans="2:8" x14ac:dyDescent="0.25">
      <c r="B15" s="114"/>
      <c r="C15" s="9">
        <v>1</v>
      </c>
      <c r="D15" s="3">
        <v>600</v>
      </c>
      <c r="E15" s="3">
        <v>135</v>
      </c>
      <c r="F15" s="3">
        <v>3</v>
      </c>
      <c r="G15" s="4"/>
    </row>
    <row r="16" spans="2:8" x14ac:dyDescent="0.25">
      <c r="B16" s="114"/>
      <c r="C16" s="9">
        <v>3</v>
      </c>
      <c r="D16" s="3">
        <f>D15</f>
        <v>600</v>
      </c>
      <c r="E16" s="3">
        <v>135</v>
      </c>
      <c r="F16" s="3">
        <v>3</v>
      </c>
      <c r="G16" s="4"/>
    </row>
    <row r="17" spans="2:8" x14ac:dyDescent="0.25">
      <c r="B17" s="114"/>
      <c r="C17" s="9">
        <v>5</v>
      </c>
      <c r="D17" s="3">
        <f>D16*2</f>
        <v>1200</v>
      </c>
      <c r="E17" s="3">
        <v>202</v>
      </c>
      <c r="F17" s="3">
        <v>6</v>
      </c>
      <c r="G17" s="4"/>
    </row>
    <row r="18" spans="2:8" x14ac:dyDescent="0.25">
      <c r="B18" s="114"/>
      <c r="C18" s="9">
        <v>7</v>
      </c>
      <c r="D18" s="3">
        <f>D17*3/2</f>
        <v>1800</v>
      </c>
      <c r="E18" s="3">
        <v>315</v>
      </c>
      <c r="F18" s="3">
        <v>8</v>
      </c>
      <c r="G18" s="4">
        <v>1</v>
      </c>
    </row>
    <row r="19" spans="2:8" x14ac:dyDescent="0.25">
      <c r="B19" s="114"/>
      <c r="C19" s="9">
        <v>9</v>
      </c>
      <c r="D19" s="3">
        <f>D18</f>
        <v>1800</v>
      </c>
      <c r="E19" s="3">
        <v>315</v>
      </c>
      <c r="F19" s="3">
        <v>8</v>
      </c>
      <c r="G19" s="4">
        <v>1</v>
      </c>
    </row>
    <row r="20" spans="2:8" x14ac:dyDescent="0.25">
      <c r="B20" s="114"/>
      <c r="C20" s="9">
        <v>11</v>
      </c>
      <c r="D20" s="3">
        <f>D19*2.5</f>
        <v>4500</v>
      </c>
      <c r="E20" s="3">
        <v>540</v>
      </c>
      <c r="F20" s="3">
        <v>15</v>
      </c>
      <c r="G20" s="4">
        <v>3</v>
      </c>
    </row>
    <row r="21" spans="2:8" x14ac:dyDescent="0.25">
      <c r="B21" s="114"/>
      <c r="C21" s="9">
        <v>13</v>
      </c>
      <c r="D21" s="3">
        <f>D20*4/3</f>
        <v>6000</v>
      </c>
      <c r="E21" s="3">
        <v>675</v>
      </c>
      <c r="F21" s="3">
        <v>20</v>
      </c>
      <c r="G21" s="4">
        <v>5</v>
      </c>
    </row>
    <row r="22" spans="2:8" x14ac:dyDescent="0.25">
      <c r="B22" s="114"/>
      <c r="C22" s="9">
        <v>14</v>
      </c>
      <c r="D22" s="3">
        <v>7500</v>
      </c>
      <c r="E22" s="3">
        <v>765</v>
      </c>
      <c r="F22" s="3">
        <v>23</v>
      </c>
      <c r="G22" s="4">
        <v>5</v>
      </c>
    </row>
    <row r="23" spans="2:8" x14ac:dyDescent="0.25">
      <c r="B23" s="114"/>
      <c r="C23" s="9">
        <v>15</v>
      </c>
      <c r="D23" s="3">
        <v>10200</v>
      </c>
      <c r="E23" s="3">
        <v>900</v>
      </c>
      <c r="F23" s="3">
        <v>27</v>
      </c>
      <c r="G23" s="4">
        <v>7</v>
      </c>
    </row>
    <row r="24" spans="2:8" ht="18" thickBot="1" x14ac:dyDescent="0.3">
      <c r="B24" s="115"/>
      <c r="C24" s="37"/>
      <c r="D24" s="5">
        <f>SUM(D15:D23)*0.85</f>
        <v>29070</v>
      </c>
      <c r="E24" s="5">
        <f>SUM(E15:E23)</f>
        <v>3982</v>
      </c>
      <c r="F24" s="5">
        <f>SUM(F15:F23)</f>
        <v>113</v>
      </c>
      <c r="G24" s="6">
        <f>SUM(G15:G23)</f>
        <v>22</v>
      </c>
    </row>
    <row r="25" spans="2:8" ht="18" thickBot="1" x14ac:dyDescent="0.3"/>
    <row r="26" spans="2:8" x14ac:dyDescent="0.25">
      <c r="C26" s="116" t="s">
        <v>43</v>
      </c>
      <c r="D26" s="1" t="s">
        <v>19</v>
      </c>
      <c r="E26" s="1" t="s">
        <v>42</v>
      </c>
      <c r="F26" s="1" t="s">
        <v>41</v>
      </c>
      <c r="G26" s="1" t="s">
        <v>40</v>
      </c>
      <c r="H26" s="2" t="s">
        <v>39</v>
      </c>
    </row>
    <row r="27" spans="2:8" ht="18" thickBot="1" x14ac:dyDescent="0.3">
      <c r="C27" s="117"/>
      <c r="D27" s="5">
        <f>D24*6+D13</f>
        <v>222870</v>
      </c>
      <c r="E27" s="5">
        <f>E13</f>
        <v>6638</v>
      </c>
      <c r="F27" s="5">
        <f>E24*6</f>
        <v>23892</v>
      </c>
      <c r="G27" s="5">
        <f>F24*6+F13</f>
        <v>863</v>
      </c>
      <c r="H27" s="6">
        <f>G24*6+G13</f>
        <v>165</v>
      </c>
    </row>
  </sheetData>
  <mergeCells count="4">
    <mergeCell ref="D1:E1"/>
    <mergeCell ref="F1:H1"/>
    <mergeCell ref="B3:B24"/>
    <mergeCell ref="C26:C2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3D16-9E62-6649-BE23-E892030E6179}">
  <dimension ref="B1:G27"/>
  <sheetViews>
    <sheetView workbookViewId="0">
      <selection activeCell="K14" sqref="K14"/>
    </sheetView>
  </sheetViews>
  <sheetFormatPr baseColWidth="10" defaultRowHeight="17" x14ac:dyDescent="0.25"/>
  <cols>
    <col min="1" max="1" width="2.28515625" customWidth="1"/>
    <col min="2" max="2" width="4.7109375" customWidth="1"/>
    <col min="3" max="3" width="8.140625" customWidth="1"/>
    <col min="8" max="8" width="11.42578125" bestFit="1" customWidth="1"/>
  </cols>
  <sheetData>
    <row r="1" spans="2:7" x14ac:dyDescent="0.25">
      <c r="D1" s="112" t="s">
        <v>50</v>
      </c>
      <c r="E1" s="112"/>
      <c r="F1" s="112" t="s">
        <v>46</v>
      </c>
      <c r="G1" s="112"/>
    </row>
    <row r="2" spans="2:7" ht="18" thickBot="1" x14ac:dyDescent="0.3"/>
    <row r="3" spans="2:7" x14ac:dyDescent="0.25">
      <c r="B3" s="113" t="s">
        <v>49</v>
      </c>
      <c r="C3" s="7" t="s">
        <v>3</v>
      </c>
      <c r="D3" s="1" t="s">
        <v>44</v>
      </c>
      <c r="E3" s="1" t="s">
        <v>4</v>
      </c>
      <c r="F3" s="2" t="s">
        <v>48</v>
      </c>
    </row>
    <row r="4" spans="2:7" x14ac:dyDescent="0.25">
      <c r="B4" s="114"/>
      <c r="C4" s="9">
        <v>1</v>
      </c>
      <c r="D4" s="3">
        <v>750</v>
      </c>
      <c r="E4" s="3">
        <v>150</v>
      </c>
      <c r="F4" s="4">
        <v>2</v>
      </c>
    </row>
    <row r="5" spans="2:7" x14ac:dyDescent="0.25">
      <c r="B5" s="114"/>
      <c r="C5" s="9">
        <v>3</v>
      </c>
      <c r="D5" s="3">
        <v>750</v>
      </c>
      <c r="E5" s="3">
        <v>150</v>
      </c>
      <c r="F5" s="4">
        <v>2</v>
      </c>
    </row>
    <row r="6" spans="2:7" x14ac:dyDescent="0.25">
      <c r="B6" s="114"/>
      <c r="C6" s="9">
        <v>5</v>
      </c>
      <c r="D6" s="3">
        <v>1500</v>
      </c>
      <c r="E6" s="3">
        <v>225</v>
      </c>
      <c r="F6" s="4">
        <v>4</v>
      </c>
    </row>
    <row r="7" spans="2:7" x14ac:dyDescent="0.25">
      <c r="B7" s="114"/>
      <c r="C7" s="9">
        <v>7</v>
      </c>
      <c r="D7" s="3">
        <v>2000</v>
      </c>
      <c r="E7" s="3">
        <v>350</v>
      </c>
      <c r="F7" s="4">
        <v>6</v>
      </c>
    </row>
    <row r="8" spans="2:7" x14ac:dyDescent="0.25">
      <c r="B8" s="114"/>
      <c r="C8" s="9">
        <v>9</v>
      </c>
      <c r="D8" s="3">
        <v>2000</v>
      </c>
      <c r="E8" s="3">
        <v>350</v>
      </c>
      <c r="F8" s="4">
        <v>6</v>
      </c>
    </row>
    <row r="9" spans="2:7" x14ac:dyDescent="0.25">
      <c r="B9" s="114"/>
      <c r="C9" s="9">
        <v>11</v>
      </c>
      <c r="D9" s="3">
        <v>5000</v>
      </c>
      <c r="E9" s="3">
        <v>600</v>
      </c>
      <c r="F9" s="4">
        <v>12</v>
      </c>
    </row>
    <row r="10" spans="2:7" x14ac:dyDescent="0.25">
      <c r="B10" s="114"/>
      <c r="C10" s="9">
        <v>13</v>
      </c>
      <c r="D10" s="3">
        <v>6500</v>
      </c>
      <c r="E10" s="3">
        <v>750</v>
      </c>
      <c r="F10" s="4">
        <v>15</v>
      </c>
    </row>
    <row r="11" spans="2:7" x14ac:dyDescent="0.25">
      <c r="B11" s="114"/>
      <c r="C11" s="9">
        <v>14</v>
      </c>
      <c r="D11" s="3">
        <v>8000</v>
      </c>
      <c r="E11" s="3">
        <v>850</v>
      </c>
      <c r="F11" s="4">
        <v>15</v>
      </c>
    </row>
    <row r="12" spans="2:7" x14ac:dyDescent="0.25">
      <c r="B12" s="114"/>
      <c r="C12" s="9">
        <v>15</v>
      </c>
      <c r="D12" s="3">
        <v>10000</v>
      </c>
      <c r="E12" s="3">
        <v>1000</v>
      </c>
      <c r="F12" s="4">
        <v>21</v>
      </c>
    </row>
    <row r="13" spans="2:7" ht="18" thickBot="1" x14ac:dyDescent="0.3">
      <c r="B13" s="114"/>
      <c r="C13" s="37"/>
      <c r="D13" s="5">
        <f>SUM(D4:D12)*0.8</f>
        <v>29200</v>
      </c>
      <c r="E13" s="5">
        <f>SUM(E4:E12)</f>
        <v>4425</v>
      </c>
      <c r="F13" s="6">
        <f>SUM(F4:F12)</f>
        <v>83</v>
      </c>
    </row>
    <row r="14" spans="2:7" x14ac:dyDescent="0.25">
      <c r="B14" s="114"/>
      <c r="C14" s="8" t="s">
        <v>2</v>
      </c>
      <c r="D14" s="1" t="s">
        <v>44</v>
      </c>
      <c r="E14" s="1" t="s">
        <v>16</v>
      </c>
      <c r="F14" s="2" t="s">
        <v>48</v>
      </c>
    </row>
    <row r="15" spans="2:7" x14ac:dyDescent="0.25">
      <c r="B15" s="114"/>
      <c r="C15" s="9">
        <v>1</v>
      </c>
      <c r="D15" s="3">
        <v>450</v>
      </c>
      <c r="E15" s="3">
        <v>90</v>
      </c>
      <c r="F15" s="4">
        <v>2</v>
      </c>
    </row>
    <row r="16" spans="2:7" x14ac:dyDescent="0.25">
      <c r="B16" s="114"/>
      <c r="C16" s="9">
        <v>3</v>
      </c>
      <c r="D16" s="3">
        <v>450</v>
      </c>
      <c r="E16" s="3">
        <v>90</v>
      </c>
      <c r="F16" s="4">
        <v>2</v>
      </c>
    </row>
    <row r="17" spans="2:7" x14ac:dyDescent="0.25">
      <c r="B17" s="114"/>
      <c r="C17" s="9">
        <v>5</v>
      </c>
      <c r="D17" s="3">
        <v>900</v>
      </c>
      <c r="E17" s="3">
        <v>135</v>
      </c>
      <c r="F17" s="4">
        <v>3</v>
      </c>
    </row>
    <row r="18" spans="2:7" x14ac:dyDescent="0.25">
      <c r="B18" s="114"/>
      <c r="C18" s="9">
        <v>7</v>
      </c>
      <c r="D18" s="3">
        <v>1200</v>
      </c>
      <c r="E18" s="3">
        <v>210</v>
      </c>
      <c r="F18" s="4">
        <v>4</v>
      </c>
    </row>
    <row r="19" spans="2:7" x14ac:dyDescent="0.25">
      <c r="B19" s="114"/>
      <c r="C19" s="9">
        <v>9</v>
      </c>
      <c r="D19" s="3">
        <v>1200</v>
      </c>
      <c r="E19" s="3">
        <v>210</v>
      </c>
      <c r="F19" s="4">
        <v>4</v>
      </c>
    </row>
    <row r="20" spans="2:7" x14ac:dyDescent="0.25">
      <c r="B20" s="114"/>
      <c r="C20" s="9">
        <v>11</v>
      </c>
      <c r="D20" s="3">
        <v>3000</v>
      </c>
      <c r="E20" s="3">
        <v>360</v>
      </c>
      <c r="F20" s="4">
        <v>8</v>
      </c>
    </row>
    <row r="21" spans="2:7" x14ac:dyDescent="0.25">
      <c r="B21" s="114"/>
      <c r="C21" s="9">
        <v>13</v>
      </c>
      <c r="D21" s="3">
        <v>3900</v>
      </c>
      <c r="E21" s="3">
        <v>450</v>
      </c>
      <c r="F21" s="4">
        <v>9</v>
      </c>
    </row>
    <row r="22" spans="2:7" x14ac:dyDescent="0.25">
      <c r="B22" s="114"/>
      <c r="C22" s="9">
        <v>14</v>
      </c>
      <c r="D22" s="3">
        <v>4800</v>
      </c>
      <c r="E22" s="3">
        <v>510</v>
      </c>
      <c r="F22" s="4">
        <v>9</v>
      </c>
    </row>
    <row r="23" spans="2:7" x14ac:dyDescent="0.25">
      <c r="B23" s="114"/>
      <c r="C23" s="9">
        <v>15</v>
      </c>
      <c r="D23" s="3">
        <v>6000</v>
      </c>
      <c r="E23" s="3">
        <v>600</v>
      </c>
      <c r="F23" s="4">
        <v>13</v>
      </c>
    </row>
    <row r="24" spans="2:7" ht="18" thickBot="1" x14ac:dyDescent="0.3">
      <c r="B24" s="115"/>
      <c r="C24" s="37"/>
      <c r="D24" s="5">
        <f>SUM(D15:D23)*0.8</f>
        <v>17520</v>
      </c>
      <c r="E24" s="5">
        <f>SUM(E15:E23)</f>
        <v>2655</v>
      </c>
      <c r="F24" s="6">
        <f>SUM(F15:F23)</f>
        <v>54</v>
      </c>
    </row>
    <row r="25" spans="2:7" ht="18" thickBot="1" x14ac:dyDescent="0.3"/>
    <row r="26" spans="2:7" x14ac:dyDescent="0.25">
      <c r="C26" s="116" t="s">
        <v>43</v>
      </c>
      <c r="D26" s="1" t="s">
        <v>15</v>
      </c>
      <c r="E26" s="1" t="s">
        <v>4</v>
      </c>
      <c r="F26" s="1" t="s">
        <v>16</v>
      </c>
      <c r="G26" s="2" t="s">
        <v>48</v>
      </c>
    </row>
    <row r="27" spans="2:7" ht="18" thickBot="1" x14ac:dyDescent="0.3">
      <c r="C27" s="117"/>
      <c r="D27" s="5">
        <f>D24*6+D13</f>
        <v>134320</v>
      </c>
      <c r="E27" s="5">
        <f>E13</f>
        <v>4425</v>
      </c>
      <c r="F27" s="5">
        <f>E24*6</f>
        <v>15930</v>
      </c>
      <c r="G27" s="6">
        <f>F13+F24*6</f>
        <v>407</v>
      </c>
    </row>
  </sheetData>
  <mergeCells count="4">
    <mergeCell ref="D1:E1"/>
    <mergeCell ref="F1:G1"/>
    <mergeCell ref="B3:B24"/>
    <mergeCell ref="C26:C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EAAB-17B6-AC42-93CB-6C003A2B46E5}">
  <dimension ref="B1:L152"/>
  <sheetViews>
    <sheetView topLeftCell="A113" workbookViewId="0">
      <selection activeCell="F152" sqref="F152:L152"/>
    </sheetView>
  </sheetViews>
  <sheetFormatPr baseColWidth="10" defaultRowHeight="14" x14ac:dyDescent="0.25"/>
  <cols>
    <col min="1" max="1" width="2.28515625" style="10" customWidth="1"/>
    <col min="2" max="2" width="4.7109375" style="10" customWidth="1"/>
    <col min="3" max="3" width="7.42578125" style="10" bestFit="1" customWidth="1"/>
    <col min="4" max="5" width="10.85546875" style="10" bestFit="1" customWidth="1"/>
    <col min="6" max="6" width="11" style="10" bestFit="1" customWidth="1"/>
    <col min="7" max="7" width="12" style="10" bestFit="1" customWidth="1"/>
    <col min="8" max="8" width="10.85546875" style="10" bestFit="1" customWidth="1"/>
    <col min="9" max="9" width="11.5703125" style="10" bestFit="1" customWidth="1"/>
    <col min="10" max="10" width="10.85546875" style="10" bestFit="1" customWidth="1"/>
    <col min="11" max="11" width="11" style="10" bestFit="1" customWidth="1"/>
    <col min="12" max="12" width="10.85546875" style="10" bestFit="1" customWidth="1"/>
    <col min="13" max="13" width="14.85546875" style="10" bestFit="1" customWidth="1"/>
    <col min="14" max="15" width="12" style="10" bestFit="1" customWidth="1"/>
    <col min="16" max="16" width="13.7109375" style="10" bestFit="1" customWidth="1"/>
    <col min="17" max="17" width="11.140625" style="10" bestFit="1" customWidth="1"/>
    <col min="18" max="18" width="11.42578125" style="10" bestFit="1" customWidth="1"/>
    <col min="19" max="19" width="12.42578125" style="10" bestFit="1" customWidth="1"/>
    <col min="20" max="20" width="11.140625" style="10" bestFit="1" customWidth="1"/>
    <col min="21" max="21" width="11.140625" style="10" customWidth="1"/>
    <col min="22" max="22" width="10.85546875" style="10" customWidth="1"/>
    <col min="23" max="23" width="12.7109375" style="10" customWidth="1"/>
    <col min="24" max="27" width="11" style="10" bestFit="1" customWidth="1"/>
    <col min="28" max="28" width="11.140625" style="10" bestFit="1" customWidth="1"/>
    <col min="29" max="29" width="12.140625" style="10" bestFit="1" customWidth="1"/>
    <col min="30" max="30" width="11" style="10" bestFit="1" customWidth="1"/>
    <col min="31" max="31" width="11.140625" style="10" bestFit="1" customWidth="1"/>
    <col min="32" max="16384" width="10.7109375" style="10"/>
  </cols>
  <sheetData>
    <row r="1" spans="2:12" x14ac:dyDescent="0.25">
      <c r="C1" s="11" t="s">
        <v>20</v>
      </c>
      <c r="D1" s="11"/>
      <c r="E1" s="12"/>
      <c r="F1" s="12" t="s">
        <v>28</v>
      </c>
      <c r="G1" s="12"/>
      <c r="H1" s="13"/>
      <c r="I1" s="12"/>
      <c r="J1" s="12"/>
      <c r="K1" s="12"/>
      <c r="L1" s="11"/>
    </row>
    <row r="2" spans="2:12" ht="15" thickBot="1" x14ac:dyDescent="0.3">
      <c r="C2" s="11" t="s">
        <v>14</v>
      </c>
      <c r="D2" s="11"/>
      <c r="E2" s="11"/>
      <c r="F2" s="11"/>
      <c r="G2" s="11"/>
      <c r="H2" s="11"/>
      <c r="I2" s="11"/>
      <c r="J2" s="11"/>
      <c r="K2" s="11"/>
      <c r="L2" s="11"/>
    </row>
    <row r="3" spans="2:12" x14ac:dyDescent="0.25">
      <c r="B3" s="109" t="s">
        <v>22</v>
      </c>
      <c r="C3" s="14">
        <v>1302</v>
      </c>
      <c r="D3" s="15" t="s">
        <v>21</v>
      </c>
      <c r="E3" s="16" t="s">
        <v>3</v>
      </c>
      <c r="F3" s="17" t="s">
        <v>5</v>
      </c>
      <c r="G3" s="17" t="s">
        <v>17</v>
      </c>
      <c r="H3" s="17" t="s">
        <v>23</v>
      </c>
      <c r="I3" s="17" t="s">
        <v>6</v>
      </c>
      <c r="J3" s="17" t="s">
        <v>24</v>
      </c>
      <c r="K3" s="17" t="s">
        <v>0</v>
      </c>
      <c r="L3" s="18" t="s">
        <v>1</v>
      </c>
    </row>
    <row r="4" spans="2:12" x14ac:dyDescent="0.25">
      <c r="B4" s="110"/>
      <c r="C4" s="20"/>
      <c r="D4" s="21">
        <v>1302</v>
      </c>
      <c r="E4" s="22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/>
    </row>
    <row r="5" spans="2:12" x14ac:dyDescent="0.25">
      <c r="B5" s="110"/>
      <c r="C5" s="20"/>
      <c r="D5" s="21">
        <v>1304</v>
      </c>
      <c r="E5" s="22">
        <v>1</v>
      </c>
      <c r="F5" s="21">
        <v>678</v>
      </c>
      <c r="G5" s="21">
        <v>138</v>
      </c>
      <c r="H5" s="21">
        <v>4</v>
      </c>
      <c r="I5" s="21"/>
      <c r="J5" s="21">
        <v>32</v>
      </c>
      <c r="K5" s="21">
        <v>15860</v>
      </c>
      <c r="L5" s="21"/>
    </row>
    <row r="6" spans="2:12" x14ac:dyDescent="0.25">
      <c r="B6" s="110"/>
      <c r="C6" s="20"/>
      <c r="D6" s="21">
        <v>1307</v>
      </c>
      <c r="E6" s="22">
        <v>2</v>
      </c>
      <c r="F6" s="21">
        <v>678</v>
      </c>
      <c r="G6" s="21">
        <v>138</v>
      </c>
      <c r="H6" s="21">
        <v>4</v>
      </c>
      <c r="I6" s="21"/>
      <c r="J6" s="21">
        <v>32</v>
      </c>
      <c r="K6" s="21">
        <v>16240</v>
      </c>
      <c r="L6" s="21"/>
    </row>
    <row r="7" spans="2:12" x14ac:dyDescent="0.25">
      <c r="B7" s="110"/>
      <c r="C7" s="20"/>
      <c r="D7" s="21">
        <v>1310</v>
      </c>
      <c r="E7" s="22">
        <v>3</v>
      </c>
      <c r="F7" s="21">
        <v>678</v>
      </c>
      <c r="G7" s="21">
        <v>138</v>
      </c>
      <c r="H7" s="21">
        <v>6</v>
      </c>
      <c r="I7" s="21"/>
      <c r="J7" s="21">
        <v>32</v>
      </c>
      <c r="K7" s="21">
        <v>16640</v>
      </c>
      <c r="L7" s="21"/>
    </row>
    <row r="8" spans="2:12" x14ac:dyDescent="0.25">
      <c r="B8" s="110"/>
      <c r="C8" s="20"/>
      <c r="D8" s="21">
        <v>1315</v>
      </c>
      <c r="E8" s="22">
        <v>4</v>
      </c>
      <c r="F8" s="21">
        <v>974</v>
      </c>
      <c r="G8" s="21">
        <v>198</v>
      </c>
      <c r="H8" s="21">
        <v>6</v>
      </c>
      <c r="I8" s="21">
        <v>2</v>
      </c>
      <c r="J8" s="21">
        <v>46</v>
      </c>
      <c r="K8" s="21">
        <v>17040</v>
      </c>
      <c r="L8" s="23"/>
    </row>
    <row r="9" spans="2:12" x14ac:dyDescent="0.25">
      <c r="B9" s="110"/>
      <c r="C9" s="20"/>
      <c r="D9" s="21">
        <v>1320</v>
      </c>
      <c r="E9" s="22">
        <v>5</v>
      </c>
      <c r="F9" s="21">
        <v>974</v>
      </c>
      <c r="G9" s="21">
        <v>198</v>
      </c>
      <c r="H9" s="21">
        <v>6</v>
      </c>
      <c r="I9" s="21">
        <v>2</v>
      </c>
      <c r="J9" s="21">
        <v>46</v>
      </c>
      <c r="K9" s="21">
        <v>17460</v>
      </c>
      <c r="L9" s="23"/>
    </row>
    <row r="10" spans="2:12" x14ac:dyDescent="0.25">
      <c r="B10" s="110"/>
      <c r="C10" s="20"/>
      <c r="D10" s="21">
        <v>1325</v>
      </c>
      <c r="E10" s="22">
        <v>6</v>
      </c>
      <c r="F10" s="21">
        <v>974</v>
      </c>
      <c r="G10" s="21">
        <v>198</v>
      </c>
      <c r="H10" s="21">
        <v>6</v>
      </c>
      <c r="I10" s="21">
        <v>2</v>
      </c>
      <c r="J10" s="21">
        <v>46</v>
      </c>
      <c r="K10" s="21">
        <v>17900</v>
      </c>
      <c r="L10" s="23"/>
    </row>
    <row r="11" spans="2:12" x14ac:dyDescent="0.25">
      <c r="B11" s="110"/>
      <c r="C11" s="20"/>
      <c r="D11" s="21">
        <v>1330</v>
      </c>
      <c r="E11" s="22">
        <v>7</v>
      </c>
      <c r="F11" s="21">
        <v>1272</v>
      </c>
      <c r="G11" s="21">
        <v>258</v>
      </c>
      <c r="H11" s="21">
        <v>8</v>
      </c>
      <c r="I11" s="21">
        <v>4</v>
      </c>
      <c r="J11" s="21">
        <v>60</v>
      </c>
      <c r="K11" s="21">
        <v>18320</v>
      </c>
      <c r="L11" s="23">
        <v>400</v>
      </c>
    </row>
    <row r="12" spans="2:12" x14ac:dyDescent="0.25">
      <c r="B12" s="110"/>
      <c r="C12" s="20"/>
      <c r="D12" s="21">
        <v>1335</v>
      </c>
      <c r="E12" s="22">
        <v>8</v>
      </c>
      <c r="F12" s="21">
        <v>1272</v>
      </c>
      <c r="G12" s="21">
        <v>258</v>
      </c>
      <c r="H12" s="21">
        <v>8</v>
      </c>
      <c r="I12" s="21">
        <v>4</v>
      </c>
      <c r="J12" s="21">
        <v>60</v>
      </c>
      <c r="K12" s="21">
        <v>18780</v>
      </c>
      <c r="L12" s="23">
        <v>400</v>
      </c>
    </row>
    <row r="13" spans="2:12" x14ac:dyDescent="0.25">
      <c r="B13" s="110"/>
      <c r="C13" s="20"/>
      <c r="D13" s="21">
        <v>1340</v>
      </c>
      <c r="E13" s="22">
        <v>9</v>
      </c>
      <c r="F13" s="21">
        <v>1272</v>
      </c>
      <c r="G13" s="21">
        <v>258</v>
      </c>
      <c r="H13" s="21">
        <v>8</v>
      </c>
      <c r="I13" s="21">
        <v>4</v>
      </c>
      <c r="J13" s="21">
        <v>60</v>
      </c>
      <c r="K13" s="21">
        <v>19240</v>
      </c>
      <c r="L13" s="23">
        <v>400</v>
      </c>
    </row>
    <row r="14" spans="2:12" x14ac:dyDescent="0.25">
      <c r="B14" s="110"/>
      <c r="C14" s="20"/>
      <c r="D14" s="21">
        <v>1345</v>
      </c>
      <c r="E14" s="22">
        <v>10</v>
      </c>
      <c r="F14" s="21">
        <v>1568</v>
      </c>
      <c r="G14" s="21">
        <v>320</v>
      </c>
      <c r="H14" s="21">
        <v>10</v>
      </c>
      <c r="I14" s="21">
        <v>4</v>
      </c>
      <c r="J14" s="21">
        <v>74</v>
      </c>
      <c r="K14" s="21">
        <v>19720</v>
      </c>
      <c r="L14" s="23">
        <v>400</v>
      </c>
    </row>
    <row r="15" spans="2:12" x14ac:dyDescent="0.25">
      <c r="B15" s="110"/>
      <c r="C15" s="20"/>
      <c r="D15" s="21">
        <v>1350</v>
      </c>
      <c r="E15" s="22">
        <v>11</v>
      </c>
      <c r="F15" s="21">
        <v>1568</v>
      </c>
      <c r="G15" s="21">
        <v>320</v>
      </c>
      <c r="H15" s="21">
        <v>10</v>
      </c>
      <c r="I15" s="21">
        <v>4</v>
      </c>
      <c r="J15" s="21">
        <v>74</v>
      </c>
      <c r="K15" s="21">
        <v>20200</v>
      </c>
      <c r="L15" s="23">
        <v>400</v>
      </c>
    </row>
    <row r="16" spans="2:12" x14ac:dyDescent="0.25">
      <c r="B16" s="110"/>
      <c r="C16" s="20"/>
      <c r="D16" s="21">
        <v>1355</v>
      </c>
      <c r="E16" s="22">
        <v>12</v>
      </c>
      <c r="F16" s="21">
        <v>1568</v>
      </c>
      <c r="G16" s="21">
        <v>320</v>
      </c>
      <c r="H16" s="21">
        <v>10</v>
      </c>
      <c r="I16" s="21">
        <v>4</v>
      </c>
      <c r="J16" s="21">
        <v>74</v>
      </c>
      <c r="K16" s="21">
        <v>20700</v>
      </c>
      <c r="L16" s="23">
        <v>400</v>
      </c>
    </row>
    <row r="17" spans="2:12" x14ac:dyDescent="0.25">
      <c r="B17" s="110"/>
      <c r="C17" s="20"/>
      <c r="D17" s="21">
        <v>1360</v>
      </c>
      <c r="E17" s="22">
        <v>13</v>
      </c>
      <c r="F17" s="21">
        <v>1864</v>
      </c>
      <c r="G17" s="21">
        <v>380</v>
      </c>
      <c r="H17" s="21">
        <v>10</v>
      </c>
      <c r="I17" s="21">
        <v>6</v>
      </c>
      <c r="J17" s="21">
        <v>88</v>
      </c>
      <c r="K17" s="21">
        <v>21200</v>
      </c>
      <c r="L17" s="23">
        <v>400</v>
      </c>
    </row>
    <row r="18" spans="2:12" x14ac:dyDescent="0.25">
      <c r="B18" s="110"/>
      <c r="C18" s="20"/>
      <c r="D18" s="21">
        <v>1365</v>
      </c>
      <c r="E18" s="22">
        <v>14</v>
      </c>
      <c r="F18" s="21">
        <v>1864</v>
      </c>
      <c r="G18" s="21">
        <v>380</v>
      </c>
      <c r="H18" s="21">
        <v>12</v>
      </c>
      <c r="I18" s="21">
        <v>6</v>
      </c>
      <c r="J18" s="21">
        <v>88</v>
      </c>
      <c r="K18" s="21">
        <v>21720</v>
      </c>
      <c r="L18" s="23">
        <v>400</v>
      </c>
    </row>
    <row r="19" spans="2:12" x14ac:dyDescent="0.25">
      <c r="B19" s="110"/>
      <c r="C19" s="20"/>
      <c r="D19" s="21">
        <v>1370</v>
      </c>
      <c r="E19" s="22">
        <v>15</v>
      </c>
      <c r="F19" s="21">
        <v>1864</v>
      </c>
      <c r="G19" s="21">
        <v>380</v>
      </c>
      <c r="H19" s="21">
        <v>12</v>
      </c>
      <c r="I19" s="21">
        <v>6</v>
      </c>
      <c r="J19" s="21">
        <v>88</v>
      </c>
      <c r="K19" s="21">
        <v>22260</v>
      </c>
      <c r="L19" s="23">
        <v>400</v>
      </c>
    </row>
    <row r="20" spans="2:12" ht="15" thickBot="1" x14ac:dyDescent="0.3">
      <c r="B20" s="110"/>
      <c r="C20" s="20"/>
      <c r="D20" s="24"/>
      <c r="E20" s="25"/>
      <c r="F20" s="26">
        <f>SUM(F4:F19)</f>
        <v>19068</v>
      </c>
      <c r="G20" s="26">
        <f t="shared" ref="G20:L20" si="0">SUM(G4:G19)</f>
        <v>3882</v>
      </c>
      <c r="H20" s="26">
        <f t="shared" si="0"/>
        <v>120</v>
      </c>
      <c r="I20" s="26">
        <f t="shared" si="0"/>
        <v>48</v>
      </c>
      <c r="J20" s="26">
        <f t="shared" si="0"/>
        <v>900</v>
      </c>
      <c r="K20" s="26">
        <f t="shared" si="0"/>
        <v>283280</v>
      </c>
      <c r="L20" s="26">
        <f t="shared" si="0"/>
        <v>3600</v>
      </c>
    </row>
    <row r="21" spans="2:12" x14ac:dyDescent="0.25">
      <c r="B21" s="110"/>
      <c r="C21" s="20"/>
      <c r="D21" s="24"/>
      <c r="E21" s="16" t="s">
        <v>2</v>
      </c>
      <c r="F21" s="17" t="s">
        <v>5</v>
      </c>
      <c r="G21" s="17" t="s">
        <v>18</v>
      </c>
      <c r="H21" s="17" t="s">
        <v>23</v>
      </c>
      <c r="I21" s="17" t="s">
        <v>6</v>
      </c>
      <c r="J21" s="17" t="s">
        <v>24</v>
      </c>
      <c r="K21" s="17" t="s">
        <v>0</v>
      </c>
      <c r="L21" s="18" t="s">
        <v>1</v>
      </c>
    </row>
    <row r="22" spans="2:12" x14ac:dyDescent="0.25">
      <c r="B22" s="110"/>
      <c r="C22" s="20"/>
      <c r="D22" s="21">
        <v>1302</v>
      </c>
      <c r="E22" s="22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/>
    </row>
    <row r="23" spans="2:12" x14ac:dyDescent="0.25">
      <c r="B23" s="110"/>
      <c r="C23" s="20"/>
      <c r="D23" s="21">
        <v>1304</v>
      </c>
      <c r="E23" s="22">
        <v>1</v>
      </c>
      <c r="F23" s="21">
        <v>474</v>
      </c>
      <c r="G23" s="21">
        <v>82</v>
      </c>
      <c r="H23" s="21">
        <v>2</v>
      </c>
      <c r="I23" s="21"/>
      <c r="J23" s="21">
        <v>22</v>
      </c>
      <c r="K23" s="21">
        <v>11100</v>
      </c>
      <c r="L23" s="21"/>
    </row>
    <row r="24" spans="2:12" x14ac:dyDescent="0.25">
      <c r="B24" s="110"/>
      <c r="C24" s="20"/>
      <c r="D24" s="21">
        <v>1307</v>
      </c>
      <c r="E24" s="22">
        <v>2</v>
      </c>
      <c r="F24" s="21">
        <v>474</v>
      </c>
      <c r="G24" s="21">
        <v>82</v>
      </c>
      <c r="H24" s="21">
        <v>2</v>
      </c>
      <c r="I24" s="21"/>
      <c r="J24" s="21">
        <v>22</v>
      </c>
      <c r="K24" s="21">
        <v>11380</v>
      </c>
      <c r="L24" s="21"/>
    </row>
    <row r="25" spans="2:12" x14ac:dyDescent="0.25">
      <c r="B25" s="110"/>
      <c r="C25" s="20"/>
      <c r="D25" s="21">
        <v>1310</v>
      </c>
      <c r="E25" s="22">
        <v>3</v>
      </c>
      <c r="F25" s="21">
        <v>474</v>
      </c>
      <c r="G25" s="21">
        <v>82</v>
      </c>
      <c r="H25" s="21">
        <v>4</v>
      </c>
      <c r="I25" s="21"/>
      <c r="J25" s="21">
        <v>22</v>
      </c>
      <c r="K25" s="21">
        <v>11660</v>
      </c>
      <c r="L25" s="21"/>
    </row>
    <row r="26" spans="2:12" x14ac:dyDescent="0.25">
      <c r="B26" s="110"/>
      <c r="C26" s="20"/>
      <c r="D26" s="21">
        <v>1315</v>
      </c>
      <c r="E26" s="22">
        <v>4</v>
      </c>
      <c r="F26" s="21">
        <v>682</v>
      </c>
      <c r="G26" s="21">
        <v>120</v>
      </c>
      <c r="H26" s="21">
        <v>4</v>
      </c>
      <c r="I26" s="21">
        <v>2</v>
      </c>
      <c r="J26" s="21">
        <v>32</v>
      </c>
      <c r="K26" s="21">
        <v>11960</v>
      </c>
      <c r="L26" s="23"/>
    </row>
    <row r="27" spans="2:12" x14ac:dyDescent="0.25">
      <c r="B27" s="110"/>
      <c r="C27" s="20"/>
      <c r="D27" s="21">
        <v>1320</v>
      </c>
      <c r="E27" s="22">
        <v>5</v>
      </c>
      <c r="F27" s="21">
        <v>682</v>
      </c>
      <c r="G27" s="21">
        <v>120</v>
      </c>
      <c r="H27" s="21">
        <v>4</v>
      </c>
      <c r="I27" s="21">
        <v>2</v>
      </c>
      <c r="J27" s="21">
        <v>32</v>
      </c>
      <c r="K27" s="21">
        <v>12240</v>
      </c>
      <c r="L27" s="23"/>
    </row>
    <row r="28" spans="2:12" x14ac:dyDescent="0.25">
      <c r="B28" s="110"/>
      <c r="C28" s="20"/>
      <c r="D28" s="21">
        <v>1325</v>
      </c>
      <c r="E28" s="22">
        <v>6</v>
      </c>
      <c r="F28" s="21">
        <v>682</v>
      </c>
      <c r="G28" s="21">
        <v>120</v>
      </c>
      <c r="H28" s="21">
        <v>4</v>
      </c>
      <c r="I28" s="21">
        <v>2</v>
      </c>
      <c r="J28" s="21">
        <v>32</v>
      </c>
      <c r="K28" s="21">
        <v>12540</v>
      </c>
      <c r="L28" s="23"/>
    </row>
    <row r="29" spans="2:12" x14ac:dyDescent="0.25">
      <c r="B29" s="110"/>
      <c r="C29" s="20"/>
      <c r="D29" s="21">
        <v>1330</v>
      </c>
      <c r="E29" s="22">
        <v>7</v>
      </c>
      <c r="F29" s="21">
        <v>888</v>
      </c>
      <c r="G29" s="21">
        <v>156</v>
      </c>
      <c r="H29" s="21">
        <v>4</v>
      </c>
      <c r="I29" s="21">
        <v>2</v>
      </c>
      <c r="J29" s="21">
        <v>42</v>
      </c>
      <c r="K29" s="21">
        <v>12840</v>
      </c>
      <c r="L29" s="23">
        <v>220</v>
      </c>
    </row>
    <row r="30" spans="2:12" x14ac:dyDescent="0.25">
      <c r="B30" s="110"/>
      <c r="C30" s="20"/>
      <c r="D30" s="21">
        <v>1335</v>
      </c>
      <c r="E30" s="22">
        <v>8</v>
      </c>
      <c r="F30" s="21">
        <v>888</v>
      </c>
      <c r="G30" s="21">
        <v>156</v>
      </c>
      <c r="H30" s="21">
        <v>4</v>
      </c>
      <c r="I30" s="21">
        <v>2</v>
      </c>
      <c r="J30" s="21">
        <v>42</v>
      </c>
      <c r="K30" s="21">
        <v>13160</v>
      </c>
      <c r="L30" s="23">
        <v>220</v>
      </c>
    </row>
    <row r="31" spans="2:12" x14ac:dyDescent="0.25">
      <c r="B31" s="110"/>
      <c r="C31" s="20"/>
      <c r="D31" s="21">
        <v>1340</v>
      </c>
      <c r="E31" s="22">
        <v>9</v>
      </c>
      <c r="F31" s="21">
        <v>888</v>
      </c>
      <c r="G31" s="21">
        <v>156</v>
      </c>
      <c r="H31" s="21">
        <v>4</v>
      </c>
      <c r="I31" s="21">
        <v>2</v>
      </c>
      <c r="J31" s="21">
        <v>42</v>
      </c>
      <c r="K31" s="21">
        <v>13480</v>
      </c>
      <c r="L31" s="23">
        <v>220</v>
      </c>
    </row>
    <row r="32" spans="2:12" x14ac:dyDescent="0.25">
      <c r="B32" s="110"/>
      <c r="C32" s="20"/>
      <c r="D32" s="21">
        <v>1345</v>
      </c>
      <c r="E32" s="22">
        <v>10</v>
      </c>
      <c r="F32" s="21">
        <v>1096</v>
      </c>
      <c r="G32" s="21">
        <v>192</v>
      </c>
      <c r="H32" s="21">
        <v>6</v>
      </c>
      <c r="I32" s="21">
        <v>4</v>
      </c>
      <c r="J32" s="21">
        <v>50</v>
      </c>
      <c r="K32" s="21">
        <v>13820</v>
      </c>
      <c r="L32" s="23">
        <v>220</v>
      </c>
    </row>
    <row r="33" spans="2:12" x14ac:dyDescent="0.25">
      <c r="B33" s="110"/>
      <c r="C33" s="20"/>
      <c r="D33" s="21">
        <v>1350</v>
      </c>
      <c r="E33" s="22">
        <v>11</v>
      </c>
      <c r="F33" s="21">
        <v>1096</v>
      </c>
      <c r="G33" s="21">
        <v>192</v>
      </c>
      <c r="H33" s="21">
        <v>6</v>
      </c>
      <c r="I33" s="21">
        <v>4</v>
      </c>
      <c r="J33" s="21">
        <v>50</v>
      </c>
      <c r="K33" s="21">
        <v>14140</v>
      </c>
      <c r="L33" s="23">
        <v>220</v>
      </c>
    </row>
    <row r="34" spans="2:12" x14ac:dyDescent="0.25">
      <c r="B34" s="110"/>
      <c r="C34" s="20"/>
      <c r="D34" s="21">
        <v>1355</v>
      </c>
      <c r="E34" s="22">
        <v>12</v>
      </c>
      <c r="F34" s="21">
        <v>1096</v>
      </c>
      <c r="G34" s="21">
        <v>192</v>
      </c>
      <c r="H34" s="21">
        <v>6</v>
      </c>
      <c r="I34" s="21">
        <v>4</v>
      </c>
      <c r="J34" s="21">
        <v>50</v>
      </c>
      <c r="K34" s="21">
        <v>14500</v>
      </c>
      <c r="L34" s="23">
        <v>220</v>
      </c>
    </row>
    <row r="35" spans="2:12" x14ac:dyDescent="0.25">
      <c r="B35" s="110"/>
      <c r="C35" s="20"/>
      <c r="D35" s="21">
        <v>1360</v>
      </c>
      <c r="E35" s="22">
        <v>13</v>
      </c>
      <c r="F35" s="21">
        <v>1304</v>
      </c>
      <c r="G35" s="21">
        <v>228</v>
      </c>
      <c r="H35" s="21">
        <v>6</v>
      </c>
      <c r="I35" s="21">
        <v>4</v>
      </c>
      <c r="J35" s="21">
        <v>60</v>
      </c>
      <c r="K35" s="21">
        <v>14860</v>
      </c>
      <c r="L35" s="23">
        <v>220</v>
      </c>
    </row>
    <row r="36" spans="2:12" x14ac:dyDescent="0.25">
      <c r="B36" s="110"/>
      <c r="C36" s="20"/>
      <c r="D36" s="21">
        <v>1365</v>
      </c>
      <c r="E36" s="22">
        <v>14</v>
      </c>
      <c r="F36" s="21">
        <v>1304</v>
      </c>
      <c r="G36" s="21">
        <v>228</v>
      </c>
      <c r="H36" s="21">
        <v>8</v>
      </c>
      <c r="I36" s="21">
        <v>4</v>
      </c>
      <c r="J36" s="21">
        <v>60</v>
      </c>
      <c r="K36" s="21">
        <v>15220</v>
      </c>
      <c r="L36" s="23">
        <v>220</v>
      </c>
    </row>
    <row r="37" spans="2:12" x14ac:dyDescent="0.25">
      <c r="B37" s="110"/>
      <c r="C37" s="20"/>
      <c r="D37" s="21">
        <v>1370</v>
      </c>
      <c r="E37" s="22">
        <v>15</v>
      </c>
      <c r="F37" s="21">
        <v>1304</v>
      </c>
      <c r="G37" s="21">
        <v>228</v>
      </c>
      <c r="H37" s="21">
        <v>8</v>
      </c>
      <c r="I37" s="21">
        <v>4</v>
      </c>
      <c r="J37" s="21">
        <v>60</v>
      </c>
      <c r="K37" s="21">
        <v>15600</v>
      </c>
      <c r="L37" s="23">
        <v>220</v>
      </c>
    </row>
    <row r="38" spans="2:12" ht="15" thickBot="1" x14ac:dyDescent="0.3">
      <c r="B38" s="110"/>
      <c r="C38" s="25"/>
      <c r="D38" s="28"/>
      <c r="E38" s="25"/>
      <c r="F38" s="26">
        <f>SUM(F22:F37)</f>
        <v>13332</v>
      </c>
      <c r="G38" s="26">
        <f t="shared" ref="G38" si="1">SUM(G22:G37)</f>
        <v>2334</v>
      </c>
      <c r="H38" s="26">
        <f t="shared" ref="H38" si="2">SUM(H22:H37)</f>
        <v>72</v>
      </c>
      <c r="I38" s="26">
        <f t="shared" ref="I38" si="3">SUM(I22:I37)</f>
        <v>36</v>
      </c>
      <c r="J38" s="26">
        <f t="shared" ref="J38" si="4">SUM(J22:J37)</f>
        <v>618</v>
      </c>
      <c r="K38" s="26">
        <f t="shared" ref="K38" si="5">SUM(K22:K37)</f>
        <v>198500</v>
      </c>
      <c r="L38" s="26">
        <f t="shared" ref="L38" si="6">SUM(L22:L37)</f>
        <v>1980</v>
      </c>
    </row>
    <row r="39" spans="2:12" x14ac:dyDescent="0.25">
      <c r="B39" s="110"/>
      <c r="C39" s="14">
        <v>1340</v>
      </c>
      <c r="D39" s="15"/>
      <c r="E39" s="16" t="s">
        <v>3</v>
      </c>
      <c r="F39" s="17" t="s">
        <v>5</v>
      </c>
      <c r="G39" s="17" t="s">
        <v>17</v>
      </c>
      <c r="H39" s="17" t="s">
        <v>25</v>
      </c>
      <c r="I39" s="17" t="s">
        <v>26</v>
      </c>
      <c r="J39" s="17" t="s">
        <v>24</v>
      </c>
      <c r="K39" s="17" t="s">
        <v>0</v>
      </c>
      <c r="L39" s="18" t="s">
        <v>1</v>
      </c>
    </row>
    <row r="40" spans="2:12" x14ac:dyDescent="0.25">
      <c r="B40" s="110"/>
      <c r="C40" s="20"/>
      <c r="D40" s="21">
        <v>1340</v>
      </c>
      <c r="E40" s="22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3">
        <v>0</v>
      </c>
    </row>
    <row r="41" spans="2:12" x14ac:dyDescent="0.25">
      <c r="B41" s="110"/>
      <c r="C41" s="20"/>
      <c r="D41" s="21">
        <v>1345</v>
      </c>
      <c r="E41" s="22">
        <v>1</v>
      </c>
      <c r="F41" s="21">
        <v>3526</v>
      </c>
      <c r="G41" s="21">
        <v>358</v>
      </c>
      <c r="H41" s="21">
        <v>6</v>
      </c>
      <c r="I41" s="21">
        <v>4</v>
      </c>
      <c r="J41" s="21">
        <v>84</v>
      </c>
      <c r="K41" s="21">
        <v>27600</v>
      </c>
      <c r="L41" s="23">
        <v>600</v>
      </c>
    </row>
    <row r="42" spans="2:12" x14ac:dyDescent="0.25">
      <c r="B42" s="110"/>
      <c r="C42" s="20"/>
      <c r="D42" s="21">
        <v>1350</v>
      </c>
      <c r="E42" s="22">
        <v>2</v>
      </c>
      <c r="F42" s="21">
        <v>3526</v>
      </c>
      <c r="G42" s="21">
        <v>358</v>
      </c>
      <c r="H42" s="21">
        <v>8</v>
      </c>
      <c r="I42" s="21">
        <v>4</v>
      </c>
      <c r="J42" s="21">
        <v>84</v>
      </c>
      <c r="K42" s="21">
        <v>28280</v>
      </c>
      <c r="L42" s="23">
        <v>600</v>
      </c>
    </row>
    <row r="43" spans="2:12" x14ac:dyDescent="0.25">
      <c r="B43" s="110"/>
      <c r="C43" s="20"/>
      <c r="D43" s="21">
        <v>1355</v>
      </c>
      <c r="E43" s="22">
        <v>3</v>
      </c>
      <c r="F43" s="21">
        <v>3526</v>
      </c>
      <c r="G43" s="21">
        <v>358</v>
      </c>
      <c r="H43" s="21">
        <v>8</v>
      </c>
      <c r="I43" s="21">
        <v>4</v>
      </c>
      <c r="J43" s="21">
        <v>84</v>
      </c>
      <c r="K43" s="21">
        <v>28980</v>
      </c>
      <c r="L43" s="23">
        <v>600</v>
      </c>
    </row>
    <row r="44" spans="2:12" x14ac:dyDescent="0.25">
      <c r="B44" s="110"/>
      <c r="C44" s="20"/>
      <c r="D44" s="21">
        <v>1360</v>
      </c>
      <c r="E44" s="22">
        <v>4</v>
      </c>
      <c r="F44" s="21">
        <v>5068</v>
      </c>
      <c r="G44" s="21">
        <v>516</v>
      </c>
      <c r="H44" s="21">
        <v>10</v>
      </c>
      <c r="I44" s="21">
        <v>6</v>
      </c>
      <c r="J44" s="21">
        <v>120</v>
      </c>
      <c r="K44" s="21">
        <v>29680</v>
      </c>
      <c r="L44" s="23">
        <v>600</v>
      </c>
    </row>
    <row r="45" spans="2:12" x14ac:dyDescent="0.25">
      <c r="B45" s="110"/>
      <c r="C45" s="20"/>
      <c r="D45" s="21">
        <v>1365</v>
      </c>
      <c r="E45" s="22">
        <v>5</v>
      </c>
      <c r="F45" s="21">
        <v>5068</v>
      </c>
      <c r="G45" s="21">
        <v>516</v>
      </c>
      <c r="H45" s="21">
        <v>10</v>
      </c>
      <c r="I45" s="21">
        <v>6</v>
      </c>
      <c r="J45" s="21">
        <v>120</v>
      </c>
      <c r="K45" s="21">
        <v>30420</v>
      </c>
      <c r="L45" s="23">
        <v>600</v>
      </c>
    </row>
    <row r="46" spans="2:12" x14ac:dyDescent="0.25">
      <c r="B46" s="110"/>
      <c r="C46" s="20"/>
      <c r="D46" s="21">
        <v>1370</v>
      </c>
      <c r="E46" s="22">
        <v>6</v>
      </c>
      <c r="F46" s="21">
        <v>5068</v>
      </c>
      <c r="G46" s="21">
        <v>516</v>
      </c>
      <c r="H46" s="21">
        <v>12</v>
      </c>
      <c r="I46" s="21">
        <v>6</v>
      </c>
      <c r="J46" s="21">
        <v>120</v>
      </c>
      <c r="K46" s="21">
        <v>31160</v>
      </c>
      <c r="L46" s="23">
        <v>640</v>
      </c>
    </row>
    <row r="47" spans="2:12" x14ac:dyDescent="0.25">
      <c r="B47" s="110"/>
      <c r="C47" s="20"/>
      <c r="D47" s="21">
        <v>1375</v>
      </c>
      <c r="E47" s="22">
        <v>7</v>
      </c>
      <c r="F47" s="21">
        <v>6610</v>
      </c>
      <c r="G47" s="21">
        <v>672</v>
      </c>
      <c r="H47" s="21">
        <v>12</v>
      </c>
      <c r="I47" s="21">
        <v>6</v>
      </c>
      <c r="J47" s="21">
        <v>156</v>
      </c>
      <c r="K47" s="21">
        <v>31920</v>
      </c>
      <c r="L47" s="23">
        <v>640</v>
      </c>
    </row>
    <row r="48" spans="2:12" x14ac:dyDescent="0.25">
      <c r="B48" s="110"/>
      <c r="C48" s="20"/>
      <c r="D48" s="21">
        <v>1380</v>
      </c>
      <c r="E48" s="22">
        <v>8</v>
      </c>
      <c r="F48" s="21">
        <v>6610</v>
      </c>
      <c r="G48" s="21">
        <v>672</v>
      </c>
      <c r="H48" s="21">
        <v>14</v>
      </c>
      <c r="I48" s="21">
        <v>6</v>
      </c>
      <c r="J48" s="21">
        <v>156</v>
      </c>
      <c r="K48" s="21">
        <v>32700</v>
      </c>
      <c r="L48" s="23">
        <v>640</v>
      </c>
    </row>
    <row r="49" spans="2:12" x14ac:dyDescent="0.25">
      <c r="B49" s="110"/>
      <c r="C49" s="20"/>
      <c r="D49" s="21">
        <v>1385</v>
      </c>
      <c r="E49" s="22">
        <v>9</v>
      </c>
      <c r="F49" s="21">
        <v>6610</v>
      </c>
      <c r="G49" s="21">
        <v>672</v>
      </c>
      <c r="H49" s="21">
        <v>14</v>
      </c>
      <c r="I49" s="21">
        <v>8</v>
      </c>
      <c r="J49" s="21">
        <v>156</v>
      </c>
      <c r="K49" s="21">
        <v>33520</v>
      </c>
      <c r="L49" s="23">
        <v>640</v>
      </c>
    </row>
    <row r="50" spans="2:12" x14ac:dyDescent="0.25">
      <c r="B50" s="110"/>
      <c r="C50" s="20"/>
      <c r="D50" s="21">
        <v>1390</v>
      </c>
      <c r="E50" s="22">
        <v>10</v>
      </c>
      <c r="F50" s="21">
        <v>8152</v>
      </c>
      <c r="G50" s="21">
        <v>830</v>
      </c>
      <c r="H50" s="21">
        <v>16</v>
      </c>
      <c r="I50" s="21">
        <v>8</v>
      </c>
      <c r="J50" s="21">
        <v>192</v>
      </c>
      <c r="K50" s="21">
        <v>34340</v>
      </c>
      <c r="L50" s="23">
        <v>640</v>
      </c>
    </row>
    <row r="51" spans="2:12" x14ac:dyDescent="0.25">
      <c r="B51" s="110"/>
      <c r="C51" s="20"/>
      <c r="D51" s="21">
        <v>1395</v>
      </c>
      <c r="E51" s="22">
        <v>11</v>
      </c>
      <c r="F51" s="21">
        <v>8152</v>
      </c>
      <c r="G51" s="21">
        <v>830</v>
      </c>
      <c r="H51" s="21">
        <v>16</v>
      </c>
      <c r="I51" s="21">
        <v>8</v>
      </c>
      <c r="J51" s="21">
        <v>192</v>
      </c>
      <c r="K51" s="21">
        <v>35180</v>
      </c>
      <c r="L51" s="23">
        <v>660</v>
      </c>
    </row>
    <row r="52" spans="2:12" x14ac:dyDescent="0.25">
      <c r="B52" s="110"/>
      <c r="C52" s="20"/>
      <c r="D52" s="21">
        <v>1400</v>
      </c>
      <c r="E52" s="22">
        <v>12</v>
      </c>
      <c r="F52" s="21">
        <v>8152</v>
      </c>
      <c r="G52" s="21">
        <v>830</v>
      </c>
      <c r="H52" s="21">
        <v>18</v>
      </c>
      <c r="I52" s="21">
        <v>8</v>
      </c>
      <c r="J52" s="21">
        <v>192</v>
      </c>
      <c r="K52" s="21">
        <v>36040</v>
      </c>
      <c r="L52" s="23">
        <v>660</v>
      </c>
    </row>
    <row r="53" spans="2:12" x14ac:dyDescent="0.25">
      <c r="B53" s="110"/>
      <c r="C53" s="20"/>
      <c r="D53" s="21">
        <v>1405</v>
      </c>
      <c r="E53" s="22">
        <v>13</v>
      </c>
      <c r="F53" s="21">
        <v>9696</v>
      </c>
      <c r="G53" s="21">
        <v>986</v>
      </c>
      <c r="H53" s="21">
        <v>18</v>
      </c>
      <c r="I53" s="21">
        <v>10</v>
      </c>
      <c r="J53" s="21">
        <v>228</v>
      </c>
      <c r="K53" s="21">
        <v>36940</v>
      </c>
      <c r="L53" s="23">
        <v>660</v>
      </c>
    </row>
    <row r="54" spans="2:12" x14ac:dyDescent="0.25">
      <c r="B54" s="110"/>
      <c r="C54" s="20"/>
      <c r="D54" s="21">
        <v>1410</v>
      </c>
      <c r="E54" s="22">
        <v>14</v>
      </c>
      <c r="F54" s="21">
        <v>9696</v>
      </c>
      <c r="G54" s="21">
        <v>986</v>
      </c>
      <c r="H54" s="21">
        <v>20</v>
      </c>
      <c r="I54" s="21">
        <v>10</v>
      </c>
      <c r="J54" s="21">
        <v>228</v>
      </c>
      <c r="K54" s="21">
        <v>37840</v>
      </c>
      <c r="L54" s="23">
        <v>660</v>
      </c>
    </row>
    <row r="55" spans="2:12" x14ac:dyDescent="0.25">
      <c r="B55" s="110"/>
      <c r="C55" s="20"/>
      <c r="D55" s="21">
        <v>1415</v>
      </c>
      <c r="E55" s="22">
        <v>15</v>
      </c>
      <c r="F55" s="21">
        <v>9696</v>
      </c>
      <c r="G55" s="21">
        <v>986</v>
      </c>
      <c r="H55" s="21">
        <v>20</v>
      </c>
      <c r="I55" s="21">
        <v>10</v>
      </c>
      <c r="J55" s="21">
        <v>228</v>
      </c>
      <c r="K55" s="21">
        <v>38760</v>
      </c>
      <c r="L55" s="23">
        <v>660</v>
      </c>
    </row>
    <row r="56" spans="2:12" x14ac:dyDescent="0.25">
      <c r="B56" s="110"/>
      <c r="C56" s="20"/>
      <c r="D56" s="21">
        <v>1430</v>
      </c>
      <c r="E56" s="22">
        <v>16</v>
      </c>
      <c r="F56" s="21">
        <v>13014</v>
      </c>
      <c r="G56" s="21">
        <v>1144</v>
      </c>
      <c r="H56" s="21">
        <v>22</v>
      </c>
      <c r="I56" s="21">
        <v>12</v>
      </c>
      <c r="J56" s="21">
        <v>310</v>
      </c>
      <c r="K56" s="21">
        <v>39720</v>
      </c>
      <c r="L56" s="23">
        <v>680</v>
      </c>
    </row>
    <row r="57" spans="2:12" x14ac:dyDescent="0.25">
      <c r="B57" s="110"/>
      <c r="C57" s="20"/>
      <c r="D57" s="21">
        <v>1445</v>
      </c>
      <c r="E57" s="22">
        <v>17</v>
      </c>
      <c r="F57" s="21">
        <v>17714</v>
      </c>
      <c r="G57" s="21">
        <v>1144</v>
      </c>
      <c r="H57" s="21">
        <v>24</v>
      </c>
      <c r="I57" s="21">
        <v>14</v>
      </c>
      <c r="J57" s="21">
        <v>422</v>
      </c>
      <c r="K57" s="21">
        <v>40580</v>
      </c>
      <c r="L57" s="23">
        <v>680</v>
      </c>
    </row>
    <row r="58" spans="2:12" x14ac:dyDescent="0.25">
      <c r="B58" s="110"/>
      <c r="C58" s="20"/>
      <c r="D58" s="21">
        <v>1460</v>
      </c>
      <c r="E58" s="22">
        <v>18</v>
      </c>
      <c r="F58" s="21">
        <v>24012</v>
      </c>
      <c r="G58" s="21">
        <v>1144</v>
      </c>
      <c r="H58" s="21">
        <v>28</v>
      </c>
      <c r="I58" s="21">
        <v>16</v>
      </c>
      <c r="J58" s="21">
        <v>572</v>
      </c>
      <c r="K58" s="21">
        <v>41460</v>
      </c>
      <c r="L58" s="23">
        <v>680</v>
      </c>
    </row>
    <row r="59" spans="2:12" x14ac:dyDescent="0.25">
      <c r="B59" s="110"/>
      <c r="C59" s="20"/>
      <c r="D59" s="21">
        <v>1475</v>
      </c>
      <c r="E59" s="22">
        <v>19</v>
      </c>
      <c r="F59" s="21">
        <v>32774</v>
      </c>
      <c r="G59" s="21">
        <v>1300</v>
      </c>
      <c r="H59" s="21">
        <v>30</v>
      </c>
      <c r="I59" s="21">
        <v>18</v>
      </c>
      <c r="J59" s="21">
        <v>776</v>
      </c>
      <c r="K59" s="21">
        <v>42360</v>
      </c>
      <c r="L59" s="23">
        <v>710</v>
      </c>
    </row>
    <row r="60" spans="2:12" x14ac:dyDescent="0.25">
      <c r="B60" s="110"/>
      <c r="C60" s="20"/>
      <c r="D60" s="21">
        <v>1490</v>
      </c>
      <c r="E60" s="22">
        <v>20</v>
      </c>
      <c r="F60" s="21">
        <v>44514</v>
      </c>
      <c r="G60" s="21">
        <v>1300</v>
      </c>
      <c r="H60" s="21">
        <v>32</v>
      </c>
      <c r="I60" s="21">
        <v>20</v>
      </c>
      <c r="J60" s="21">
        <v>1054</v>
      </c>
      <c r="K60" s="21">
        <v>43260</v>
      </c>
      <c r="L60" s="23">
        <v>730</v>
      </c>
    </row>
    <row r="61" spans="2:12" x14ac:dyDescent="0.25">
      <c r="B61" s="110"/>
      <c r="C61" s="20"/>
      <c r="D61" s="21">
        <v>1505</v>
      </c>
      <c r="E61" s="22">
        <v>21</v>
      </c>
      <c r="F61" s="21">
        <v>60480</v>
      </c>
      <c r="G61" s="21">
        <v>1300</v>
      </c>
      <c r="H61" s="21">
        <v>34</v>
      </c>
      <c r="I61" s="21">
        <v>22</v>
      </c>
      <c r="J61" s="21">
        <v>1432</v>
      </c>
      <c r="K61" s="21">
        <v>44200</v>
      </c>
      <c r="L61" s="23">
        <v>750</v>
      </c>
    </row>
    <row r="62" spans="2:12" x14ac:dyDescent="0.25">
      <c r="B62" s="110"/>
      <c r="C62" s="20"/>
      <c r="D62" s="21">
        <v>1520</v>
      </c>
      <c r="E62" s="22">
        <v>22</v>
      </c>
      <c r="F62" s="21">
        <v>82372</v>
      </c>
      <c r="G62" s="21">
        <v>1458</v>
      </c>
      <c r="H62" s="21">
        <v>38</v>
      </c>
      <c r="I62" s="21">
        <v>26</v>
      </c>
      <c r="J62" s="21">
        <v>1944</v>
      </c>
      <c r="K62" s="21">
        <v>45160</v>
      </c>
      <c r="L62" s="23">
        <v>780</v>
      </c>
    </row>
    <row r="63" spans="2:12" x14ac:dyDescent="0.25">
      <c r="B63" s="110"/>
      <c r="C63" s="20"/>
      <c r="D63" s="21">
        <v>1535</v>
      </c>
      <c r="E63" s="22">
        <v>23</v>
      </c>
      <c r="F63" s="21">
        <v>111862</v>
      </c>
      <c r="G63" s="21">
        <v>1458</v>
      </c>
      <c r="H63" s="21">
        <v>42</v>
      </c>
      <c r="I63" s="21">
        <v>28</v>
      </c>
      <c r="J63" s="21">
        <v>2640</v>
      </c>
      <c r="K63" s="21">
        <v>46140</v>
      </c>
      <c r="L63" s="23">
        <v>810</v>
      </c>
    </row>
    <row r="64" spans="2:12" x14ac:dyDescent="0.25">
      <c r="B64" s="110"/>
      <c r="C64" s="20"/>
      <c r="D64" s="21">
        <v>1550</v>
      </c>
      <c r="E64" s="22">
        <v>24</v>
      </c>
      <c r="F64" s="21">
        <v>151946</v>
      </c>
      <c r="G64" s="21">
        <v>1458</v>
      </c>
      <c r="H64" s="21">
        <v>44</v>
      </c>
      <c r="I64" s="21">
        <v>32</v>
      </c>
      <c r="J64" s="21">
        <v>3586</v>
      </c>
      <c r="K64" s="21">
        <v>47160</v>
      </c>
      <c r="L64" s="23">
        <v>840</v>
      </c>
    </row>
    <row r="65" spans="2:12" x14ac:dyDescent="0.25">
      <c r="B65" s="110"/>
      <c r="C65" s="20"/>
      <c r="D65" s="21">
        <v>1575</v>
      </c>
      <c r="E65" s="22">
        <v>25</v>
      </c>
      <c r="F65" s="21">
        <v>206688</v>
      </c>
      <c r="G65" s="21">
        <v>1614</v>
      </c>
      <c r="H65" s="21">
        <v>48</v>
      </c>
      <c r="I65" s="21">
        <v>36</v>
      </c>
      <c r="J65" s="21">
        <v>4868</v>
      </c>
      <c r="K65" s="21">
        <v>48180</v>
      </c>
      <c r="L65" s="23">
        <v>870</v>
      </c>
    </row>
    <row r="66" spans="2:12" ht="15" thickBot="1" x14ac:dyDescent="0.3">
      <c r="B66" s="110"/>
      <c r="C66" s="20"/>
      <c r="D66" s="24"/>
      <c r="E66" s="25"/>
      <c r="F66" s="26">
        <f>SUM(F40:F65)</f>
        <v>844532</v>
      </c>
      <c r="G66" s="26">
        <f t="shared" ref="G66:L66" si="7">SUM(G40:G65)</f>
        <v>23406</v>
      </c>
      <c r="H66" s="26">
        <f t="shared" si="7"/>
        <v>544</v>
      </c>
      <c r="I66" s="26">
        <f t="shared" si="7"/>
        <v>328</v>
      </c>
      <c r="J66" s="26">
        <f t="shared" si="7"/>
        <v>19944</v>
      </c>
      <c r="K66" s="26">
        <f t="shared" si="7"/>
        <v>931580</v>
      </c>
      <c r="L66" s="26">
        <f t="shared" si="7"/>
        <v>17030</v>
      </c>
    </row>
    <row r="67" spans="2:12" ht="15" thickBot="1" x14ac:dyDescent="0.3">
      <c r="B67" s="110"/>
      <c r="C67" s="20"/>
      <c r="D67" s="24"/>
      <c r="E67" s="20"/>
      <c r="F67" s="29"/>
      <c r="G67" s="29"/>
      <c r="H67" s="29"/>
      <c r="I67" s="29"/>
      <c r="J67" s="29"/>
      <c r="K67" s="29"/>
      <c r="L67" s="30"/>
    </row>
    <row r="68" spans="2:12" x14ac:dyDescent="0.25">
      <c r="B68" s="110"/>
      <c r="C68" s="20"/>
      <c r="D68" s="24"/>
      <c r="E68" s="16" t="s">
        <v>2</v>
      </c>
      <c r="F68" s="17" t="s">
        <v>5</v>
      </c>
      <c r="G68" s="17" t="s">
        <v>18</v>
      </c>
      <c r="H68" s="17" t="s">
        <v>25</v>
      </c>
      <c r="I68" s="17" t="s">
        <v>26</v>
      </c>
      <c r="J68" s="17" t="s">
        <v>24</v>
      </c>
      <c r="K68" s="17" t="s">
        <v>0</v>
      </c>
      <c r="L68" s="18" t="s">
        <v>1</v>
      </c>
    </row>
    <row r="69" spans="2:12" x14ac:dyDescent="0.25">
      <c r="B69" s="110"/>
      <c r="C69" s="20"/>
      <c r="D69" s="21">
        <v>1340</v>
      </c>
      <c r="E69" s="22">
        <v>0</v>
      </c>
      <c r="F69" s="21"/>
      <c r="G69" s="21"/>
      <c r="H69" s="21"/>
      <c r="I69" s="21"/>
      <c r="J69" s="21"/>
      <c r="K69" s="21"/>
      <c r="L69" s="23"/>
    </row>
    <row r="70" spans="2:12" x14ac:dyDescent="0.25">
      <c r="B70" s="110"/>
      <c r="C70" s="20"/>
      <c r="D70" s="21">
        <v>1345</v>
      </c>
      <c r="E70" s="22">
        <v>1</v>
      </c>
      <c r="F70" s="21">
        <v>2464</v>
      </c>
      <c r="G70" s="21">
        <v>216</v>
      </c>
      <c r="H70" s="21">
        <v>4</v>
      </c>
      <c r="I70" s="21">
        <v>4</v>
      </c>
      <c r="J70" s="21">
        <v>58</v>
      </c>
      <c r="K70" s="21">
        <v>19320</v>
      </c>
      <c r="L70" s="23">
        <v>320</v>
      </c>
    </row>
    <row r="71" spans="2:12" x14ac:dyDescent="0.25">
      <c r="B71" s="110"/>
      <c r="C71" s="20"/>
      <c r="D71" s="21">
        <v>1350</v>
      </c>
      <c r="E71" s="22">
        <v>2</v>
      </c>
      <c r="F71" s="21">
        <v>2464</v>
      </c>
      <c r="G71" s="21">
        <v>216</v>
      </c>
      <c r="H71" s="21">
        <v>6</v>
      </c>
      <c r="I71" s="21">
        <v>4</v>
      </c>
      <c r="J71" s="21">
        <v>58</v>
      </c>
      <c r="K71" s="21">
        <v>19800</v>
      </c>
      <c r="L71" s="23">
        <v>320</v>
      </c>
    </row>
    <row r="72" spans="2:12" x14ac:dyDescent="0.25">
      <c r="B72" s="110"/>
      <c r="C72" s="20"/>
      <c r="D72" s="21">
        <v>1355</v>
      </c>
      <c r="E72" s="22">
        <v>3</v>
      </c>
      <c r="F72" s="21">
        <v>2464</v>
      </c>
      <c r="G72" s="21">
        <v>216</v>
      </c>
      <c r="H72" s="21">
        <v>6</v>
      </c>
      <c r="I72" s="21">
        <v>4</v>
      </c>
      <c r="J72" s="21">
        <v>58</v>
      </c>
      <c r="K72" s="21">
        <v>20300</v>
      </c>
      <c r="L72" s="23">
        <v>320</v>
      </c>
    </row>
    <row r="73" spans="2:12" x14ac:dyDescent="0.25">
      <c r="B73" s="110"/>
      <c r="C73" s="20"/>
      <c r="D73" s="21">
        <v>1360</v>
      </c>
      <c r="E73" s="22">
        <v>4</v>
      </c>
      <c r="F73" s="21">
        <v>3544</v>
      </c>
      <c r="G73" s="21">
        <v>310</v>
      </c>
      <c r="H73" s="21">
        <v>6</v>
      </c>
      <c r="I73" s="21">
        <v>3</v>
      </c>
      <c r="J73" s="21">
        <v>82</v>
      </c>
      <c r="K73" s="21">
        <v>20800</v>
      </c>
      <c r="L73" s="23">
        <v>330</v>
      </c>
    </row>
    <row r="74" spans="2:12" x14ac:dyDescent="0.25">
      <c r="B74" s="110"/>
      <c r="C74" s="20"/>
      <c r="D74" s="21">
        <v>1365</v>
      </c>
      <c r="E74" s="22">
        <v>5</v>
      </c>
      <c r="F74" s="21">
        <v>3544</v>
      </c>
      <c r="G74" s="21">
        <v>310</v>
      </c>
      <c r="H74" s="21">
        <v>6</v>
      </c>
      <c r="I74" s="21">
        <v>4</v>
      </c>
      <c r="J74" s="21">
        <v>82</v>
      </c>
      <c r="K74" s="21">
        <v>21300</v>
      </c>
      <c r="L74" s="23">
        <v>330</v>
      </c>
    </row>
    <row r="75" spans="2:12" x14ac:dyDescent="0.25">
      <c r="B75" s="110"/>
      <c r="C75" s="20"/>
      <c r="D75" s="21">
        <v>1370</v>
      </c>
      <c r="E75" s="22">
        <v>6</v>
      </c>
      <c r="F75" s="21">
        <v>3544</v>
      </c>
      <c r="G75" s="21">
        <v>310</v>
      </c>
      <c r="H75" s="21">
        <v>8</v>
      </c>
      <c r="I75" s="21">
        <v>4</v>
      </c>
      <c r="J75" s="21">
        <v>82</v>
      </c>
      <c r="K75" s="21">
        <v>21820</v>
      </c>
      <c r="L75" s="23">
        <v>330</v>
      </c>
    </row>
    <row r="76" spans="2:12" x14ac:dyDescent="0.25">
      <c r="B76" s="110"/>
      <c r="C76" s="20"/>
      <c r="D76" s="21">
        <v>1375</v>
      </c>
      <c r="E76" s="22">
        <v>7</v>
      </c>
      <c r="F76" s="21">
        <v>4622</v>
      </c>
      <c r="G76" s="21">
        <v>404</v>
      </c>
      <c r="H76" s="21">
        <v>8</v>
      </c>
      <c r="I76" s="21">
        <v>6</v>
      </c>
      <c r="J76" s="21">
        <v>108</v>
      </c>
      <c r="K76" s="21">
        <v>22380</v>
      </c>
      <c r="L76" s="23">
        <v>330</v>
      </c>
    </row>
    <row r="77" spans="2:12" x14ac:dyDescent="0.25">
      <c r="B77" s="110"/>
      <c r="C77" s="20"/>
      <c r="D77" s="21">
        <v>1380</v>
      </c>
      <c r="E77" s="22">
        <v>8</v>
      </c>
      <c r="F77" s="21">
        <v>4622</v>
      </c>
      <c r="G77" s="21">
        <v>404</v>
      </c>
      <c r="H77" s="21">
        <v>10</v>
      </c>
      <c r="I77" s="21">
        <v>6</v>
      </c>
      <c r="J77" s="21">
        <v>108</v>
      </c>
      <c r="K77" s="21">
        <v>22920</v>
      </c>
      <c r="L77" s="23">
        <v>330</v>
      </c>
    </row>
    <row r="78" spans="2:12" x14ac:dyDescent="0.25">
      <c r="B78" s="110"/>
      <c r="C78" s="20"/>
      <c r="D78" s="21">
        <v>1385</v>
      </c>
      <c r="E78" s="22">
        <v>9</v>
      </c>
      <c r="F78" s="21">
        <v>4622</v>
      </c>
      <c r="G78" s="21">
        <v>404</v>
      </c>
      <c r="H78" s="21">
        <v>10</v>
      </c>
      <c r="I78" s="21">
        <v>6</v>
      </c>
      <c r="J78" s="21">
        <v>108</v>
      </c>
      <c r="K78" s="21">
        <v>23480</v>
      </c>
      <c r="L78" s="23">
        <v>330</v>
      </c>
    </row>
    <row r="79" spans="2:12" x14ac:dyDescent="0.25">
      <c r="B79" s="110"/>
      <c r="C79" s="20"/>
      <c r="D79" s="21">
        <v>1390</v>
      </c>
      <c r="E79" s="22">
        <v>10</v>
      </c>
      <c r="F79" s="21">
        <v>5700</v>
      </c>
      <c r="G79" s="21">
        <v>498</v>
      </c>
      <c r="H79" s="21">
        <v>10</v>
      </c>
      <c r="I79" s="21">
        <v>8</v>
      </c>
      <c r="J79" s="21">
        <v>132</v>
      </c>
      <c r="K79" s="21">
        <v>24040</v>
      </c>
      <c r="L79" s="23">
        <v>330</v>
      </c>
    </row>
    <row r="80" spans="2:12" x14ac:dyDescent="0.25">
      <c r="B80" s="110"/>
      <c r="C80" s="20"/>
      <c r="D80" s="21">
        <v>1395</v>
      </c>
      <c r="E80" s="22">
        <v>11</v>
      </c>
      <c r="F80" s="21">
        <v>5700</v>
      </c>
      <c r="G80" s="21">
        <v>498</v>
      </c>
      <c r="H80" s="21">
        <v>10</v>
      </c>
      <c r="I80" s="21">
        <v>8</v>
      </c>
      <c r="J80" s="21">
        <v>132</v>
      </c>
      <c r="K80" s="21">
        <v>24640</v>
      </c>
      <c r="L80" s="23">
        <v>330</v>
      </c>
    </row>
    <row r="81" spans="2:12" x14ac:dyDescent="0.25">
      <c r="B81" s="110"/>
      <c r="C81" s="20"/>
      <c r="D81" s="21">
        <v>1400</v>
      </c>
      <c r="E81" s="22">
        <v>12</v>
      </c>
      <c r="F81" s="21">
        <v>5700</v>
      </c>
      <c r="G81" s="21">
        <v>498</v>
      </c>
      <c r="H81" s="21">
        <v>12</v>
      </c>
      <c r="I81" s="21">
        <v>8</v>
      </c>
      <c r="J81" s="21">
        <v>132</v>
      </c>
      <c r="K81" s="21">
        <v>25240</v>
      </c>
      <c r="L81" s="23">
        <v>330</v>
      </c>
    </row>
    <row r="82" spans="2:12" x14ac:dyDescent="0.25">
      <c r="B82" s="110"/>
      <c r="C82" s="20"/>
      <c r="D82" s="21">
        <v>1405</v>
      </c>
      <c r="E82" s="22">
        <v>13</v>
      </c>
      <c r="F82" s="21">
        <v>6778</v>
      </c>
      <c r="G82" s="21">
        <v>592</v>
      </c>
      <c r="H82" s="21">
        <v>12</v>
      </c>
      <c r="I82" s="21">
        <v>8</v>
      </c>
      <c r="J82" s="21">
        <v>158</v>
      </c>
      <c r="K82" s="21">
        <v>25860</v>
      </c>
      <c r="L82" s="23">
        <v>330</v>
      </c>
    </row>
    <row r="83" spans="2:12" x14ac:dyDescent="0.25">
      <c r="B83" s="110"/>
      <c r="C83" s="20"/>
      <c r="D83" s="21">
        <v>1410</v>
      </c>
      <c r="E83" s="22">
        <v>14</v>
      </c>
      <c r="F83" s="21">
        <v>6778</v>
      </c>
      <c r="G83" s="21">
        <v>592</v>
      </c>
      <c r="H83" s="21">
        <v>12</v>
      </c>
      <c r="I83" s="21">
        <v>8</v>
      </c>
      <c r="J83" s="21">
        <v>158</v>
      </c>
      <c r="K83" s="21">
        <v>26500</v>
      </c>
      <c r="L83" s="23">
        <v>330</v>
      </c>
    </row>
    <row r="84" spans="2:12" x14ac:dyDescent="0.25">
      <c r="B84" s="110"/>
      <c r="C84" s="20"/>
      <c r="D84" s="21">
        <v>1415</v>
      </c>
      <c r="E84" s="22">
        <v>15</v>
      </c>
      <c r="F84" s="21">
        <v>6778</v>
      </c>
      <c r="G84" s="21">
        <v>592</v>
      </c>
      <c r="H84" s="21">
        <v>12</v>
      </c>
      <c r="I84" s="21">
        <v>8</v>
      </c>
      <c r="J84" s="21">
        <v>158</v>
      </c>
      <c r="K84" s="21">
        <v>27160</v>
      </c>
      <c r="L84" s="23">
        <v>350</v>
      </c>
    </row>
    <row r="85" spans="2:12" x14ac:dyDescent="0.25">
      <c r="B85" s="110"/>
      <c r="C85" s="20"/>
      <c r="D85" s="21">
        <v>1430</v>
      </c>
      <c r="E85" s="22">
        <v>16</v>
      </c>
      <c r="F85" s="21">
        <v>9178</v>
      </c>
      <c r="G85" s="21">
        <v>686</v>
      </c>
      <c r="H85" s="21">
        <v>14</v>
      </c>
      <c r="I85" s="21">
        <v>10</v>
      </c>
      <c r="J85" s="21">
        <v>216</v>
      </c>
      <c r="K85" s="21">
        <v>27820</v>
      </c>
      <c r="L85" s="23">
        <v>350</v>
      </c>
    </row>
    <row r="86" spans="2:12" x14ac:dyDescent="0.25">
      <c r="B86" s="110"/>
      <c r="C86" s="20"/>
      <c r="D86" s="21">
        <v>1445</v>
      </c>
      <c r="E86" s="22">
        <v>17</v>
      </c>
      <c r="F86" s="21">
        <v>12406</v>
      </c>
      <c r="G86" s="21">
        <v>686</v>
      </c>
      <c r="H86" s="21">
        <v>16</v>
      </c>
      <c r="I86" s="21">
        <v>10</v>
      </c>
      <c r="J86" s="21">
        <v>92</v>
      </c>
      <c r="K86" s="21">
        <v>28420</v>
      </c>
      <c r="L86" s="23">
        <v>350</v>
      </c>
    </row>
    <row r="87" spans="2:12" x14ac:dyDescent="0.25">
      <c r="B87" s="110"/>
      <c r="C87" s="20"/>
      <c r="D87" s="21">
        <v>1460</v>
      </c>
      <c r="E87" s="22">
        <v>18</v>
      </c>
      <c r="F87" s="21">
        <v>16824</v>
      </c>
      <c r="G87" s="21">
        <v>686</v>
      </c>
      <c r="H87" s="21">
        <v>16</v>
      </c>
      <c r="I87" s="21">
        <v>12</v>
      </c>
      <c r="J87" s="21">
        <v>396</v>
      </c>
      <c r="K87" s="21">
        <v>29040</v>
      </c>
      <c r="L87" s="23">
        <v>350</v>
      </c>
    </row>
    <row r="88" spans="2:12" x14ac:dyDescent="0.25">
      <c r="B88" s="110"/>
      <c r="C88" s="20"/>
      <c r="D88" s="21">
        <v>1475</v>
      </c>
      <c r="E88" s="22">
        <v>19</v>
      </c>
      <c r="F88" s="21">
        <v>23166</v>
      </c>
      <c r="G88" s="21">
        <v>780</v>
      </c>
      <c r="H88" s="21">
        <v>18</v>
      </c>
      <c r="I88" s="21">
        <v>14</v>
      </c>
      <c r="J88" s="21">
        <v>536</v>
      </c>
      <c r="K88" s="21">
        <v>29660</v>
      </c>
      <c r="L88" s="23">
        <v>350</v>
      </c>
    </row>
    <row r="89" spans="2:12" x14ac:dyDescent="0.25">
      <c r="B89" s="110"/>
      <c r="C89" s="20"/>
      <c r="D89" s="21">
        <v>1490</v>
      </c>
      <c r="E89" s="22">
        <v>20</v>
      </c>
      <c r="F89" s="21">
        <v>31464</v>
      </c>
      <c r="G89" s="21">
        <v>780</v>
      </c>
      <c r="H89" s="21">
        <v>20</v>
      </c>
      <c r="I89" s="21">
        <v>14</v>
      </c>
      <c r="J89" s="21">
        <v>728</v>
      </c>
      <c r="K89" s="21">
        <v>30320</v>
      </c>
      <c r="L89" s="23">
        <v>350</v>
      </c>
    </row>
    <row r="90" spans="2:12" ht="16" customHeight="1" x14ac:dyDescent="0.25">
      <c r="B90" s="110"/>
      <c r="C90" s="20"/>
      <c r="D90" s="21">
        <v>1505</v>
      </c>
      <c r="E90" s="22">
        <v>21</v>
      </c>
      <c r="F90" s="21">
        <v>42702</v>
      </c>
      <c r="G90" s="21">
        <v>780</v>
      </c>
      <c r="H90" s="21">
        <v>22</v>
      </c>
      <c r="I90" s="21">
        <v>16</v>
      </c>
      <c r="J90" s="21">
        <v>988</v>
      </c>
      <c r="K90" s="21">
        <v>30980</v>
      </c>
      <c r="L90" s="23">
        <v>360</v>
      </c>
    </row>
    <row r="91" spans="2:12" ht="16" customHeight="1" x14ac:dyDescent="0.25">
      <c r="B91" s="110"/>
      <c r="C91" s="20"/>
      <c r="D91" s="21">
        <v>1520</v>
      </c>
      <c r="E91" s="22">
        <v>22</v>
      </c>
      <c r="F91" s="21">
        <v>57348</v>
      </c>
      <c r="G91" s="21">
        <v>874</v>
      </c>
      <c r="H91" s="21">
        <v>24</v>
      </c>
      <c r="I91" s="21">
        <v>18</v>
      </c>
      <c r="J91" s="21">
        <v>1340</v>
      </c>
      <c r="K91" s="21">
        <v>31640</v>
      </c>
      <c r="L91" s="23">
        <v>380</v>
      </c>
    </row>
    <row r="92" spans="2:12" ht="16" customHeight="1" x14ac:dyDescent="0.25">
      <c r="B92" s="110"/>
      <c r="C92" s="20"/>
      <c r="D92" s="21">
        <v>1535</v>
      </c>
      <c r="E92" s="22">
        <v>23</v>
      </c>
      <c r="F92" s="21">
        <v>77804</v>
      </c>
      <c r="G92" s="21">
        <v>874</v>
      </c>
      <c r="H92" s="21">
        <v>26</v>
      </c>
      <c r="I92" s="21">
        <v>20</v>
      </c>
      <c r="J92" s="21">
        <v>1818</v>
      </c>
      <c r="K92" s="21">
        <v>32320</v>
      </c>
      <c r="L92" s="23">
        <v>390</v>
      </c>
    </row>
    <row r="93" spans="2:12" ht="16" customHeight="1" x14ac:dyDescent="0.25">
      <c r="B93" s="110"/>
      <c r="C93" s="20"/>
      <c r="D93" s="21">
        <v>1550</v>
      </c>
      <c r="E93" s="22">
        <v>24</v>
      </c>
      <c r="F93" s="21">
        <v>105536</v>
      </c>
      <c r="G93" s="21">
        <v>874</v>
      </c>
      <c r="H93" s="21">
        <v>28</v>
      </c>
      <c r="I93" s="21">
        <v>22</v>
      </c>
      <c r="J93" s="21">
        <v>2466</v>
      </c>
      <c r="K93" s="21">
        <v>33040</v>
      </c>
      <c r="L93" s="23">
        <v>400</v>
      </c>
    </row>
    <row r="94" spans="2:12" ht="16" customHeight="1" x14ac:dyDescent="0.25">
      <c r="B94" s="110"/>
      <c r="C94" s="20"/>
      <c r="D94" s="21">
        <v>1575</v>
      </c>
      <c r="E94" s="22">
        <v>25</v>
      </c>
      <c r="F94" s="21">
        <v>144488</v>
      </c>
      <c r="G94" s="21">
        <v>968</v>
      </c>
      <c r="H94" s="21">
        <v>30</v>
      </c>
      <c r="I94" s="21">
        <v>24</v>
      </c>
      <c r="J94" s="21">
        <v>3346</v>
      </c>
      <c r="K94" s="21">
        <v>33740</v>
      </c>
      <c r="L94" s="23">
        <v>420</v>
      </c>
    </row>
    <row r="95" spans="2:12" ht="15" thickBot="1" x14ac:dyDescent="0.3">
      <c r="B95" s="111"/>
      <c r="C95" s="25"/>
      <c r="D95" s="28"/>
      <c r="E95" s="25"/>
      <c r="F95" s="26">
        <f>SUM(F69:F94)*5</f>
        <v>2951200</v>
      </c>
      <c r="G95" s="26">
        <f t="shared" ref="G95:L95" si="8">SUM(G69:G94)*5</f>
        <v>70240</v>
      </c>
      <c r="H95" s="26">
        <f t="shared" si="8"/>
        <v>1730</v>
      </c>
      <c r="I95" s="26">
        <f t="shared" si="8"/>
        <v>1245</v>
      </c>
      <c r="J95" s="26">
        <f t="shared" si="8"/>
        <v>67700</v>
      </c>
      <c r="K95" s="26">
        <f t="shared" si="8"/>
        <v>3262700</v>
      </c>
      <c r="L95" s="26">
        <f t="shared" si="8"/>
        <v>43200</v>
      </c>
    </row>
    <row r="96" spans="2:12" x14ac:dyDescent="0.25">
      <c r="C96" s="10">
        <v>1390</v>
      </c>
      <c r="D96" s="15"/>
      <c r="E96" s="16" t="s">
        <v>3</v>
      </c>
      <c r="F96" s="17" t="s">
        <v>5</v>
      </c>
      <c r="G96" s="17" t="s">
        <v>62</v>
      </c>
      <c r="H96" s="17" t="s">
        <v>63</v>
      </c>
      <c r="I96" s="17" t="s">
        <v>64</v>
      </c>
      <c r="J96" s="17" t="s">
        <v>24</v>
      </c>
      <c r="K96" s="17" t="s">
        <v>0</v>
      </c>
      <c r="L96" s="18" t="s">
        <v>1</v>
      </c>
    </row>
    <row r="97" spans="4:12" x14ac:dyDescent="0.25">
      <c r="D97" s="21">
        <v>1390</v>
      </c>
      <c r="E97" s="22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3">
        <v>0</v>
      </c>
    </row>
    <row r="98" spans="4:12" x14ac:dyDescent="0.25">
      <c r="D98" s="21">
        <v>1400</v>
      </c>
      <c r="E98" s="22">
        <v>1</v>
      </c>
      <c r="F98" s="21">
        <v>15000</v>
      </c>
      <c r="G98" s="21">
        <v>350</v>
      </c>
      <c r="H98" s="21">
        <v>6</v>
      </c>
      <c r="I98" s="21">
        <v>5</v>
      </c>
      <c r="J98" s="21">
        <v>300</v>
      </c>
      <c r="K98" s="21">
        <v>45000</v>
      </c>
      <c r="L98" s="23">
        <v>720</v>
      </c>
    </row>
    <row r="99" spans="4:12" x14ac:dyDescent="0.25">
      <c r="D99" s="21">
        <v>1410</v>
      </c>
      <c r="E99" s="22">
        <v>2</v>
      </c>
      <c r="F99" s="21">
        <v>15000</v>
      </c>
      <c r="G99" s="21">
        <v>350</v>
      </c>
      <c r="H99" s="21">
        <v>8</v>
      </c>
      <c r="I99" s="21">
        <v>5</v>
      </c>
      <c r="J99" s="21">
        <v>300</v>
      </c>
      <c r="K99" s="21">
        <v>45000</v>
      </c>
      <c r="L99" s="23">
        <v>720</v>
      </c>
    </row>
    <row r="100" spans="4:12" x14ac:dyDescent="0.25">
      <c r="D100" s="21">
        <v>1420</v>
      </c>
      <c r="E100" s="22">
        <v>3</v>
      </c>
      <c r="F100" s="21">
        <v>15000</v>
      </c>
      <c r="G100" s="21">
        <v>350</v>
      </c>
      <c r="H100" s="21">
        <v>8</v>
      </c>
      <c r="I100" s="21">
        <v>5</v>
      </c>
      <c r="J100" s="21">
        <v>300</v>
      </c>
      <c r="K100" s="21">
        <v>45000</v>
      </c>
      <c r="L100" s="23">
        <v>720</v>
      </c>
    </row>
    <row r="101" spans="4:12" x14ac:dyDescent="0.25">
      <c r="D101" s="21">
        <v>1430</v>
      </c>
      <c r="E101" s="22">
        <v>4</v>
      </c>
      <c r="F101" s="21">
        <v>20000</v>
      </c>
      <c r="G101" s="21">
        <v>400</v>
      </c>
      <c r="H101" s="21">
        <v>10</v>
      </c>
      <c r="I101" s="21">
        <v>6</v>
      </c>
      <c r="J101" s="21">
        <v>400</v>
      </c>
      <c r="K101" s="21">
        <v>45000</v>
      </c>
      <c r="L101" s="23">
        <v>750</v>
      </c>
    </row>
    <row r="102" spans="4:12" x14ac:dyDescent="0.25">
      <c r="D102" s="21">
        <v>1440</v>
      </c>
      <c r="E102" s="49">
        <v>5</v>
      </c>
      <c r="F102" s="50">
        <v>20000</v>
      </c>
      <c r="G102" s="50">
        <v>400</v>
      </c>
      <c r="H102" s="50">
        <v>10</v>
      </c>
      <c r="I102" s="50">
        <v>6</v>
      </c>
      <c r="J102" s="50">
        <v>400</v>
      </c>
      <c r="K102" s="50">
        <v>45000</v>
      </c>
      <c r="L102" s="51">
        <v>750</v>
      </c>
    </row>
    <row r="103" spans="4:12" x14ac:dyDescent="0.25">
      <c r="D103" s="21">
        <v>1450</v>
      </c>
      <c r="E103" s="52">
        <v>6</v>
      </c>
      <c r="F103" s="53">
        <v>25000</v>
      </c>
      <c r="G103" s="53">
        <v>400</v>
      </c>
      <c r="H103" s="53">
        <v>12</v>
      </c>
      <c r="I103" s="53">
        <v>6</v>
      </c>
      <c r="J103" s="53">
        <v>500</v>
      </c>
      <c r="K103" s="53">
        <v>45000</v>
      </c>
      <c r="L103" s="54">
        <v>750</v>
      </c>
    </row>
    <row r="104" spans="4:12" x14ac:dyDescent="0.25">
      <c r="D104" s="21">
        <v>1460</v>
      </c>
      <c r="E104" s="22">
        <v>7</v>
      </c>
      <c r="F104" s="21">
        <v>25000</v>
      </c>
      <c r="G104" s="21">
        <v>450</v>
      </c>
      <c r="H104" s="21">
        <v>12</v>
      </c>
      <c r="I104" s="21">
        <v>6</v>
      </c>
      <c r="J104" s="21">
        <v>500</v>
      </c>
      <c r="K104" s="21">
        <v>45000</v>
      </c>
      <c r="L104" s="23">
        <v>770</v>
      </c>
    </row>
    <row r="105" spans="4:12" x14ac:dyDescent="0.25">
      <c r="D105" s="21">
        <v>1470</v>
      </c>
      <c r="E105" s="22">
        <v>8</v>
      </c>
      <c r="F105" s="21">
        <v>30000</v>
      </c>
      <c r="G105" s="21">
        <v>450</v>
      </c>
      <c r="H105" s="21">
        <v>14</v>
      </c>
      <c r="I105" s="21">
        <v>6</v>
      </c>
      <c r="J105" s="21">
        <v>600</v>
      </c>
      <c r="K105" s="21">
        <v>45000</v>
      </c>
      <c r="L105" s="23">
        <v>770</v>
      </c>
    </row>
    <row r="106" spans="4:12" x14ac:dyDescent="0.25">
      <c r="D106" s="21">
        <v>1480</v>
      </c>
      <c r="E106" s="22">
        <v>9</v>
      </c>
      <c r="F106" s="21">
        <v>30000</v>
      </c>
      <c r="G106" s="21">
        <v>450</v>
      </c>
      <c r="H106" s="21">
        <v>14</v>
      </c>
      <c r="I106" s="21">
        <v>6</v>
      </c>
      <c r="J106" s="21">
        <v>600</v>
      </c>
      <c r="K106" s="21">
        <v>45000</v>
      </c>
      <c r="L106" s="23">
        <v>770</v>
      </c>
    </row>
    <row r="107" spans="4:12" x14ac:dyDescent="0.25">
      <c r="D107" s="21">
        <v>1490</v>
      </c>
      <c r="E107" s="49">
        <v>10</v>
      </c>
      <c r="F107" s="50">
        <v>40000</v>
      </c>
      <c r="G107" s="50">
        <v>550</v>
      </c>
      <c r="H107" s="50">
        <v>16</v>
      </c>
      <c r="I107" s="50">
        <v>7</v>
      </c>
      <c r="J107" s="50">
        <v>800</v>
      </c>
      <c r="K107" s="50">
        <v>45000</v>
      </c>
      <c r="L107" s="51">
        <v>790</v>
      </c>
    </row>
    <row r="108" spans="4:12" x14ac:dyDescent="0.25">
      <c r="D108" s="21">
        <v>1500</v>
      </c>
      <c r="E108" s="52">
        <v>11</v>
      </c>
      <c r="F108" s="53">
        <v>40000</v>
      </c>
      <c r="G108" s="53">
        <v>550</v>
      </c>
      <c r="H108" s="53">
        <v>16</v>
      </c>
      <c r="I108" s="53">
        <v>7</v>
      </c>
      <c r="J108" s="53">
        <v>800</v>
      </c>
      <c r="K108" s="53">
        <v>45000</v>
      </c>
      <c r="L108" s="54">
        <v>790</v>
      </c>
    </row>
    <row r="109" spans="4:12" x14ac:dyDescent="0.25">
      <c r="D109" s="21">
        <v>1510</v>
      </c>
      <c r="E109" s="22">
        <v>12</v>
      </c>
      <c r="F109" s="21">
        <v>50000</v>
      </c>
      <c r="G109" s="21">
        <v>650</v>
      </c>
      <c r="H109" s="21">
        <v>18</v>
      </c>
      <c r="I109" s="21">
        <v>8</v>
      </c>
      <c r="J109" s="21">
        <v>1000</v>
      </c>
      <c r="K109" s="21">
        <v>45000</v>
      </c>
      <c r="L109" s="23">
        <v>800</v>
      </c>
    </row>
    <row r="110" spans="4:12" x14ac:dyDescent="0.25">
      <c r="D110" s="21">
        <v>1520</v>
      </c>
      <c r="E110" s="22">
        <v>13</v>
      </c>
      <c r="F110" s="21">
        <v>50000</v>
      </c>
      <c r="G110" s="21">
        <v>650</v>
      </c>
      <c r="H110" s="21">
        <v>18</v>
      </c>
      <c r="I110" s="21">
        <v>8</v>
      </c>
      <c r="J110" s="21">
        <v>1000</v>
      </c>
      <c r="K110" s="21">
        <v>45000</v>
      </c>
      <c r="L110" s="23">
        <v>800</v>
      </c>
    </row>
    <row r="111" spans="4:12" x14ac:dyDescent="0.25">
      <c r="D111" s="21">
        <v>1530</v>
      </c>
      <c r="E111" s="22">
        <v>14</v>
      </c>
      <c r="F111" s="21">
        <v>70000</v>
      </c>
      <c r="G111" s="21">
        <v>700</v>
      </c>
      <c r="H111" s="21">
        <v>20</v>
      </c>
      <c r="I111" s="21">
        <v>12</v>
      </c>
      <c r="J111" s="21">
        <v>1400</v>
      </c>
      <c r="K111" s="21">
        <v>45000</v>
      </c>
      <c r="L111" s="23">
        <v>870</v>
      </c>
    </row>
    <row r="112" spans="4:12" x14ac:dyDescent="0.25">
      <c r="D112" s="21">
        <v>1540</v>
      </c>
      <c r="E112" s="49">
        <v>15</v>
      </c>
      <c r="F112" s="50">
        <v>70000</v>
      </c>
      <c r="G112" s="50">
        <v>750</v>
      </c>
      <c r="H112" s="50">
        <v>20</v>
      </c>
      <c r="I112" s="50">
        <v>12</v>
      </c>
      <c r="J112" s="50">
        <v>1400</v>
      </c>
      <c r="K112" s="50">
        <v>38760</v>
      </c>
      <c r="L112" s="51">
        <v>940</v>
      </c>
    </row>
    <row r="113" spans="4:12" x14ac:dyDescent="0.25">
      <c r="D113" s="21">
        <v>1550</v>
      </c>
      <c r="E113" s="22">
        <v>16</v>
      </c>
      <c r="F113" s="21">
        <v>120000</v>
      </c>
      <c r="G113" s="21">
        <v>900</v>
      </c>
      <c r="H113" s="21">
        <v>22</v>
      </c>
      <c r="I113" s="21">
        <v>12</v>
      </c>
      <c r="J113" s="21">
        <v>2400</v>
      </c>
      <c r="K113" s="21">
        <v>39720</v>
      </c>
      <c r="L113" s="23">
        <v>1120</v>
      </c>
    </row>
    <row r="114" spans="4:12" x14ac:dyDescent="0.25">
      <c r="D114" s="21">
        <v>1560</v>
      </c>
      <c r="E114" s="22">
        <v>17</v>
      </c>
      <c r="F114" s="21">
        <v>120000</v>
      </c>
      <c r="G114" s="21">
        <v>950</v>
      </c>
      <c r="H114" s="21">
        <v>24</v>
      </c>
      <c r="I114" s="21">
        <v>12</v>
      </c>
      <c r="J114" s="21">
        <v>2400</v>
      </c>
      <c r="K114" s="21">
        <v>40580</v>
      </c>
      <c r="L114" s="23">
        <v>1200</v>
      </c>
    </row>
    <row r="115" spans="4:12" x14ac:dyDescent="0.25">
      <c r="D115" s="21">
        <v>1570</v>
      </c>
      <c r="E115" s="22">
        <v>18</v>
      </c>
      <c r="F115" s="21">
        <v>180000</v>
      </c>
      <c r="G115" s="21">
        <v>1100</v>
      </c>
      <c r="H115" s="21">
        <v>28</v>
      </c>
      <c r="I115" s="21">
        <v>20</v>
      </c>
      <c r="J115" s="21">
        <v>3600</v>
      </c>
      <c r="K115" s="21">
        <v>41460</v>
      </c>
      <c r="L115" s="23">
        <v>1350</v>
      </c>
    </row>
    <row r="116" spans="4:12" x14ac:dyDescent="0.25">
      <c r="D116" s="21">
        <v>1580</v>
      </c>
      <c r="E116" s="22">
        <v>19</v>
      </c>
      <c r="F116" s="21">
        <v>180000</v>
      </c>
      <c r="G116" s="21">
        <v>1150</v>
      </c>
      <c r="H116" s="21">
        <v>30</v>
      </c>
      <c r="I116" s="21">
        <v>20</v>
      </c>
      <c r="J116" s="21">
        <v>3600</v>
      </c>
      <c r="K116" s="21">
        <v>42360</v>
      </c>
      <c r="L116" s="23">
        <v>1440</v>
      </c>
    </row>
    <row r="117" spans="4:12" x14ac:dyDescent="0.25">
      <c r="D117" s="21">
        <v>1590</v>
      </c>
      <c r="E117" s="22">
        <v>20</v>
      </c>
      <c r="F117" s="21">
        <v>250000</v>
      </c>
      <c r="G117" s="21">
        <v>1300</v>
      </c>
      <c r="H117" s="21">
        <v>32</v>
      </c>
      <c r="I117" s="21">
        <v>30</v>
      </c>
      <c r="J117" s="21">
        <v>5000</v>
      </c>
      <c r="K117" s="21">
        <v>43260</v>
      </c>
      <c r="L117" s="23">
        <v>1600</v>
      </c>
    </row>
    <row r="118" spans="4:12" x14ac:dyDescent="0.25">
      <c r="D118" s="21">
        <v>1595</v>
      </c>
      <c r="E118" s="22">
        <v>21</v>
      </c>
      <c r="F118" s="21">
        <v>330000</v>
      </c>
      <c r="G118" s="21">
        <v>1350</v>
      </c>
      <c r="H118" s="21">
        <v>34</v>
      </c>
      <c r="I118" s="21">
        <v>30</v>
      </c>
      <c r="J118" s="21">
        <v>6600</v>
      </c>
      <c r="K118" s="21">
        <v>55000</v>
      </c>
      <c r="L118" s="21">
        <v>1700</v>
      </c>
    </row>
    <row r="119" spans="4:12" x14ac:dyDescent="0.25">
      <c r="D119" s="21">
        <v>1600</v>
      </c>
      <c r="E119" s="22">
        <v>22</v>
      </c>
      <c r="F119" s="21">
        <v>420000</v>
      </c>
      <c r="G119" s="21">
        <v>1500</v>
      </c>
      <c r="H119" s="21">
        <v>38</v>
      </c>
      <c r="I119" s="21">
        <v>30</v>
      </c>
      <c r="J119" s="21">
        <v>8400</v>
      </c>
      <c r="K119" s="21">
        <v>55000</v>
      </c>
      <c r="L119" s="21">
        <v>1880</v>
      </c>
    </row>
    <row r="120" spans="4:12" x14ac:dyDescent="0.25">
      <c r="D120" s="21">
        <v>1605</v>
      </c>
      <c r="E120" s="22">
        <v>23</v>
      </c>
      <c r="F120" s="21">
        <v>500000</v>
      </c>
      <c r="G120" s="21">
        <v>1550</v>
      </c>
      <c r="H120" s="21">
        <v>42</v>
      </c>
      <c r="I120" s="21">
        <v>30</v>
      </c>
      <c r="J120" s="21">
        <v>10000</v>
      </c>
      <c r="K120" s="21">
        <v>55000</v>
      </c>
      <c r="L120" s="21">
        <v>2000</v>
      </c>
    </row>
    <row r="121" spans="4:12" x14ac:dyDescent="0.25">
      <c r="D121" s="21">
        <v>1610</v>
      </c>
      <c r="E121" s="22">
        <v>24</v>
      </c>
      <c r="F121" s="21">
        <v>600000</v>
      </c>
      <c r="G121" s="21">
        <v>1700</v>
      </c>
      <c r="H121" s="21">
        <v>44</v>
      </c>
      <c r="I121" s="21">
        <v>45</v>
      </c>
      <c r="J121" s="21">
        <v>12000</v>
      </c>
      <c r="K121" s="21">
        <v>55000</v>
      </c>
      <c r="L121" s="21">
        <v>2250</v>
      </c>
    </row>
    <row r="122" spans="4:12" x14ac:dyDescent="0.25">
      <c r="D122" s="21">
        <v>1615</v>
      </c>
      <c r="E122" s="22">
        <v>25</v>
      </c>
      <c r="F122" s="21">
        <v>720000</v>
      </c>
      <c r="G122" s="21">
        <v>1750</v>
      </c>
      <c r="H122" s="21">
        <v>48</v>
      </c>
      <c r="I122" s="21">
        <v>45</v>
      </c>
      <c r="J122" s="21">
        <v>14400</v>
      </c>
      <c r="K122" s="21">
        <v>55000</v>
      </c>
      <c r="L122" s="21">
        <v>2450</v>
      </c>
    </row>
    <row r="123" spans="4:12" ht="15" thickBot="1" x14ac:dyDescent="0.3">
      <c r="D123" s="24"/>
      <c r="E123" s="25"/>
      <c r="F123" s="26">
        <f>SUM(F97:F122)</f>
        <v>3935000</v>
      </c>
      <c r="G123" s="26">
        <f t="shared" ref="G123:L123" si="9">SUM(G97:G122)</f>
        <v>20700</v>
      </c>
      <c r="H123" s="26">
        <f t="shared" si="9"/>
        <v>544</v>
      </c>
      <c r="I123" s="26">
        <f t="shared" si="9"/>
        <v>379</v>
      </c>
      <c r="J123" s="26">
        <f t="shared" si="9"/>
        <v>78700</v>
      </c>
      <c r="K123" s="26">
        <f t="shared" si="9"/>
        <v>1151140</v>
      </c>
      <c r="L123" s="26">
        <f t="shared" si="9"/>
        <v>28700</v>
      </c>
    </row>
    <row r="124" spans="4:12" ht="15" thickBot="1" x14ac:dyDescent="0.3">
      <c r="D124" s="24"/>
      <c r="E124" s="20"/>
      <c r="F124" s="48"/>
      <c r="G124" s="48"/>
      <c r="H124" s="48"/>
      <c r="I124" s="48"/>
      <c r="J124" s="48"/>
      <c r="K124" s="48"/>
      <c r="L124" s="30"/>
    </row>
    <row r="125" spans="4:12" x14ac:dyDescent="0.25">
      <c r="D125" s="24"/>
      <c r="E125" s="16" t="s">
        <v>2</v>
      </c>
      <c r="F125" s="17" t="s">
        <v>5</v>
      </c>
      <c r="G125" s="17" t="s">
        <v>65</v>
      </c>
      <c r="H125" s="17" t="s">
        <v>63</v>
      </c>
      <c r="I125" s="17" t="s">
        <v>64</v>
      </c>
      <c r="J125" s="17" t="s">
        <v>24</v>
      </c>
      <c r="K125" s="17" t="s">
        <v>0</v>
      </c>
      <c r="L125" s="18" t="s">
        <v>1</v>
      </c>
    </row>
    <row r="126" spans="4:12" x14ac:dyDescent="0.25">
      <c r="D126" s="21">
        <v>1390</v>
      </c>
      <c r="E126" s="22">
        <v>0</v>
      </c>
      <c r="F126" s="21"/>
      <c r="G126" s="21"/>
      <c r="H126" s="21"/>
      <c r="I126" s="21"/>
      <c r="J126" s="21"/>
      <c r="K126" s="21"/>
      <c r="L126" s="23"/>
    </row>
    <row r="127" spans="4:12" x14ac:dyDescent="0.25">
      <c r="D127" s="21">
        <v>1400</v>
      </c>
      <c r="E127" s="22">
        <v>1</v>
      </c>
      <c r="F127" s="21">
        <v>9000</v>
      </c>
      <c r="G127" s="21">
        <v>210</v>
      </c>
      <c r="H127" s="21">
        <v>4</v>
      </c>
      <c r="I127" s="21">
        <v>3</v>
      </c>
      <c r="J127" s="21">
        <v>180</v>
      </c>
      <c r="K127" s="21">
        <v>31500</v>
      </c>
      <c r="L127" s="23">
        <v>430</v>
      </c>
    </row>
    <row r="128" spans="4:12" x14ac:dyDescent="0.25">
      <c r="D128" s="21">
        <v>1410</v>
      </c>
      <c r="E128" s="22">
        <v>2</v>
      </c>
      <c r="F128" s="21">
        <v>9000</v>
      </c>
      <c r="G128" s="21">
        <v>210</v>
      </c>
      <c r="H128" s="21">
        <v>5</v>
      </c>
      <c r="I128" s="21">
        <v>3</v>
      </c>
      <c r="J128" s="21">
        <v>180</v>
      </c>
      <c r="K128" s="21">
        <v>31500</v>
      </c>
      <c r="L128" s="23">
        <v>430</v>
      </c>
    </row>
    <row r="129" spans="4:12" x14ac:dyDescent="0.25">
      <c r="D129" s="21">
        <v>1420</v>
      </c>
      <c r="E129" s="22">
        <v>3</v>
      </c>
      <c r="F129" s="21">
        <v>9000</v>
      </c>
      <c r="G129" s="21">
        <v>210</v>
      </c>
      <c r="H129" s="21">
        <v>6</v>
      </c>
      <c r="I129" s="21">
        <v>3</v>
      </c>
      <c r="J129" s="21">
        <v>180</v>
      </c>
      <c r="K129" s="21">
        <v>31500</v>
      </c>
      <c r="L129" s="23">
        <v>430</v>
      </c>
    </row>
    <row r="130" spans="4:12" x14ac:dyDescent="0.25">
      <c r="D130" s="21">
        <v>1430</v>
      </c>
      <c r="E130" s="22">
        <v>4</v>
      </c>
      <c r="F130" s="21">
        <v>12000</v>
      </c>
      <c r="G130" s="21">
        <v>240</v>
      </c>
      <c r="H130" s="21">
        <v>6</v>
      </c>
      <c r="I130" s="21">
        <v>4</v>
      </c>
      <c r="J130" s="21">
        <v>240</v>
      </c>
      <c r="K130" s="21">
        <v>31500</v>
      </c>
      <c r="L130" s="23">
        <v>450</v>
      </c>
    </row>
    <row r="131" spans="4:12" x14ac:dyDescent="0.25">
      <c r="D131" s="21">
        <v>1440</v>
      </c>
      <c r="E131" s="49">
        <v>5</v>
      </c>
      <c r="F131" s="50">
        <v>12000</v>
      </c>
      <c r="G131" s="50">
        <v>240</v>
      </c>
      <c r="H131" s="50">
        <v>6</v>
      </c>
      <c r="I131" s="50">
        <v>4</v>
      </c>
      <c r="J131" s="50">
        <v>240</v>
      </c>
      <c r="K131" s="50">
        <v>31500</v>
      </c>
      <c r="L131" s="51">
        <v>450</v>
      </c>
    </row>
    <row r="132" spans="4:12" x14ac:dyDescent="0.25">
      <c r="D132" s="21">
        <v>1450</v>
      </c>
      <c r="E132" s="22">
        <v>6</v>
      </c>
      <c r="F132" s="21">
        <v>15000</v>
      </c>
      <c r="G132" s="21">
        <v>240</v>
      </c>
      <c r="H132" s="21">
        <v>7</v>
      </c>
      <c r="I132" s="21">
        <v>4</v>
      </c>
      <c r="J132" s="21">
        <v>300</v>
      </c>
      <c r="K132" s="21">
        <v>31500</v>
      </c>
      <c r="L132" s="23">
        <v>450</v>
      </c>
    </row>
    <row r="133" spans="4:12" x14ac:dyDescent="0.25">
      <c r="D133" s="21">
        <v>1460</v>
      </c>
      <c r="E133" s="22">
        <v>7</v>
      </c>
      <c r="F133" s="21">
        <v>15000</v>
      </c>
      <c r="G133" s="21">
        <v>270</v>
      </c>
      <c r="H133" s="21">
        <v>7</v>
      </c>
      <c r="I133" s="21">
        <v>4</v>
      </c>
      <c r="J133" s="21">
        <v>300</v>
      </c>
      <c r="K133" s="21">
        <v>31500</v>
      </c>
      <c r="L133" s="23">
        <v>460</v>
      </c>
    </row>
    <row r="134" spans="4:12" x14ac:dyDescent="0.25">
      <c r="D134" s="21">
        <v>1470</v>
      </c>
      <c r="E134" s="22">
        <v>8</v>
      </c>
      <c r="F134" s="21">
        <v>18000</v>
      </c>
      <c r="G134" s="21">
        <v>270</v>
      </c>
      <c r="H134" s="21">
        <v>8</v>
      </c>
      <c r="I134" s="21">
        <v>4</v>
      </c>
      <c r="J134" s="21">
        <v>360</v>
      </c>
      <c r="K134" s="21">
        <v>31500</v>
      </c>
      <c r="L134" s="23">
        <v>460</v>
      </c>
    </row>
    <row r="135" spans="4:12" x14ac:dyDescent="0.25">
      <c r="D135" s="21">
        <v>1480</v>
      </c>
      <c r="E135" s="22">
        <v>9</v>
      </c>
      <c r="F135" s="21">
        <v>18000</v>
      </c>
      <c r="G135" s="21">
        <v>270</v>
      </c>
      <c r="H135" s="21">
        <v>8</v>
      </c>
      <c r="I135" s="21">
        <v>4</v>
      </c>
      <c r="J135" s="21">
        <v>360</v>
      </c>
      <c r="K135" s="21">
        <v>31500</v>
      </c>
      <c r="L135" s="23">
        <v>460</v>
      </c>
    </row>
    <row r="136" spans="4:12" x14ac:dyDescent="0.25">
      <c r="D136" s="21">
        <v>1490</v>
      </c>
      <c r="E136" s="49">
        <v>10</v>
      </c>
      <c r="F136" s="50">
        <v>24000</v>
      </c>
      <c r="G136" s="50">
        <v>330</v>
      </c>
      <c r="H136" s="50">
        <v>10</v>
      </c>
      <c r="I136" s="50">
        <v>4</v>
      </c>
      <c r="J136" s="50">
        <v>480</v>
      </c>
      <c r="K136" s="50">
        <v>31500</v>
      </c>
      <c r="L136" s="51">
        <v>470</v>
      </c>
    </row>
    <row r="137" spans="4:12" x14ac:dyDescent="0.25">
      <c r="D137" s="21">
        <v>1500</v>
      </c>
      <c r="E137" s="22">
        <v>11</v>
      </c>
      <c r="F137" s="21">
        <v>24000</v>
      </c>
      <c r="G137" s="21">
        <v>330</v>
      </c>
      <c r="H137" s="21">
        <v>10</v>
      </c>
      <c r="I137" s="21">
        <v>4</v>
      </c>
      <c r="J137" s="21">
        <v>480</v>
      </c>
      <c r="K137" s="21">
        <v>31500</v>
      </c>
      <c r="L137" s="23">
        <v>470</v>
      </c>
    </row>
    <row r="138" spans="4:12" x14ac:dyDescent="0.25">
      <c r="D138" s="21">
        <v>1510</v>
      </c>
      <c r="E138" s="22">
        <v>12</v>
      </c>
      <c r="F138" s="21">
        <v>30000</v>
      </c>
      <c r="G138" s="21">
        <v>390</v>
      </c>
      <c r="H138" s="21">
        <v>11</v>
      </c>
      <c r="I138" s="21">
        <v>5</v>
      </c>
      <c r="J138" s="21">
        <v>600</v>
      </c>
      <c r="K138" s="21">
        <v>31500</v>
      </c>
      <c r="L138" s="23">
        <v>480</v>
      </c>
    </row>
    <row r="139" spans="4:12" x14ac:dyDescent="0.25">
      <c r="D139" s="21">
        <v>1520</v>
      </c>
      <c r="E139" s="22">
        <v>13</v>
      </c>
      <c r="F139" s="21">
        <v>30000</v>
      </c>
      <c r="G139" s="21">
        <v>390</v>
      </c>
      <c r="H139" s="21">
        <v>11</v>
      </c>
      <c r="I139" s="21">
        <v>5</v>
      </c>
      <c r="J139" s="21">
        <v>600</v>
      </c>
      <c r="K139" s="21">
        <v>31500</v>
      </c>
      <c r="L139" s="23">
        <v>480</v>
      </c>
    </row>
    <row r="140" spans="4:12" x14ac:dyDescent="0.25">
      <c r="D140" s="21">
        <v>1530</v>
      </c>
      <c r="E140" s="22">
        <v>14</v>
      </c>
      <c r="F140" s="21">
        <v>42000</v>
      </c>
      <c r="G140" s="21">
        <v>420</v>
      </c>
      <c r="H140" s="21">
        <v>12</v>
      </c>
      <c r="I140" s="21">
        <v>7</v>
      </c>
      <c r="J140" s="21">
        <v>840</v>
      </c>
      <c r="K140" s="21">
        <v>31500</v>
      </c>
      <c r="L140" s="23">
        <v>520</v>
      </c>
    </row>
    <row r="141" spans="4:12" x14ac:dyDescent="0.25">
      <c r="D141" s="21">
        <v>1540</v>
      </c>
      <c r="E141" s="49">
        <v>15</v>
      </c>
      <c r="F141" s="50">
        <v>42000</v>
      </c>
      <c r="G141" s="50">
        <v>450</v>
      </c>
      <c r="H141" s="50">
        <v>12</v>
      </c>
      <c r="I141" s="50">
        <v>7</v>
      </c>
      <c r="J141" s="50">
        <v>840</v>
      </c>
      <c r="K141" s="50">
        <v>31500</v>
      </c>
      <c r="L141" s="51">
        <v>560</v>
      </c>
    </row>
    <row r="142" spans="4:12" x14ac:dyDescent="0.25">
      <c r="D142" s="21">
        <v>1550</v>
      </c>
      <c r="E142" s="22">
        <v>16</v>
      </c>
      <c r="F142" s="21">
        <v>72000</v>
      </c>
      <c r="G142" s="21">
        <v>540</v>
      </c>
      <c r="H142" s="21">
        <v>13</v>
      </c>
      <c r="I142" s="21">
        <v>7</v>
      </c>
      <c r="J142" s="21">
        <v>1440</v>
      </c>
      <c r="K142" s="21">
        <v>35000</v>
      </c>
      <c r="L142" s="23">
        <v>670</v>
      </c>
    </row>
    <row r="143" spans="4:12" x14ac:dyDescent="0.25">
      <c r="D143" s="21">
        <v>1560</v>
      </c>
      <c r="E143" s="22">
        <v>17</v>
      </c>
      <c r="F143" s="21">
        <v>72000</v>
      </c>
      <c r="G143" s="21">
        <v>570</v>
      </c>
      <c r="H143" s="21">
        <v>14</v>
      </c>
      <c r="I143" s="21">
        <v>7</v>
      </c>
      <c r="J143" s="21">
        <v>1440</v>
      </c>
      <c r="K143" s="21">
        <v>35000</v>
      </c>
      <c r="L143" s="23">
        <v>720</v>
      </c>
    </row>
    <row r="144" spans="4:12" x14ac:dyDescent="0.25">
      <c r="D144" s="21">
        <v>1570</v>
      </c>
      <c r="E144" s="22">
        <v>18</v>
      </c>
      <c r="F144" s="21">
        <v>108000</v>
      </c>
      <c r="G144" s="21">
        <v>660</v>
      </c>
      <c r="H144" s="21">
        <v>17</v>
      </c>
      <c r="I144" s="21">
        <v>12</v>
      </c>
      <c r="J144" s="21">
        <v>2160</v>
      </c>
      <c r="K144" s="21">
        <v>35000</v>
      </c>
      <c r="L144" s="23">
        <v>810</v>
      </c>
    </row>
    <row r="145" spans="4:12" x14ac:dyDescent="0.25">
      <c r="D145" s="21">
        <v>1580</v>
      </c>
      <c r="E145" s="22">
        <v>19</v>
      </c>
      <c r="F145" s="21">
        <v>108000</v>
      </c>
      <c r="G145" s="21">
        <v>690</v>
      </c>
      <c r="H145" s="21">
        <v>18</v>
      </c>
      <c r="I145" s="21">
        <v>12</v>
      </c>
      <c r="J145" s="21">
        <v>2160</v>
      </c>
      <c r="K145" s="21">
        <v>35000</v>
      </c>
      <c r="L145" s="23">
        <v>860</v>
      </c>
    </row>
    <row r="146" spans="4:12" x14ac:dyDescent="0.25">
      <c r="D146" s="21">
        <v>1590</v>
      </c>
      <c r="E146" s="22">
        <v>20</v>
      </c>
      <c r="F146" s="21">
        <v>150000</v>
      </c>
      <c r="G146" s="21">
        <v>780</v>
      </c>
      <c r="H146" s="21">
        <v>19</v>
      </c>
      <c r="I146" s="21">
        <v>18</v>
      </c>
      <c r="J146" s="21">
        <v>3000</v>
      </c>
      <c r="K146" s="21">
        <v>38500</v>
      </c>
      <c r="L146" s="23">
        <v>960</v>
      </c>
    </row>
    <row r="147" spans="4:12" x14ac:dyDescent="0.25">
      <c r="D147" s="21">
        <v>1595</v>
      </c>
      <c r="E147" s="22">
        <v>21</v>
      </c>
      <c r="F147" s="21">
        <v>198000</v>
      </c>
      <c r="G147" s="21">
        <v>810</v>
      </c>
      <c r="H147" s="21">
        <v>20</v>
      </c>
      <c r="I147" s="21">
        <v>18</v>
      </c>
      <c r="J147" s="21">
        <v>3960</v>
      </c>
      <c r="K147" s="21">
        <v>38500</v>
      </c>
      <c r="L147" s="21">
        <v>1020</v>
      </c>
    </row>
    <row r="148" spans="4:12" x14ac:dyDescent="0.25">
      <c r="D148" s="21">
        <v>1600</v>
      </c>
      <c r="E148" s="22">
        <v>22</v>
      </c>
      <c r="F148" s="21">
        <v>252000</v>
      </c>
      <c r="G148" s="21">
        <v>900</v>
      </c>
      <c r="H148" s="21">
        <v>23</v>
      </c>
      <c r="I148" s="21">
        <v>18</v>
      </c>
      <c r="J148" s="21">
        <v>5040</v>
      </c>
      <c r="K148" s="21">
        <v>38500</v>
      </c>
      <c r="L148" s="21">
        <v>1130</v>
      </c>
    </row>
    <row r="149" spans="4:12" x14ac:dyDescent="0.25">
      <c r="D149" s="21">
        <v>1605</v>
      </c>
      <c r="E149" s="22">
        <v>23</v>
      </c>
      <c r="F149" s="21">
        <v>300000</v>
      </c>
      <c r="G149" s="21">
        <v>930</v>
      </c>
      <c r="H149" s="21">
        <v>25</v>
      </c>
      <c r="I149" s="21">
        <v>18</v>
      </c>
      <c r="J149" s="21">
        <v>6000</v>
      </c>
      <c r="K149" s="21">
        <v>38500</v>
      </c>
      <c r="L149" s="21">
        <v>1200</v>
      </c>
    </row>
    <row r="150" spans="4:12" x14ac:dyDescent="0.25">
      <c r="D150" s="21">
        <v>1610</v>
      </c>
      <c r="E150" s="22">
        <v>24</v>
      </c>
      <c r="F150" s="21">
        <v>360000</v>
      </c>
      <c r="G150" s="21">
        <v>1020</v>
      </c>
      <c r="H150" s="21">
        <v>26</v>
      </c>
      <c r="I150" s="21">
        <v>27</v>
      </c>
      <c r="J150" s="21">
        <v>7200</v>
      </c>
      <c r="K150" s="21">
        <v>38500</v>
      </c>
      <c r="L150" s="21">
        <v>1350</v>
      </c>
    </row>
    <row r="151" spans="4:12" x14ac:dyDescent="0.25">
      <c r="D151" s="21">
        <v>1615</v>
      </c>
      <c r="E151" s="22">
        <v>25</v>
      </c>
      <c r="F151" s="21">
        <v>432000</v>
      </c>
      <c r="G151" s="21">
        <v>1050</v>
      </c>
      <c r="H151" s="21">
        <v>29</v>
      </c>
      <c r="I151" s="21">
        <v>27</v>
      </c>
      <c r="J151" s="21">
        <v>8640</v>
      </c>
      <c r="K151" s="21">
        <v>38500</v>
      </c>
      <c r="L151" s="21">
        <v>1470</v>
      </c>
    </row>
    <row r="152" spans="4:12" ht="15" thickBot="1" x14ac:dyDescent="0.3">
      <c r="D152" s="28"/>
      <c r="E152" s="25"/>
      <c r="F152" s="26">
        <f>SUM(F126:F151)*5</f>
        <v>11805000</v>
      </c>
      <c r="G152" s="26">
        <f t="shared" ref="G152:L152" si="10">SUM(G126:G151)*5</f>
        <v>62100</v>
      </c>
      <c r="H152" s="26">
        <f t="shared" si="10"/>
        <v>1635</v>
      </c>
      <c r="I152" s="26">
        <f t="shared" si="10"/>
        <v>1145</v>
      </c>
      <c r="J152" s="26">
        <f t="shared" si="10"/>
        <v>236100</v>
      </c>
      <c r="K152" s="26">
        <f t="shared" si="10"/>
        <v>4217500</v>
      </c>
      <c r="L152" s="26">
        <f t="shared" si="10"/>
        <v>85950</v>
      </c>
    </row>
  </sheetData>
  <mergeCells count="1">
    <mergeCell ref="B3:B9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95B94-4CF7-D241-9D6A-6EF0CACD1C0A}">
  <dimension ref="A1"/>
  <sheetViews>
    <sheetView workbookViewId="0"/>
  </sheetViews>
  <sheetFormatPr baseColWidth="10" defaultRowHeight="17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계산기</vt:lpstr>
      <vt:lpstr>3티 시즌2.5</vt:lpstr>
      <vt:lpstr>2티 시즌2.5</vt:lpstr>
      <vt:lpstr>1티 시즌2.5</vt:lpstr>
      <vt:lpstr>3티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2020-12-26T11:02:26Z</dcterms:created>
  <dcterms:modified xsi:type="dcterms:W3CDTF">2021-09-29T14:37:39Z</dcterms:modified>
</cp:coreProperties>
</file>