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Jongwon\Desktop\"/>
    </mc:Choice>
  </mc:AlternateContent>
  <xr:revisionPtr revIDLastSave="0" documentId="13_ncr:1_{22E737FA-DD8C-4071-830B-1126D4116144}" xr6:coauthVersionLast="47" xr6:coauthVersionMax="47" xr10:uidLastSave="{00000000-0000-0000-0000-000000000000}"/>
  <bookViews>
    <workbookView xWindow="31290" yWindow="705" windowWidth="23235" windowHeight="13860" xr2:uid="{00000000-000D-0000-FFFF-FFFF00000000}"/>
  </bookViews>
  <sheets>
    <sheet name="아브노말6넴" sheetId="3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 l="1"/>
  <c r="E7" i="3"/>
  <c r="S22" i="3"/>
  <c r="R22" i="3"/>
  <c r="J3" i="3"/>
  <c r="R20" i="3"/>
  <c r="S20" i="3" s="1"/>
  <c r="U8" i="3" s="1"/>
  <c r="V8" i="3" s="1"/>
  <c r="C13" i="3" s="1"/>
  <c r="R24" i="3" s="1"/>
  <c r="S24" i="3" s="1"/>
  <c r="E13" i="3" s="1"/>
  <c r="R19" i="3"/>
  <c r="S19" i="3" s="1"/>
  <c r="U7" i="3" s="1"/>
  <c r="V7" i="3" s="1"/>
  <c r="C11" i="3" s="1"/>
  <c r="R23" i="3" s="1"/>
  <c r="S23" i="3" s="1"/>
  <c r="E11" i="3" s="1"/>
  <c r="S21" i="3"/>
  <c r="R21" i="3"/>
  <c r="C7" i="3"/>
  <c r="V6" i="3"/>
  <c r="U6" i="3"/>
  <c r="U5" i="3"/>
  <c r="U4" i="3"/>
  <c r="S13" i="3"/>
  <c r="S11" i="3"/>
  <c r="S12" i="3"/>
  <c r="S10" i="3"/>
  <c r="R18" i="3"/>
  <c r="S18" i="3" s="1"/>
  <c r="S7" i="3" l="1"/>
  <c r="R16" i="3"/>
  <c r="S16" i="3" s="1"/>
  <c r="U3" i="3" s="1"/>
  <c r="V3" i="3" s="1"/>
  <c r="C3" i="3" s="1"/>
  <c r="R17" i="3" s="1"/>
  <c r="S17" i="3" s="1"/>
  <c r="F3" i="3" s="1"/>
  <c r="S15" i="3"/>
  <c r="S9" i="3"/>
  <c r="S8" i="3"/>
  <c r="S6" i="3"/>
  <c r="S4" i="3"/>
  <c r="S5" i="3"/>
  <c r="S3" i="3"/>
  <c r="X9" i="2"/>
  <c r="X10" i="2"/>
  <c r="X8" i="2"/>
  <c r="X12" i="2"/>
  <c r="T9" i="2"/>
  <c r="T10" i="2"/>
  <c r="T11" i="2"/>
  <c r="T8" i="2"/>
  <c r="T13" i="2"/>
  <c r="P13" i="2"/>
  <c r="P9" i="2"/>
  <c r="P10" i="2"/>
  <c r="P11" i="2"/>
  <c r="P8" i="2"/>
  <c r="L9" i="2"/>
  <c r="L8" i="2"/>
  <c r="H8" i="2"/>
  <c r="H9" i="2"/>
  <c r="X11" i="2"/>
  <c r="T12" i="2"/>
  <c r="P12" i="2"/>
  <c r="L10" i="2"/>
  <c r="H10" i="2"/>
  <c r="D13" i="2"/>
  <c r="D12" i="2"/>
  <c r="D9" i="2"/>
  <c r="D10" i="2"/>
  <c r="D11" i="2"/>
  <c r="D8" i="2"/>
  <c r="E5" i="3" l="1"/>
  <c r="F5" i="3" s="1"/>
  <c r="E9" i="3" s="1"/>
  <c r="F9" i="3" s="1"/>
  <c r="G9" i="3" s="1"/>
  <c r="E3" i="3"/>
  <c r="G5" i="3" l="1"/>
</calcChain>
</file>

<file path=xl/sharedStrings.xml><?xml version="1.0" encoding="utf-8"?>
<sst xmlns="http://schemas.openxmlformats.org/spreadsheetml/2006/main" count="133" uniqueCount="110">
  <si>
    <t>재료가치</t>
    <phoneticPr fontId="1" type="noConversion"/>
  </si>
  <si>
    <t>식물</t>
    <phoneticPr fontId="1" type="noConversion"/>
  </si>
  <si>
    <t>재료명</t>
    <phoneticPr fontId="1" type="noConversion"/>
  </si>
  <si>
    <t>가격</t>
  </si>
  <si>
    <t>가격</t>
    <phoneticPr fontId="1" type="noConversion"/>
  </si>
  <si>
    <t>1개 가격</t>
    <phoneticPr fontId="1" type="noConversion"/>
  </si>
  <si>
    <t>벌목</t>
    <phoneticPr fontId="1" type="noConversion"/>
  </si>
  <si>
    <t>채광</t>
    <phoneticPr fontId="1" type="noConversion"/>
  </si>
  <si>
    <t>수렵</t>
    <phoneticPr fontId="1" type="noConversion"/>
  </si>
  <si>
    <t>낚시</t>
    <phoneticPr fontId="1" type="noConversion"/>
  </si>
  <si>
    <t>화사들꽃</t>
    <phoneticPr fontId="1" type="noConversion"/>
  </si>
  <si>
    <t>화려버섯</t>
    <phoneticPr fontId="1" type="noConversion"/>
  </si>
  <si>
    <t>들꽃</t>
    <phoneticPr fontId="1" type="noConversion"/>
  </si>
  <si>
    <t>수줍들꽃</t>
    <phoneticPr fontId="1" type="noConversion"/>
  </si>
  <si>
    <t>싱싱버섯</t>
    <phoneticPr fontId="1" type="noConversion"/>
  </si>
  <si>
    <t>투박버섯</t>
    <phoneticPr fontId="1" type="noConversion"/>
  </si>
  <si>
    <t>튼튼목재</t>
    <phoneticPr fontId="1" type="noConversion"/>
  </si>
  <si>
    <t>부드목재</t>
    <phoneticPr fontId="1" type="noConversion"/>
  </si>
  <si>
    <t>목재</t>
    <phoneticPr fontId="1" type="noConversion"/>
  </si>
  <si>
    <t>단단철광</t>
    <phoneticPr fontId="1" type="noConversion"/>
  </si>
  <si>
    <t>묵직철광</t>
    <phoneticPr fontId="1" type="noConversion"/>
  </si>
  <si>
    <t>철광석</t>
    <phoneticPr fontId="1" type="noConversion"/>
  </si>
  <si>
    <t>칼다르두툼생고기</t>
    <phoneticPr fontId="1" type="noConversion"/>
  </si>
  <si>
    <t>오레하두툼생고기</t>
    <phoneticPr fontId="1" type="noConversion"/>
  </si>
  <si>
    <t>다듬생고기</t>
    <phoneticPr fontId="1" type="noConversion"/>
  </si>
  <si>
    <t>질긴가죽</t>
    <phoneticPr fontId="1" type="noConversion"/>
  </si>
  <si>
    <t>두툼생고기</t>
    <phoneticPr fontId="1" type="noConversion"/>
  </si>
  <si>
    <t>수렵결정</t>
    <phoneticPr fontId="1" type="noConversion"/>
  </si>
  <si>
    <t>고고학</t>
    <phoneticPr fontId="1" type="noConversion"/>
  </si>
  <si>
    <t>칼다르태양잉어</t>
    <phoneticPr fontId="1" type="noConversion"/>
  </si>
  <si>
    <t>오레하태양잉어</t>
    <phoneticPr fontId="1" type="noConversion"/>
  </si>
  <si>
    <t>붉은생선</t>
    <phoneticPr fontId="1" type="noConversion"/>
  </si>
  <si>
    <t>자연진주</t>
    <phoneticPr fontId="1" type="noConversion"/>
  </si>
  <si>
    <t>생선</t>
    <phoneticPr fontId="1" type="noConversion"/>
  </si>
  <si>
    <t>낚시결정</t>
    <phoneticPr fontId="1" type="noConversion"/>
  </si>
  <si>
    <t>고고학결정</t>
    <phoneticPr fontId="1" type="noConversion"/>
  </si>
  <si>
    <t>고대유물</t>
    <phoneticPr fontId="1" type="noConversion"/>
  </si>
  <si>
    <t>희귀유물</t>
    <phoneticPr fontId="1" type="noConversion"/>
  </si>
  <si>
    <t>오레하유물</t>
    <phoneticPr fontId="1" type="noConversion"/>
  </si>
  <si>
    <t>칼다르유물</t>
    <phoneticPr fontId="1" type="noConversion"/>
  </si>
  <si>
    <t>지형파괴</t>
    <phoneticPr fontId="1" type="noConversion"/>
  </si>
  <si>
    <t>맞이하라</t>
    <phoneticPr fontId="1" type="noConversion"/>
  </si>
  <si>
    <t>자료</t>
    <phoneticPr fontId="1" type="noConversion"/>
  </si>
  <si>
    <t>비고</t>
    <phoneticPr fontId="1" type="noConversion"/>
  </si>
  <si>
    <t>변환값</t>
    <phoneticPr fontId="1" type="noConversion"/>
  </si>
  <si>
    <t>60초파랑</t>
    <phoneticPr fontId="1" type="noConversion"/>
  </si>
  <si>
    <t>파랑생성</t>
    <phoneticPr fontId="1" type="noConversion"/>
  </si>
  <si>
    <t>찬미</t>
    <phoneticPr fontId="1" type="noConversion"/>
  </si>
  <si>
    <t>지파찬미</t>
    <phoneticPr fontId="1" type="noConversion"/>
  </si>
  <si>
    <t>지파전찬미</t>
    <phoneticPr fontId="1" type="noConversion"/>
  </si>
  <si>
    <t>지파100초</t>
    <phoneticPr fontId="1" type="noConversion"/>
  </si>
  <si>
    <t>100+10</t>
    <phoneticPr fontId="1" type="noConversion"/>
  </si>
  <si>
    <t>맞이시간</t>
    <phoneticPr fontId="1" type="noConversion"/>
  </si>
  <si>
    <t>맞이후첫메테오</t>
    <phoneticPr fontId="1" type="noConversion"/>
  </si>
  <si>
    <t>지형복구</t>
    <phoneticPr fontId="1" type="noConversion"/>
  </si>
  <si>
    <t>두번째 노랑메테오</t>
    <phoneticPr fontId="1" type="noConversion"/>
  </si>
  <si>
    <t>두번째노랑</t>
    <phoneticPr fontId="1" type="noConversion"/>
  </si>
  <si>
    <t>계산</t>
    <phoneticPr fontId="1" type="noConversion"/>
  </si>
  <si>
    <t>025</t>
    <phoneticPr fontId="1" type="noConversion"/>
  </si>
  <si>
    <t>세번째 노랑메테오</t>
    <phoneticPr fontId="1" type="noConversion"/>
  </si>
  <si>
    <t>네번째노랑메테오</t>
    <phoneticPr fontId="1" type="noConversion"/>
  </si>
  <si>
    <t>015</t>
    <phoneticPr fontId="1" type="noConversion"/>
  </si>
  <si>
    <t>010</t>
    <phoneticPr fontId="1" type="noConversion"/>
  </si>
  <si>
    <t>샨디</t>
    <phoneticPr fontId="1" type="noConversion"/>
  </si>
  <si>
    <t>000</t>
    <phoneticPr fontId="1" type="noConversion"/>
  </si>
  <si>
    <t>0분0초</t>
    <phoneticPr fontId="1" type="noConversion"/>
  </si>
  <si>
    <t>상이 시 수정</t>
    <phoneticPr fontId="1" type="noConversion"/>
  </si>
  <si>
    <t>추방 횟수(기본값:0)</t>
  </si>
  <si>
    <t>수정첫메</t>
    <phoneticPr fontId="1" type="noConversion"/>
  </si>
  <si>
    <t>첫 메테오 이후 추방 패턴 시  패턴이 밀릴지 않을 수 있으니 되도록 수정하지말것</t>
    <phoneticPr fontId="1" type="noConversion"/>
  </si>
  <si>
    <t>메테오</t>
    <phoneticPr fontId="1" type="noConversion"/>
  </si>
  <si>
    <t>첫노랑</t>
    <phoneticPr fontId="1" type="noConversion"/>
  </si>
  <si>
    <t>두번째이후 노란메테오횟수(기본값:1)</t>
    <phoneticPr fontId="1" type="noConversion"/>
  </si>
  <si>
    <t>첫노랑보인시간(기본값:=V3)</t>
    <phoneticPr fontId="1" type="noConversion"/>
  </si>
  <si>
    <t>노랑메,10초</t>
    <phoneticPr fontId="1" type="noConversion"/>
  </si>
  <si>
    <t>2지파</t>
    <phoneticPr fontId="1" type="noConversion"/>
  </si>
  <si>
    <t>두번째노랑지형파괴(기본값:=V6)</t>
    <phoneticPr fontId="1" type="noConversion"/>
  </si>
  <si>
    <t>찬미시청 후 복구</t>
    <phoneticPr fontId="1" type="noConversion"/>
  </si>
  <si>
    <t xml:space="preserve">맞이하라 중앙으로 이동 시 시간측정 </t>
    <phoneticPr fontId="1" type="noConversion"/>
  </si>
  <si>
    <t xml:space="preserve"> 노랑표식 생겼을 때 시간 측정</t>
  </si>
  <si>
    <t>시청 후 복구시간까지 찬미 진입할 것</t>
    <phoneticPr fontId="1" type="noConversion"/>
  </si>
  <si>
    <t>파랑메테오는 패턴에 따라 시간 상이할수있음</t>
    <phoneticPr fontId="1" type="noConversion"/>
  </si>
  <si>
    <t>첫파랑메테오 (2개)</t>
    <phoneticPr fontId="1" type="noConversion"/>
  </si>
  <si>
    <t>두번째파랑메테오 (3개)</t>
    <phoneticPr fontId="1" type="noConversion"/>
  </si>
  <si>
    <t>세번째파랑메테오 (4개)</t>
    <phoneticPr fontId="1" type="noConversion"/>
  </si>
  <si>
    <t>네번째파랑메테오 (3개)</t>
    <phoneticPr fontId="1" type="noConversion"/>
  </si>
  <si>
    <t>1노랑</t>
    <phoneticPr fontId="1" type="noConversion"/>
  </si>
  <si>
    <t>2노랑</t>
    <phoneticPr fontId="1" type="noConversion"/>
  </si>
  <si>
    <t>3노랑</t>
    <phoneticPr fontId="1" type="noConversion"/>
  </si>
  <si>
    <t>4노랑</t>
    <phoneticPr fontId="1" type="noConversion"/>
  </si>
  <si>
    <t>188줄</t>
    <phoneticPr fontId="1" type="noConversion"/>
  </si>
  <si>
    <t>138줄</t>
    <phoneticPr fontId="1" type="noConversion"/>
  </si>
  <si>
    <t>114줄</t>
    <phoneticPr fontId="1" type="noConversion"/>
  </si>
  <si>
    <t>88줄</t>
    <phoneticPr fontId="1" type="noConversion"/>
  </si>
  <si>
    <t>38줄</t>
    <phoneticPr fontId="1" type="noConversion"/>
  </si>
  <si>
    <t>세번째노랑</t>
    <phoneticPr fontId="1" type="noConversion"/>
  </si>
  <si>
    <t>네번째노랑</t>
    <phoneticPr fontId="1" type="noConversion"/>
  </si>
  <si>
    <t>세번째노랑지형파괴(기본값:=V7)</t>
    <phoneticPr fontId="1" type="noConversion"/>
  </si>
  <si>
    <t>네번째노랑지형파괴(기본값:=V8)</t>
    <phoneticPr fontId="1" type="noConversion"/>
  </si>
  <si>
    <t>첫번째 지형복구</t>
    <phoneticPr fontId="1" type="noConversion"/>
  </si>
  <si>
    <t>두번째 지형복구</t>
    <phoneticPr fontId="1" type="noConversion"/>
  </si>
  <si>
    <t>3지파</t>
    <phoneticPr fontId="1" type="noConversion"/>
  </si>
  <si>
    <t>4지파</t>
    <phoneticPr fontId="1" type="noConversion"/>
  </si>
  <si>
    <t>두번째지파</t>
    <phoneticPr fontId="1" type="noConversion"/>
  </si>
  <si>
    <t>세번째지파</t>
    <phoneticPr fontId="1" type="noConversion"/>
  </si>
  <si>
    <t>네번째지파</t>
    <phoneticPr fontId="1" type="noConversion"/>
  </si>
  <si>
    <t>네번째 지형복구</t>
    <phoneticPr fontId="1" type="noConversion"/>
  </si>
  <si>
    <t>세번째 지형복구</t>
    <phoneticPr fontId="1" type="noConversion"/>
  </si>
  <si>
    <t>0600</t>
    <phoneticPr fontId="1" type="noConversion"/>
  </si>
  <si>
    <t>1645 = 16분 45초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</si>
</sst>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mmss"/>
  </numFmts>
  <fonts count="5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11"/>
      <color theme="0"/>
      <name val="맑은 고딕"/>
      <family val="2"/>
      <scheme val="minor"/>
    </font>
    <font>
      <sz val="11"/>
      <color theme="0"/>
      <name val="맑은 고딕"/>
      <family val="3"/>
      <charset val="129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8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Alignment="1"/>
    <xf numFmtId="45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/>
    </xf>
    <xf numFmtId="45" fontId="0" fillId="7" borderId="1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9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11" borderId="1" xfId="0" applyNumberFormat="1" applyFill="1" applyBorder="1" applyAlignment="1">
      <alignment horizontal="center" vertical="center"/>
    </xf>
    <xf numFmtId="0" fontId="0" fillId="0" borderId="0" xfId="0" applyNumberFormat="1" applyBorder="1" applyAlignment="1"/>
    <xf numFmtId="0" fontId="0" fillId="0" borderId="1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0" xfId="0" applyNumberFormat="1" applyFill="1" applyBorder="1" applyAlignment="1"/>
    <xf numFmtId="0" fontId="0" fillId="0" borderId="0" xfId="0" applyNumberFormat="1" applyFill="1"/>
    <xf numFmtId="45" fontId="0" fillId="0" borderId="0" xfId="0" applyNumberFormat="1" applyFill="1" applyBorder="1" applyAlignment="1">
      <alignment vertical="center"/>
    </xf>
    <xf numFmtId="0" fontId="0" fillId="10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2" borderId="1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wrapText="1"/>
    </xf>
    <xf numFmtId="0" fontId="0" fillId="6" borderId="1" xfId="0" applyNumberFormat="1" applyFill="1" applyBorder="1" applyAlignment="1">
      <alignment horizontal="center" vertical="center"/>
    </xf>
    <xf numFmtId="0" fontId="0" fillId="13" borderId="1" xfId="0" applyNumberForma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6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5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/>
    <xf numFmtId="49" fontId="0" fillId="0" borderId="1" xfId="0" applyNumberFormat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45" fontId="4" fillId="8" borderId="0" xfId="0" applyNumberFormat="1" applyFont="1" applyFill="1" applyAlignment="1">
      <alignment horizontal="center" vertical="center"/>
    </xf>
    <xf numFmtId="49" fontId="4" fillId="8" borderId="0" xfId="0" applyNumberFormat="1" applyFont="1" applyFill="1" applyAlignment="1">
      <alignment horizontal="center" vertical="center"/>
    </xf>
    <xf numFmtId="181" fontId="4" fillId="8" borderId="0" xfId="0" applyNumberFormat="1" applyFont="1" applyFill="1" applyBorder="1" applyAlignment="1">
      <alignment horizontal="center" vertical="center"/>
    </xf>
    <xf numFmtId="181" fontId="4" fillId="8" borderId="0" xfId="0" applyNumberFormat="1" applyFont="1" applyFill="1" applyAlignment="1">
      <alignment horizontal="center" vertical="center"/>
    </xf>
    <xf numFmtId="0" fontId="4" fillId="8" borderId="0" xfId="0" applyFont="1" applyFill="1"/>
    <xf numFmtId="181" fontId="0" fillId="13" borderId="1" xfId="0" applyNumberForma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C48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B349-E45E-489E-9216-994F4012B614}">
  <dimension ref="B1:W32"/>
  <sheetViews>
    <sheetView tabSelected="1" topLeftCell="A4" zoomScaleNormal="100" workbookViewId="0">
      <selection activeCell="F12" sqref="F12"/>
    </sheetView>
  </sheetViews>
  <sheetFormatPr defaultRowHeight="16.5" x14ac:dyDescent="0.3"/>
  <cols>
    <col min="1" max="1" width="2" customWidth="1"/>
    <col min="2" max="2" width="28.125" customWidth="1"/>
    <col min="3" max="3" width="29.5" customWidth="1"/>
    <col min="4" max="4" width="2.875" customWidth="1"/>
    <col min="5" max="5" width="23.125" customWidth="1"/>
    <col min="6" max="6" width="22.75" customWidth="1"/>
    <col min="7" max="7" width="23.875" customWidth="1"/>
    <col min="8" max="8" width="2.625" customWidth="1"/>
    <col min="9" max="9" width="14.75" customWidth="1"/>
    <col min="10" max="10" width="15.875" customWidth="1"/>
    <col min="11" max="11" width="3.5" customWidth="1"/>
    <col min="20" max="20" width="11" bestFit="1" customWidth="1"/>
  </cols>
  <sheetData>
    <row r="1" spans="2:23" ht="35.25" customHeight="1" x14ac:dyDescent="0.3">
      <c r="B1" s="6" t="s">
        <v>109</v>
      </c>
      <c r="C1" s="6" t="s">
        <v>66</v>
      </c>
      <c r="J1" s="19"/>
      <c r="R1" s="8"/>
      <c r="S1" s="8"/>
      <c r="T1" s="8"/>
      <c r="U1" s="8"/>
      <c r="V1" s="8"/>
      <c r="W1" s="8"/>
    </row>
    <row r="2" spans="2:23" ht="35.25" customHeight="1" x14ac:dyDescent="0.3">
      <c r="B2" s="16" t="s">
        <v>41</v>
      </c>
      <c r="C2" s="16" t="s">
        <v>73</v>
      </c>
      <c r="D2" s="10"/>
      <c r="E2" s="23" t="s">
        <v>40</v>
      </c>
      <c r="F2" s="23" t="s">
        <v>99</v>
      </c>
      <c r="G2" s="30" t="s">
        <v>78</v>
      </c>
      <c r="H2" s="20"/>
      <c r="I2" s="40" t="s">
        <v>40</v>
      </c>
      <c r="J2" s="39" t="s">
        <v>54</v>
      </c>
      <c r="K2" s="21"/>
      <c r="L2" s="36" t="s">
        <v>90</v>
      </c>
      <c r="M2" s="34" t="s">
        <v>86</v>
      </c>
      <c r="R2" s="45" t="s">
        <v>42</v>
      </c>
      <c r="S2" s="46" t="s">
        <v>44</v>
      </c>
      <c r="T2" s="46" t="s">
        <v>43</v>
      </c>
      <c r="U2" s="45" t="s">
        <v>42</v>
      </c>
      <c r="V2" s="46" t="s">
        <v>57</v>
      </c>
      <c r="W2" s="46" t="s">
        <v>43</v>
      </c>
    </row>
    <row r="3" spans="2:23" ht="35.25" customHeight="1" x14ac:dyDescent="0.3">
      <c r="B3" s="18">
        <v>1645</v>
      </c>
      <c r="C3" s="52" t="str">
        <f>V3</f>
        <v>1620</v>
      </c>
      <c r="D3" s="7"/>
      <c r="E3" s="12">
        <f>S17-S12</f>
        <v>1.1226851851851851E-2</v>
      </c>
      <c r="F3" s="12">
        <f>S17-S9</f>
        <v>1.0069444444444443E-2</v>
      </c>
      <c r="G3" s="30" t="s">
        <v>79</v>
      </c>
      <c r="H3" s="22"/>
      <c r="I3" s="37">
        <v>1645</v>
      </c>
      <c r="J3" s="12">
        <f>S21-S8</f>
        <v>1.0474537037037037E-2</v>
      </c>
      <c r="L3" s="14" t="s">
        <v>91</v>
      </c>
      <c r="M3" s="27" t="s">
        <v>87</v>
      </c>
      <c r="N3" s="9"/>
      <c r="Q3" s="9"/>
      <c r="R3" s="46">
        <v>100</v>
      </c>
      <c r="S3" s="47">
        <f>TIMEVALUE(0&amp;":"&amp;LEFT(R3,LEN(R3)-2)&amp;":"&amp;RIGHT(R3,2))</f>
        <v>6.9444444444444447E-4</v>
      </c>
      <c r="T3" s="46" t="s">
        <v>45</v>
      </c>
      <c r="U3" s="47">
        <f>S16-S10</f>
        <v>1.1342592592592593E-2</v>
      </c>
      <c r="V3" s="47" t="str">
        <f>TEXT(U3,"mmss")</f>
        <v>1620</v>
      </c>
      <c r="W3" s="46" t="s">
        <v>71</v>
      </c>
    </row>
    <row r="4" spans="2:23" ht="35.25" customHeight="1" x14ac:dyDescent="0.3">
      <c r="B4" s="27" t="s">
        <v>67</v>
      </c>
      <c r="C4" s="28" t="s">
        <v>69</v>
      </c>
      <c r="E4" s="29" t="s">
        <v>82</v>
      </c>
      <c r="F4" s="29" t="s">
        <v>83</v>
      </c>
      <c r="G4" s="29" t="s">
        <v>84</v>
      </c>
      <c r="H4" s="13"/>
      <c r="I4" s="13"/>
      <c r="J4" s="11"/>
      <c r="L4" s="36" t="s">
        <v>92</v>
      </c>
      <c r="M4" s="35" t="s">
        <v>47</v>
      </c>
      <c r="R4" s="46">
        <v>110</v>
      </c>
      <c r="S4" s="47">
        <f t="shared" ref="S4:S8" si="0">TIMEVALUE(0&amp;":"&amp;LEFT(R4,LEN(R4)-2)&amp;":"&amp;RIGHT(R4,2))</f>
        <v>8.1018518518518516E-4</v>
      </c>
      <c r="T4" s="46" t="s">
        <v>46</v>
      </c>
      <c r="U4" s="47">
        <f>S13+(S11*B5)</f>
        <v>0</v>
      </c>
      <c r="V4" s="46"/>
      <c r="W4" s="46" t="s">
        <v>63</v>
      </c>
    </row>
    <row r="5" spans="2:23" ht="35.25" customHeight="1" x14ac:dyDescent="0.3">
      <c r="B5" s="24">
        <v>0</v>
      </c>
      <c r="C5" s="28"/>
      <c r="E5" s="12">
        <f>S17-S4-U4</f>
        <v>1.0532407407407407E-2</v>
      </c>
      <c r="F5" s="12">
        <f>E5-S3</f>
        <v>9.8379629629629633E-3</v>
      </c>
      <c r="G5" s="12">
        <f>F5-S3</f>
        <v>9.1435185185185196E-3</v>
      </c>
      <c r="H5" s="17"/>
      <c r="I5" s="7"/>
      <c r="J5" s="7"/>
      <c r="L5" s="14" t="s">
        <v>93</v>
      </c>
      <c r="M5" s="27" t="s">
        <v>88</v>
      </c>
      <c r="R5" s="46">
        <v>120</v>
      </c>
      <c r="S5" s="47">
        <f t="shared" si="0"/>
        <v>9.2592592592592585E-4</v>
      </c>
      <c r="T5" s="46" t="s">
        <v>48</v>
      </c>
      <c r="U5" s="47">
        <f>S13+(S12*B9)</f>
        <v>1.1574074074074073E-4</v>
      </c>
      <c r="V5" s="46"/>
      <c r="W5" s="46" t="s">
        <v>70</v>
      </c>
    </row>
    <row r="6" spans="2:23" ht="35.25" customHeight="1" x14ac:dyDescent="0.3">
      <c r="B6" s="26" t="s">
        <v>55</v>
      </c>
      <c r="C6" s="26" t="s">
        <v>76</v>
      </c>
      <c r="D6" s="7"/>
      <c r="E6" s="23" t="s">
        <v>100</v>
      </c>
      <c r="F6" s="23" t="s">
        <v>77</v>
      </c>
      <c r="G6" s="31" t="s">
        <v>80</v>
      </c>
      <c r="H6" s="17"/>
      <c r="I6" s="7"/>
      <c r="J6" s="7"/>
      <c r="L6" s="36" t="s">
        <v>94</v>
      </c>
      <c r="M6" s="27" t="s">
        <v>89</v>
      </c>
      <c r="R6" s="46">
        <v>130</v>
      </c>
      <c r="S6" s="47">
        <f t="shared" si="0"/>
        <v>1.0416666666666667E-3</v>
      </c>
      <c r="T6" s="46" t="s">
        <v>49</v>
      </c>
      <c r="U6" s="47">
        <f>S18-S12</f>
        <v>9.4907407407407406E-3</v>
      </c>
      <c r="V6" s="46" t="str">
        <f>TEXT(U6,"mmss")</f>
        <v>1340</v>
      </c>
      <c r="W6" s="46" t="s">
        <v>75</v>
      </c>
    </row>
    <row r="7" spans="2:23" ht="35.25" customHeight="1" x14ac:dyDescent="0.3">
      <c r="B7" s="15">
        <v>1350</v>
      </c>
      <c r="C7" s="34" t="str">
        <f>V6</f>
        <v>1340</v>
      </c>
      <c r="D7" s="7"/>
      <c r="E7" s="12">
        <f>S22-S8</f>
        <v>8.3333333333333332E-3</v>
      </c>
      <c r="F7" s="12">
        <f>S22-S5</f>
        <v>8.564814814814815E-3</v>
      </c>
      <c r="G7" s="32" t="s">
        <v>81</v>
      </c>
      <c r="H7" s="10"/>
      <c r="I7" s="7"/>
      <c r="J7" s="7"/>
      <c r="L7" s="7"/>
      <c r="R7" s="46">
        <v>135</v>
      </c>
      <c r="S7" s="47">
        <f t="shared" si="0"/>
        <v>1.0995370370370371E-3</v>
      </c>
      <c r="T7" s="46" t="s">
        <v>53</v>
      </c>
      <c r="U7" s="47">
        <f>S19-S12</f>
        <v>6.8287037037037032E-3</v>
      </c>
      <c r="V7" s="46" t="str">
        <f>TEXT(U7,"mmss")</f>
        <v>0950</v>
      </c>
      <c r="W7" s="46" t="s">
        <v>101</v>
      </c>
    </row>
    <row r="8" spans="2:23" ht="40.5" customHeight="1" x14ac:dyDescent="0.3">
      <c r="B8" s="38" t="s">
        <v>72</v>
      </c>
      <c r="C8" s="7"/>
      <c r="D8" s="7"/>
      <c r="E8" s="29" t="s">
        <v>83</v>
      </c>
      <c r="F8" s="29" t="s">
        <v>84</v>
      </c>
      <c r="G8" s="29" t="s">
        <v>85</v>
      </c>
      <c r="H8" s="7"/>
      <c r="I8" s="7"/>
      <c r="J8" s="7"/>
      <c r="K8" s="7"/>
      <c r="L8" s="7"/>
      <c r="M8" s="7"/>
      <c r="R8" s="46">
        <v>140</v>
      </c>
      <c r="S8" s="47">
        <f>TIMEVALUE(0&amp;":"&amp;LEFT(R8,LEN(R8)-2)&amp;":"&amp;RIGHT(R8,2))</f>
        <v>1.1574074074074073E-3</v>
      </c>
      <c r="T8" s="46" t="s">
        <v>50</v>
      </c>
      <c r="U8" s="47">
        <f>S20-S12</f>
        <v>4.0509259259259257E-3</v>
      </c>
      <c r="V8" s="46" t="str">
        <f>TEXT(U8,"mmss")</f>
        <v>0550</v>
      </c>
      <c r="W8" s="46" t="s">
        <v>102</v>
      </c>
    </row>
    <row r="9" spans="2:23" ht="36.75" customHeight="1" x14ac:dyDescent="0.3">
      <c r="B9" s="25">
        <v>1</v>
      </c>
      <c r="C9" s="6" t="s">
        <v>66</v>
      </c>
      <c r="D9" s="7"/>
      <c r="E9" s="12">
        <f>F5-U5</f>
        <v>9.7222222222222224E-3</v>
      </c>
      <c r="F9" s="12">
        <f>E9-S3</f>
        <v>9.0277777777777787E-3</v>
      </c>
      <c r="G9" s="12">
        <f>F9-S3</f>
        <v>8.333333333333335E-3</v>
      </c>
      <c r="H9" s="7"/>
      <c r="I9" s="7"/>
      <c r="J9" s="7"/>
      <c r="K9" s="7"/>
      <c r="L9" s="7"/>
      <c r="M9" s="7"/>
      <c r="R9" s="46">
        <v>150</v>
      </c>
      <c r="S9" s="47">
        <f>TIMEVALUE(0&amp;":"&amp;LEFT(R9,LEN(R9)-2)&amp;":"&amp;RIGHT(R9,2))</f>
        <v>1.2731481481481483E-3</v>
      </c>
      <c r="T9" s="46" t="s">
        <v>51</v>
      </c>
      <c r="U9" s="46"/>
      <c r="V9" s="46"/>
      <c r="W9" s="46"/>
    </row>
    <row r="10" spans="2:23" ht="35.25" customHeight="1" x14ac:dyDescent="0.3">
      <c r="B10" s="33" t="s">
        <v>59</v>
      </c>
      <c r="C10" s="33" t="s">
        <v>97</v>
      </c>
      <c r="D10" s="7"/>
      <c r="E10" s="23" t="s">
        <v>107</v>
      </c>
      <c r="F10" s="41"/>
      <c r="G10" s="7"/>
      <c r="H10" s="7"/>
      <c r="I10" s="7"/>
      <c r="J10" s="7"/>
      <c r="K10" s="7"/>
      <c r="L10" s="7"/>
      <c r="M10" s="7"/>
      <c r="R10" s="48" t="s">
        <v>58</v>
      </c>
      <c r="S10" s="47">
        <f>TIMEVALUE(0&amp;":"&amp;LEFT(R10,LEN(R10)-2)&amp;":"&amp;RIGHT(R10,2))</f>
        <v>2.8935185185185189E-4</v>
      </c>
      <c r="T10" s="46"/>
      <c r="U10" s="46"/>
      <c r="V10" s="46"/>
      <c r="W10" s="46"/>
    </row>
    <row r="11" spans="2:23" ht="35.25" customHeight="1" x14ac:dyDescent="0.3">
      <c r="B11" s="15">
        <v>1000</v>
      </c>
      <c r="C11" s="34" t="str">
        <f>V7</f>
        <v>0950</v>
      </c>
      <c r="D11" s="7"/>
      <c r="E11" s="12">
        <f>S23-S8</f>
        <v>5.6712962962962967E-3</v>
      </c>
      <c r="F11" s="42"/>
      <c r="G11" s="7"/>
      <c r="H11" s="7"/>
      <c r="I11" s="7"/>
      <c r="J11" s="7"/>
      <c r="K11" s="7"/>
      <c r="L11" s="7"/>
      <c r="M11" s="7"/>
      <c r="R11" s="48" t="s">
        <v>61</v>
      </c>
      <c r="S11" s="47">
        <f t="shared" ref="S11:S14" si="1">TIMEVALUE(0&amp;":"&amp;LEFT(R11,LEN(R11)-2)&amp;":"&amp;RIGHT(R11,2))</f>
        <v>1.7361111111111112E-4</v>
      </c>
      <c r="T11" s="46" t="s">
        <v>63</v>
      </c>
      <c r="U11" s="46"/>
      <c r="V11" s="46"/>
      <c r="W11" s="46"/>
    </row>
    <row r="12" spans="2:23" ht="35.25" customHeight="1" x14ac:dyDescent="0.3">
      <c r="B12" s="33" t="s">
        <v>60</v>
      </c>
      <c r="C12" s="33" t="s">
        <v>98</v>
      </c>
      <c r="D12" s="7"/>
      <c r="E12" s="23" t="s">
        <v>106</v>
      </c>
      <c r="F12" s="43"/>
      <c r="G12" s="7"/>
      <c r="H12" s="7"/>
      <c r="I12" s="7"/>
      <c r="J12" s="7"/>
      <c r="K12" s="7"/>
      <c r="L12" s="7"/>
      <c r="M12" s="7"/>
      <c r="R12" s="48" t="s">
        <v>62</v>
      </c>
      <c r="S12" s="47">
        <f t="shared" si="1"/>
        <v>1.1574074074074073E-4</v>
      </c>
      <c r="T12" s="46" t="s">
        <v>74</v>
      </c>
      <c r="U12" s="46"/>
      <c r="V12" s="46"/>
      <c r="W12" s="46"/>
    </row>
    <row r="13" spans="2:23" ht="35.25" customHeight="1" x14ac:dyDescent="0.3">
      <c r="B13" s="44" t="s">
        <v>108</v>
      </c>
      <c r="C13" s="15" t="str">
        <f>V8</f>
        <v>0550</v>
      </c>
      <c r="D13" s="7"/>
      <c r="E13" s="12">
        <f>S24-S8</f>
        <v>2.8935185185185184E-3</v>
      </c>
      <c r="F13" s="7"/>
      <c r="G13" s="7"/>
      <c r="H13" s="7"/>
      <c r="I13" s="7"/>
      <c r="J13" s="7"/>
      <c r="K13" s="7"/>
      <c r="L13" s="7"/>
      <c r="M13" s="7"/>
      <c r="R13" s="48" t="s">
        <v>64</v>
      </c>
      <c r="S13" s="47">
        <f t="shared" si="1"/>
        <v>0</v>
      </c>
      <c r="T13" s="46" t="s">
        <v>65</v>
      </c>
      <c r="U13" s="46"/>
      <c r="V13" s="46"/>
      <c r="W13" s="46"/>
    </row>
    <row r="14" spans="2:23" ht="35.25" customHeight="1" x14ac:dyDescent="0.3">
      <c r="C14" s="10"/>
      <c r="D14" s="7"/>
      <c r="E14" s="7"/>
      <c r="F14" s="7"/>
      <c r="G14" s="7"/>
      <c r="H14" s="7"/>
      <c r="I14" s="7"/>
      <c r="J14" s="7"/>
      <c r="K14" s="7"/>
      <c r="L14" s="7"/>
      <c r="M14" s="7"/>
      <c r="R14" s="49"/>
      <c r="S14" s="49"/>
      <c r="T14" s="46"/>
      <c r="U14" s="46"/>
      <c r="V14" s="46"/>
      <c r="W14" s="46"/>
    </row>
    <row r="15" spans="2:23" ht="35.25" customHeight="1" x14ac:dyDescent="0.3">
      <c r="C15" s="10"/>
      <c r="D15" s="7"/>
      <c r="E15" s="7"/>
      <c r="F15" s="7"/>
      <c r="G15" s="7"/>
      <c r="H15" s="7"/>
      <c r="I15" s="7"/>
      <c r="J15" s="7"/>
      <c r="K15" s="7"/>
      <c r="L15" s="7"/>
      <c r="M15" s="7"/>
      <c r="R15" s="46">
        <v>215</v>
      </c>
      <c r="S15" s="47">
        <f>TIMEVALUE(0&amp;":"&amp;LEFT(R15,LEN(R15)-2)&amp;":"&amp;RIGHT(R15,2))</f>
        <v>1.5624999999999999E-3</v>
      </c>
      <c r="T15" s="46" t="s">
        <v>41</v>
      </c>
      <c r="U15" s="46"/>
      <c r="V15" s="46"/>
      <c r="W15" s="46"/>
    </row>
    <row r="16" spans="2:23" ht="35.25" customHeight="1" x14ac:dyDescent="0.3">
      <c r="B16" s="10"/>
      <c r="C16" s="10"/>
      <c r="D16" s="7"/>
      <c r="E16" s="7"/>
      <c r="F16" s="7"/>
      <c r="G16" s="7"/>
      <c r="H16" s="7"/>
      <c r="I16" s="7"/>
      <c r="J16" s="7"/>
      <c r="K16" s="7"/>
      <c r="L16" s="7"/>
      <c r="M16" s="7"/>
      <c r="R16" s="46">
        <f>B3</f>
        <v>1645</v>
      </c>
      <c r="S16" s="47">
        <f>TIMEVALUE(0&amp;":"&amp;LEFT(R16,LEN(R16)-2)&amp;":"&amp;RIGHT(R16,2))</f>
        <v>1.1631944444444445E-2</v>
      </c>
      <c r="T16" s="46" t="s">
        <v>52</v>
      </c>
      <c r="U16" s="46"/>
      <c r="V16" s="46"/>
      <c r="W16" s="46"/>
    </row>
    <row r="17" spans="2:23" ht="35.25" customHeight="1" x14ac:dyDescent="0.3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R17" s="50" t="str">
        <f>C3</f>
        <v>1620</v>
      </c>
      <c r="S17" s="47">
        <f>TIMEVALUE(0&amp;":"&amp;LEFT(R17,LEN(R17)-2)&amp;":"&amp;RIGHT(R17,2))</f>
        <v>1.1342592592592592E-2</v>
      </c>
      <c r="T17" s="46" t="s">
        <v>68</v>
      </c>
      <c r="U17" s="46"/>
      <c r="V17" s="46"/>
      <c r="W17" s="46"/>
    </row>
    <row r="18" spans="2:23" ht="35.25" customHeight="1" x14ac:dyDescent="0.3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R18" s="46">
        <f>B7</f>
        <v>1350</v>
      </c>
      <c r="S18" s="47">
        <f>TIMEVALUE(0&amp;":"&amp;LEFT(R18,LEN(R18)-2)&amp;":"&amp;RIGHT(R18,2))</f>
        <v>9.6064814814814815E-3</v>
      </c>
      <c r="T18" s="46" t="s">
        <v>56</v>
      </c>
      <c r="U18" s="51"/>
      <c r="V18" s="51"/>
      <c r="W18" s="51"/>
    </row>
    <row r="19" spans="2:23" ht="35.25" customHeight="1" x14ac:dyDescent="0.3">
      <c r="R19" s="46">
        <f>B11</f>
        <v>1000</v>
      </c>
      <c r="S19" s="47">
        <f t="shared" ref="S19:S24" si="2">TIMEVALUE(0&amp;":"&amp;LEFT(R19,LEN(R19)-2)&amp;":"&amp;RIGHT(R19,2))</f>
        <v>6.9444444444444441E-3</v>
      </c>
      <c r="T19" s="46" t="s">
        <v>95</v>
      </c>
      <c r="U19" s="51"/>
      <c r="V19" s="51"/>
      <c r="W19" s="51"/>
    </row>
    <row r="20" spans="2:23" ht="35.25" customHeight="1" x14ac:dyDescent="0.3">
      <c r="R20" s="46" t="str">
        <f>B13</f>
        <v>0600</v>
      </c>
      <c r="S20" s="47">
        <f t="shared" si="2"/>
        <v>4.1666666666666666E-3</v>
      </c>
      <c r="T20" s="46" t="s">
        <v>96</v>
      </c>
      <c r="U20" s="51"/>
      <c r="V20" s="51"/>
      <c r="W20" s="51"/>
    </row>
    <row r="21" spans="2:23" ht="35.25" customHeight="1" x14ac:dyDescent="0.3">
      <c r="R21" s="46">
        <f>I3</f>
        <v>1645</v>
      </c>
      <c r="S21" s="47">
        <f t="shared" si="2"/>
        <v>1.1631944444444445E-2</v>
      </c>
      <c r="T21" s="46" t="s">
        <v>40</v>
      </c>
      <c r="U21" s="51"/>
      <c r="V21" s="51"/>
      <c r="W21" s="51"/>
    </row>
    <row r="22" spans="2:23" ht="35.25" customHeight="1" x14ac:dyDescent="0.3">
      <c r="R22" s="46" t="str">
        <f>C7</f>
        <v>1340</v>
      </c>
      <c r="S22" s="47">
        <f t="shared" si="2"/>
        <v>9.4907407407407406E-3</v>
      </c>
      <c r="T22" s="46" t="s">
        <v>103</v>
      </c>
      <c r="U22" s="51"/>
      <c r="V22" s="51"/>
      <c r="W22" s="51"/>
    </row>
    <row r="23" spans="2:23" ht="35.25" customHeight="1" x14ac:dyDescent="0.3">
      <c r="R23" s="46" t="str">
        <f>C11</f>
        <v>0950</v>
      </c>
      <c r="S23" s="47">
        <f t="shared" si="2"/>
        <v>6.828703703703704E-3</v>
      </c>
      <c r="T23" s="46" t="s">
        <v>104</v>
      </c>
      <c r="U23" s="51"/>
      <c r="V23" s="51"/>
      <c r="W23" s="51"/>
    </row>
    <row r="24" spans="2:23" ht="35.25" customHeight="1" x14ac:dyDescent="0.3">
      <c r="R24" s="46" t="str">
        <f>C13</f>
        <v>0550</v>
      </c>
      <c r="S24" s="47">
        <f t="shared" si="2"/>
        <v>4.0509259259259257E-3</v>
      </c>
      <c r="T24" s="46" t="s">
        <v>105</v>
      </c>
      <c r="U24" s="51"/>
      <c r="V24" s="51"/>
      <c r="W24" s="51"/>
    </row>
    <row r="25" spans="2:23" ht="35.25" customHeight="1" x14ac:dyDescent="0.3"/>
    <row r="26" spans="2:23" ht="35.25" customHeight="1" x14ac:dyDescent="0.3"/>
    <row r="27" spans="2:23" ht="35.25" customHeight="1" x14ac:dyDescent="0.3"/>
    <row r="28" spans="2:23" ht="35.25" customHeight="1" x14ac:dyDescent="0.3"/>
    <row r="29" spans="2:23" ht="35.25" customHeight="1" x14ac:dyDescent="0.3"/>
    <row r="30" spans="2:23" ht="35.25" customHeight="1" x14ac:dyDescent="0.3"/>
    <row r="31" spans="2:23" ht="35.25" customHeight="1" x14ac:dyDescent="0.3"/>
    <row r="32" spans="2:23" ht="35.25" customHeight="1" x14ac:dyDescent="0.3"/>
  </sheetData>
  <mergeCells count="1">
    <mergeCell ref="C4:C5"/>
  </mergeCells>
  <phoneticPr fontId="1" type="noConversion"/>
  <pageMargins left="0.7" right="0.7" top="0.75" bottom="0.75" header="0.3" footer="0.3"/>
  <pageSetup paperSize="9" orientation="portrait" r:id="rId1"/>
  <ignoredErrors>
    <ignoredError sqref="R10:R13 B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A780-3A0D-4782-B9B1-1443AB90E73C}">
  <dimension ref="B5:X13"/>
  <sheetViews>
    <sheetView workbookViewId="0">
      <selection activeCell="B17" sqref="B17"/>
    </sheetView>
  </sheetViews>
  <sheetFormatPr defaultRowHeight="16.5" x14ac:dyDescent="0.3"/>
  <cols>
    <col min="14" max="14" width="9.875" customWidth="1"/>
    <col min="18" max="18" width="9.875" customWidth="1"/>
    <col min="22" max="22" width="11" bestFit="1" customWidth="1"/>
  </cols>
  <sheetData>
    <row r="5" spans="2:24" x14ac:dyDescent="0.3">
      <c r="B5" s="1" t="s">
        <v>0</v>
      </c>
    </row>
    <row r="6" spans="2:24" x14ac:dyDescent="0.3">
      <c r="B6" s="1" t="s">
        <v>1</v>
      </c>
      <c r="F6" s="1" t="s">
        <v>6</v>
      </c>
      <c r="J6" s="1" t="s">
        <v>7</v>
      </c>
      <c r="N6" s="1" t="s">
        <v>8</v>
      </c>
      <c r="R6" s="1" t="s">
        <v>9</v>
      </c>
      <c r="V6" s="1" t="s">
        <v>28</v>
      </c>
    </row>
    <row r="7" spans="2:24" x14ac:dyDescent="0.3">
      <c r="B7" s="1" t="s">
        <v>2</v>
      </c>
      <c r="C7" s="1" t="s">
        <v>4</v>
      </c>
      <c r="D7" s="1" t="s">
        <v>5</v>
      </c>
      <c r="F7" s="1" t="s">
        <v>2</v>
      </c>
      <c r="G7" s="1" t="s">
        <v>3</v>
      </c>
      <c r="H7" s="1" t="s">
        <v>5</v>
      </c>
      <c r="J7" s="1" t="s">
        <v>2</v>
      </c>
      <c r="K7" s="1" t="s">
        <v>4</v>
      </c>
      <c r="L7" s="1" t="s">
        <v>5</v>
      </c>
      <c r="N7" s="1" t="s">
        <v>2</v>
      </c>
      <c r="O7" s="1" t="s">
        <v>4</v>
      </c>
      <c r="P7" s="1" t="s">
        <v>5</v>
      </c>
      <c r="R7" s="1" t="s">
        <v>2</v>
      </c>
      <c r="S7" s="1" t="s">
        <v>4</v>
      </c>
      <c r="T7" s="1" t="s">
        <v>5</v>
      </c>
      <c r="V7" s="1" t="s">
        <v>2</v>
      </c>
      <c r="W7" s="1" t="s">
        <v>4</v>
      </c>
      <c r="X7" s="1" t="s">
        <v>5</v>
      </c>
    </row>
    <row r="8" spans="2:24" x14ac:dyDescent="0.3">
      <c r="B8" s="2" t="s">
        <v>10</v>
      </c>
      <c r="C8" s="1">
        <v>19</v>
      </c>
      <c r="D8" s="1">
        <f>C8/10</f>
        <v>1.9</v>
      </c>
      <c r="F8" s="2" t="s">
        <v>16</v>
      </c>
      <c r="G8" s="1">
        <v>15</v>
      </c>
      <c r="H8" s="1">
        <f>G8/10</f>
        <v>1.5</v>
      </c>
      <c r="J8" s="2" t="s">
        <v>19</v>
      </c>
      <c r="K8" s="1">
        <v>5</v>
      </c>
      <c r="L8" s="1">
        <f>K8/10</f>
        <v>0.5</v>
      </c>
      <c r="N8" s="2" t="s">
        <v>22</v>
      </c>
      <c r="O8" s="1">
        <v>5</v>
      </c>
      <c r="P8" s="1">
        <f>O8/10</f>
        <v>0.5</v>
      </c>
      <c r="R8" s="2" t="s">
        <v>29</v>
      </c>
      <c r="S8" s="1">
        <v>3</v>
      </c>
      <c r="T8" s="1">
        <f t="shared" ref="T8:T11" si="0">S8/10</f>
        <v>0.3</v>
      </c>
      <c r="V8" s="2" t="s">
        <v>39</v>
      </c>
      <c r="W8" s="1">
        <v>6</v>
      </c>
      <c r="X8" s="1">
        <f>W8/10</f>
        <v>0.6</v>
      </c>
    </row>
    <row r="9" spans="2:24" x14ac:dyDescent="0.3">
      <c r="B9" s="2" t="s">
        <v>11</v>
      </c>
      <c r="C9" s="1">
        <v>17</v>
      </c>
      <c r="D9" s="1">
        <f t="shared" ref="D9:D11" si="1">C9/10</f>
        <v>1.7</v>
      </c>
      <c r="F9" s="3" t="s">
        <v>17</v>
      </c>
      <c r="G9" s="1">
        <v>3</v>
      </c>
      <c r="H9" s="1">
        <f>G9/10</f>
        <v>0.3</v>
      </c>
      <c r="J9" s="3" t="s">
        <v>20</v>
      </c>
      <c r="K9" s="1">
        <v>2</v>
      </c>
      <c r="L9" s="1">
        <f>K9/10</f>
        <v>0.2</v>
      </c>
      <c r="N9" s="2" t="s">
        <v>23</v>
      </c>
      <c r="O9" s="1">
        <v>30</v>
      </c>
      <c r="P9" s="1">
        <f t="shared" ref="P9:P13" si="2">O9/10</f>
        <v>3</v>
      </c>
      <c r="R9" s="2" t="s">
        <v>30</v>
      </c>
      <c r="S9" s="1">
        <v>12</v>
      </c>
      <c r="T9" s="1">
        <f t="shared" si="0"/>
        <v>1.2</v>
      </c>
      <c r="V9" s="2" t="s">
        <v>38</v>
      </c>
      <c r="W9" s="1">
        <v>28</v>
      </c>
      <c r="X9" s="1">
        <f t="shared" ref="X9:X10" si="3">W9/10</f>
        <v>2.8</v>
      </c>
    </row>
    <row r="10" spans="2:24" x14ac:dyDescent="0.3">
      <c r="B10" s="3" t="s">
        <v>13</v>
      </c>
      <c r="C10" s="1">
        <v>6</v>
      </c>
      <c r="D10" s="1">
        <f t="shared" si="1"/>
        <v>0.6</v>
      </c>
      <c r="F10" s="4" t="s">
        <v>18</v>
      </c>
      <c r="G10" s="1">
        <v>21</v>
      </c>
      <c r="H10" s="1">
        <f>G10/100</f>
        <v>0.21</v>
      </c>
      <c r="J10" s="4" t="s">
        <v>21</v>
      </c>
      <c r="K10" s="1">
        <v>8</v>
      </c>
      <c r="L10" s="1">
        <f>K10/100</f>
        <v>0.08</v>
      </c>
      <c r="N10" s="3" t="s">
        <v>24</v>
      </c>
      <c r="O10" s="1">
        <v>8</v>
      </c>
      <c r="P10" s="1">
        <f t="shared" si="2"/>
        <v>0.8</v>
      </c>
      <c r="R10" s="3" t="s">
        <v>31</v>
      </c>
      <c r="S10" s="1">
        <v>6</v>
      </c>
      <c r="T10" s="1">
        <f t="shared" si="0"/>
        <v>0.6</v>
      </c>
      <c r="V10" s="3" t="s">
        <v>37</v>
      </c>
      <c r="W10" s="1">
        <v>12</v>
      </c>
      <c r="X10" s="1">
        <f t="shared" si="3"/>
        <v>1.2</v>
      </c>
    </row>
    <row r="11" spans="2:24" x14ac:dyDescent="0.3">
      <c r="B11" s="3" t="s">
        <v>14</v>
      </c>
      <c r="C11" s="1">
        <v>6</v>
      </c>
      <c r="D11" s="1">
        <f t="shared" si="1"/>
        <v>0.6</v>
      </c>
      <c r="N11" s="3" t="s">
        <v>25</v>
      </c>
      <c r="O11" s="1">
        <v>10</v>
      </c>
      <c r="P11" s="1">
        <f t="shared" si="2"/>
        <v>1</v>
      </c>
      <c r="R11" s="3" t="s">
        <v>32</v>
      </c>
      <c r="S11" s="1">
        <v>9</v>
      </c>
      <c r="T11" s="1">
        <f t="shared" si="0"/>
        <v>0.9</v>
      </c>
      <c r="V11" s="4" t="s">
        <v>36</v>
      </c>
      <c r="W11" s="1">
        <v>61</v>
      </c>
      <c r="X11" s="1">
        <f>W11/100</f>
        <v>0.61</v>
      </c>
    </row>
    <row r="12" spans="2:24" x14ac:dyDescent="0.3">
      <c r="B12" s="4" t="s">
        <v>12</v>
      </c>
      <c r="C12" s="1">
        <v>20</v>
      </c>
      <c r="D12" s="1">
        <f>C12/100</f>
        <v>0.2</v>
      </c>
      <c r="N12" s="4" t="s">
        <v>26</v>
      </c>
      <c r="O12" s="1">
        <v>48</v>
      </c>
      <c r="P12" s="1">
        <f>O12/100</f>
        <v>0.48</v>
      </c>
      <c r="R12" s="4" t="s">
        <v>33</v>
      </c>
      <c r="S12" s="1">
        <v>69</v>
      </c>
      <c r="T12" s="1">
        <f>S12/100</f>
        <v>0.69</v>
      </c>
      <c r="V12" s="5" t="s">
        <v>35</v>
      </c>
      <c r="W12" s="1">
        <v>25</v>
      </c>
      <c r="X12" s="1">
        <f t="shared" ref="X12" si="4">W12/10</f>
        <v>2.5</v>
      </c>
    </row>
    <row r="13" spans="2:24" x14ac:dyDescent="0.3">
      <c r="B13" s="4" t="s">
        <v>15</v>
      </c>
      <c r="C13" s="1">
        <v>16</v>
      </c>
      <c r="D13" s="1">
        <f>C13/100</f>
        <v>0.16</v>
      </c>
      <c r="N13" s="5" t="s">
        <v>27</v>
      </c>
      <c r="O13" s="1">
        <v>26</v>
      </c>
      <c r="P13" s="1">
        <f t="shared" si="2"/>
        <v>2.6</v>
      </c>
      <c r="R13" s="5" t="s">
        <v>34</v>
      </c>
      <c r="S13" s="1">
        <v>14</v>
      </c>
      <c r="T13" s="1">
        <f t="shared" ref="T13" si="5">S13/10</f>
        <v>1.4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아브노말6넴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이종원</dc:creator>
  <cp:lastModifiedBy>이종원</cp:lastModifiedBy>
  <dcterms:created xsi:type="dcterms:W3CDTF">2015-06-05T18:19:34Z</dcterms:created>
  <dcterms:modified xsi:type="dcterms:W3CDTF">2021-11-17T08:00:33Z</dcterms:modified>
</cp:coreProperties>
</file>