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ul\Downloads\"/>
    </mc:Choice>
  </mc:AlternateContent>
  <xr:revisionPtr revIDLastSave="0" documentId="8_{5ADC8D1C-ED96-49CF-A652-99C1CED3BA41}" xr6:coauthVersionLast="47" xr6:coauthVersionMax="47" xr10:uidLastSave="{00000000-0000-0000-0000-000000000000}"/>
  <bookViews>
    <workbookView xWindow="39480" yWindow="-5565" windowWidth="37440" windowHeight="21840" xr2:uid="{3FFD4FFC-B963-428D-A7EA-D455BCDAC0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7" i="1"/>
  <c r="F10" i="1" s="1"/>
  <c r="F7" i="1"/>
  <c r="F9" i="1" s="1"/>
  <c r="F11" i="1"/>
  <c r="C15" i="1" l="1"/>
  <c r="I15" i="1" s="1"/>
  <c r="C17" i="1"/>
  <c r="C16" i="1"/>
  <c r="D15" i="1"/>
  <c r="D17" i="1"/>
  <c r="D16" i="1"/>
  <c r="I16" i="1" l="1"/>
</calcChain>
</file>

<file path=xl/sharedStrings.xml><?xml version="1.0" encoding="utf-8"?>
<sst xmlns="http://schemas.openxmlformats.org/spreadsheetml/2006/main" count="36" uniqueCount="22">
  <si>
    <t>거래소 가격</t>
    <phoneticPr fontId="1" type="noConversion"/>
  </si>
  <si>
    <t>오레하 유물</t>
    <phoneticPr fontId="1" type="noConversion"/>
  </si>
  <si>
    <t>희귀한 유물</t>
    <phoneticPr fontId="1" type="noConversion"/>
  </si>
  <si>
    <t>고대 유물</t>
    <phoneticPr fontId="1" type="noConversion"/>
  </si>
  <si>
    <t>오레하 유물(10개)</t>
    <phoneticPr fontId="1" type="noConversion"/>
  </si>
  <si>
    <t>희귀한 유물(10개)</t>
    <phoneticPr fontId="1" type="noConversion"/>
  </si>
  <si>
    <t>중급 오레하 30개 재료</t>
    <phoneticPr fontId="1" type="noConversion"/>
  </si>
  <si>
    <t>상급 오레하 20개 재료</t>
    <phoneticPr fontId="1" type="noConversion"/>
  </si>
  <si>
    <t>골드</t>
    <phoneticPr fontId="1" type="noConversion"/>
  </si>
  <si>
    <t>보유 개수</t>
    <phoneticPr fontId="1" type="noConversion"/>
  </si>
  <si>
    <t>중레하 판매 수익</t>
    <phoneticPr fontId="1" type="noConversion"/>
  </si>
  <si>
    <t>상레하 판매 수익</t>
    <phoneticPr fontId="1" type="noConversion"/>
  </si>
  <si>
    <t>재료 판매 수익</t>
    <phoneticPr fontId="1" type="noConversion"/>
  </si>
  <si>
    <t>제작 가능 횟수</t>
    <phoneticPr fontId="1" type="noConversion"/>
  </si>
  <si>
    <t>제작 후 잔여 재료</t>
    <phoneticPr fontId="1" type="noConversion"/>
  </si>
  <si>
    <t>중레하</t>
    <phoneticPr fontId="1" type="noConversion"/>
  </si>
  <si>
    <t>상레하</t>
    <phoneticPr fontId="1" type="noConversion"/>
  </si>
  <si>
    <t>고대 유물(100개)</t>
    <phoneticPr fontId="1" type="noConversion"/>
  </si>
  <si>
    <t>※ 사용 방법 : 초록색 필드만 입력 후 붉은색 값 보고 판단</t>
    <phoneticPr fontId="1" type="noConversion"/>
  </si>
  <si>
    <t>중급 오레하(판매할 가격)</t>
    <phoneticPr fontId="1" type="noConversion"/>
  </si>
  <si>
    <t>상급 오레하(판매할 가격)</t>
    <phoneticPr fontId="1" type="noConversion"/>
  </si>
  <si>
    <t>판매 수익(제작 후 잔여 재료 판매 포함)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</si>
</sst>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CookieRun Bold"/>
      <family val="3"/>
      <charset val="129"/>
    </font>
    <font>
      <b/>
      <sz val="16"/>
      <color theme="1"/>
      <name val="CookieRun Bold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0E77-AD1E-4526-8C14-F82BADA72879}">
  <dimension ref="B1:I20"/>
  <sheetViews>
    <sheetView tabSelected="1" zoomScaleNormal="100" workbookViewId="0">
      <selection activeCell="L16" sqref="L16"/>
    </sheetView>
  </sheetViews>
  <sheetFormatPr defaultRowHeight="16.5" x14ac:dyDescent="0.3"/>
  <cols>
    <col min="2" max="2" width="31.25" bestFit="1" customWidth="1"/>
    <col min="4" max="4" width="9" customWidth="1"/>
    <col min="5" max="5" width="21.125" bestFit="1" customWidth="1"/>
    <col min="8" max="8" width="36.125" customWidth="1"/>
    <col min="9" max="9" width="11.875" bestFit="1" customWidth="1"/>
    <col min="11" max="11" width="21.375" bestFit="1" customWidth="1"/>
    <col min="14" max="14" width="21.375" bestFit="1" customWidth="1"/>
    <col min="15" max="15" width="12.75" bestFit="1" customWidth="1"/>
  </cols>
  <sheetData>
    <row r="1" spans="2:9" ht="17.25" thickBot="1" x14ac:dyDescent="0.35"/>
    <row r="2" spans="2:9" ht="23.25" x14ac:dyDescent="0.3">
      <c r="B2" s="3" t="s">
        <v>0</v>
      </c>
      <c r="C2" s="4"/>
      <c r="D2" s="2"/>
      <c r="E2" s="3" t="s">
        <v>6</v>
      </c>
      <c r="F2" s="4"/>
      <c r="G2" s="2"/>
      <c r="H2" s="3" t="s">
        <v>7</v>
      </c>
      <c r="I2" s="4"/>
    </row>
    <row r="3" spans="2:9" ht="23.25" x14ac:dyDescent="0.3">
      <c r="B3" s="5" t="s">
        <v>4</v>
      </c>
      <c r="C3" s="6">
        <v>21</v>
      </c>
      <c r="D3" s="2"/>
      <c r="E3" s="5" t="s">
        <v>1</v>
      </c>
      <c r="F3" s="7">
        <v>8</v>
      </c>
      <c r="G3" s="2"/>
      <c r="H3" s="5" t="s">
        <v>1</v>
      </c>
      <c r="I3" s="7">
        <v>16</v>
      </c>
    </row>
    <row r="4" spans="2:9" ht="23.25" x14ac:dyDescent="0.3">
      <c r="B4" s="5" t="s">
        <v>5</v>
      </c>
      <c r="C4" s="8">
        <v>4</v>
      </c>
      <c r="D4" s="2"/>
      <c r="E4" s="5" t="s">
        <v>2</v>
      </c>
      <c r="F4" s="7">
        <v>26</v>
      </c>
      <c r="G4" s="2"/>
      <c r="H4" s="5" t="s">
        <v>2</v>
      </c>
      <c r="I4" s="7">
        <v>29</v>
      </c>
    </row>
    <row r="5" spans="2:9" ht="23.25" x14ac:dyDescent="0.3">
      <c r="B5" s="5" t="s">
        <v>17</v>
      </c>
      <c r="C5" s="8">
        <v>158</v>
      </c>
      <c r="D5" s="2"/>
      <c r="E5" s="5" t="s">
        <v>3</v>
      </c>
      <c r="F5" s="7">
        <v>64</v>
      </c>
      <c r="G5" s="2"/>
      <c r="H5" s="5" t="s">
        <v>3</v>
      </c>
      <c r="I5" s="7">
        <v>94</v>
      </c>
    </row>
    <row r="6" spans="2:9" ht="23.25" x14ac:dyDescent="0.3">
      <c r="B6" s="5" t="s">
        <v>19</v>
      </c>
      <c r="C6" s="8">
        <v>12</v>
      </c>
      <c r="D6" s="2"/>
      <c r="E6" s="5" t="s">
        <v>8</v>
      </c>
      <c r="F6" s="7">
        <v>196</v>
      </c>
      <c r="G6" s="2"/>
      <c r="H6" s="5" t="s">
        <v>8</v>
      </c>
      <c r="I6" s="7">
        <v>240</v>
      </c>
    </row>
    <row r="7" spans="2:9" ht="24" thickBot="1" x14ac:dyDescent="0.35">
      <c r="B7" s="9" t="s">
        <v>20</v>
      </c>
      <c r="C7" s="10">
        <v>24</v>
      </c>
      <c r="D7" s="2"/>
      <c r="E7" s="11" t="s">
        <v>13</v>
      </c>
      <c r="F7" s="12">
        <f>ROUNDDOWN(MIN($C$10/$F$3,$C$11/$F$4,$C$12/$F$5),0)</f>
        <v>15</v>
      </c>
      <c r="G7" s="2"/>
      <c r="H7" s="11" t="s">
        <v>13</v>
      </c>
      <c r="I7" s="12">
        <f>ROUNDDOWN(MIN($C$10/$I$3,$C$11/$I$4,$C$12/$I$5),0)</f>
        <v>10</v>
      </c>
    </row>
    <row r="8" spans="2:9" ht="24" thickBot="1" x14ac:dyDescent="0.35">
      <c r="B8" s="2"/>
      <c r="C8" s="2"/>
      <c r="D8" s="2"/>
      <c r="E8" s="2"/>
      <c r="F8" s="2"/>
      <c r="G8" s="2"/>
      <c r="H8" s="2"/>
      <c r="I8" s="2"/>
    </row>
    <row r="9" spans="2:9" ht="23.25" x14ac:dyDescent="0.3">
      <c r="B9" s="3" t="s">
        <v>9</v>
      </c>
      <c r="C9" s="4"/>
      <c r="D9" s="2"/>
      <c r="E9" s="13" t="s">
        <v>10</v>
      </c>
      <c r="F9" s="14">
        <f>$F$7*($C$6*0.95*30-$F$6)</f>
        <v>2189.9999999999991</v>
      </c>
      <c r="G9" s="2"/>
      <c r="H9" s="2"/>
      <c r="I9" s="2"/>
    </row>
    <row r="10" spans="2:9" ht="23.25" x14ac:dyDescent="0.3">
      <c r="B10" s="5" t="s">
        <v>1</v>
      </c>
      <c r="C10" s="6">
        <v>180</v>
      </c>
      <c r="D10" s="2"/>
      <c r="E10" s="5" t="s">
        <v>11</v>
      </c>
      <c r="F10" s="7">
        <f>$I$7*($C$7*0.95*20-$I$6)</f>
        <v>2159.9999999999995</v>
      </c>
      <c r="G10" s="2"/>
      <c r="H10" s="2"/>
      <c r="I10" s="2"/>
    </row>
    <row r="11" spans="2:9" ht="24" thickBot="1" x14ac:dyDescent="0.35">
      <c r="B11" s="5" t="s">
        <v>2</v>
      </c>
      <c r="C11" s="8">
        <v>458</v>
      </c>
      <c r="D11" s="2"/>
      <c r="E11" s="9" t="s">
        <v>12</v>
      </c>
      <c r="F11" s="15">
        <f>0.95*(ROUNDDOWN(C10/10,0)*C3+ROUNDDOWN(C11/10,0)*C4+ROUNDDOWN(C12/100,0)*C5)</f>
        <v>2031.1</v>
      </c>
      <c r="G11" s="2"/>
      <c r="H11" s="2"/>
      <c r="I11" s="2"/>
    </row>
    <row r="12" spans="2:9" ht="24" thickBot="1" x14ac:dyDescent="0.35">
      <c r="B12" s="9" t="s">
        <v>3</v>
      </c>
      <c r="C12" s="10">
        <v>1009</v>
      </c>
      <c r="D12" s="2"/>
      <c r="E12" s="2"/>
      <c r="F12" s="2"/>
      <c r="G12" s="2"/>
      <c r="H12" s="2"/>
      <c r="I12" s="2"/>
    </row>
    <row r="13" spans="2:9" ht="24" thickBot="1" x14ac:dyDescent="0.35">
      <c r="B13" s="2"/>
      <c r="C13" s="2"/>
      <c r="D13" s="2"/>
      <c r="E13" s="2"/>
      <c r="F13" s="2"/>
      <c r="G13" s="2"/>
      <c r="H13" s="2"/>
      <c r="I13" s="2"/>
    </row>
    <row r="14" spans="2:9" ht="23.25" x14ac:dyDescent="0.3">
      <c r="B14" s="16" t="s">
        <v>14</v>
      </c>
      <c r="C14" s="17" t="s">
        <v>15</v>
      </c>
      <c r="D14" s="18" t="s">
        <v>16</v>
      </c>
      <c r="E14" s="2"/>
      <c r="F14" s="2"/>
      <c r="G14" s="2"/>
      <c r="H14" s="3" t="s">
        <v>21</v>
      </c>
      <c r="I14" s="4"/>
    </row>
    <row r="15" spans="2:9" ht="23.25" x14ac:dyDescent="0.3">
      <c r="B15" s="5" t="s">
        <v>1</v>
      </c>
      <c r="C15" s="19">
        <f>C10-F3*$F$7</f>
        <v>60</v>
      </c>
      <c r="D15" s="20">
        <f>C10-$I$7*I3</f>
        <v>20</v>
      </c>
      <c r="E15" s="2"/>
      <c r="F15" s="2"/>
      <c r="G15" s="2"/>
      <c r="H15" s="5" t="s">
        <v>10</v>
      </c>
      <c r="I15" s="21">
        <f>$F$7*($C$6*0.95*30-$F$6)+0.95*(ROUNDDOWN(C15/10,0)*C3+ROUNDDOWN(C16/10,0)*C4+ROUNDDOWN(C17/100,0)*C5)</f>
        <v>2332.4999999999991</v>
      </c>
    </row>
    <row r="16" spans="2:9" ht="23.25" x14ac:dyDescent="0.3">
      <c r="B16" s="5" t="s">
        <v>2</v>
      </c>
      <c r="C16" s="19">
        <f>C11-F4*$F$7</f>
        <v>68</v>
      </c>
      <c r="D16" s="20">
        <f>C11-$I$7*I4</f>
        <v>168</v>
      </c>
      <c r="E16" s="2"/>
      <c r="F16" s="2"/>
      <c r="G16" s="2"/>
      <c r="H16" s="5" t="s">
        <v>11</v>
      </c>
      <c r="I16" s="22">
        <f>$I$7*($C$7*0.95*20-$I$6)+0.95*(ROUNDDOWN(D15/10,0)*C3+ROUNDDOWN(D16/10,0)*C4+ROUNDDOWN(D17/100,0)*C5)</f>
        <v>2260.6999999999994</v>
      </c>
    </row>
    <row r="17" spans="2:9" ht="24" thickBot="1" x14ac:dyDescent="0.35">
      <c r="B17" s="9" t="s">
        <v>3</v>
      </c>
      <c r="C17" s="23">
        <f>C12-F5*$F$7</f>
        <v>49</v>
      </c>
      <c r="D17" s="24">
        <f>C12-$I$7*I5</f>
        <v>69</v>
      </c>
      <c r="E17" s="2"/>
      <c r="F17" s="2"/>
      <c r="G17" s="2"/>
      <c r="H17" s="9" t="s">
        <v>12</v>
      </c>
      <c r="I17" s="25">
        <f>0.95*(ROUNDDOWN(C10/10,0)*C3+ROUNDDOWN(C11/10,0)*C4+ROUNDDOWN(C12/100,0)*C5)</f>
        <v>2031.1</v>
      </c>
    </row>
    <row r="20" spans="2:9" ht="23.25" x14ac:dyDescent="0.3">
      <c r="E20" s="1" t="s">
        <v>18</v>
      </c>
      <c r="F20" s="1"/>
      <c r="G20" s="1"/>
      <c r="H20" s="1"/>
      <c r="I20" s="1"/>
    </row>
  </sheetData>
  <mergeCells count="6">
    <mergeCell ref="E20:I20"/>
    <mergeCell ref="H14:I14"/>
    <mergeCell ref="B9:C9"/>
    <mergeCell ref="B2:C2"/>
    <mergeCell ref="E2:F2"/>
    <mergeCell ref="H2:I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정호영</dc:creator>
  <cp:lastModifiedBy>김동률</cp:lastModifiedBy>
  <dcterms:created xsi:type="dcterms:W3CDTF">2021-11-24T10:26:46Z</dcterms:created>
  <dcterms:modified xsi:type="dcterms:W3CDTF">2022-04-18T15:50:12Z</dcterms:modified>
</cp:coreProperties>
</file>