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우리\Desktop\"/>
    </mc:Choice>
  </mc:AlternateContent>
  <bookViews>
    <workbookView xWindow="0" yWindow="0" windowWidth="19200" windowHeight="6630" activeTab="3"/>
  </bookViews>
  <sheets>
    <sheet name="푸짐한 골드 자루" sheetId="1" r:id="rId1"/>
    <sheet name="작은 금고" sheetId="2" r:id="rId2"/>
    <sheet name="거대한 금고 상자" sheetId="3" r:id="rId3"/>
    <sheet name="총정리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3" l="1"/>
  <c r="O22" i="3"/>
  <c r="F4" i="3"/>
  <c r="H4" i="3"/>
  <c r="J4" i="3"/>
  <c r="L4" i="3"/>
  <c r="M4" i="3"/>
  <c r="N4" i="3"/>
  <c r="O4" i="3"/>
  <c r="P4" i="3"/>
  <c r="F5" i="3"/>
  <c r="H5" i="3"/>
  <c r="J5" i="3"/>
  <c r="L5" i="3"/>
  <c r="M5" i="3"/>
  <c r="N5" i="3"/>
  <c r="O5" i="3"/>
  <c r="P5" i="3"/>
  <c r="F16" i="3"/>
  <c r="H16" i="3"/>
  <c r="J16" i="3"/>
  <c r="L16" i="3"/>
  <c r="N16" i="3" s="1"/>
  <c r="M16" i="3"/>
  <c r="O16" i="3"/>
  <c r="P16" i="3"/>
  <c r="N11" i="1"/>
  <c r="M11" i="1"/>
  <c r="L11" i="1"/>
  <c r="K11" i="1"/>
  <c r="H11" i="1"/>
  <c r="J11" i="1"/>
  <c r="F11" i="1"/>
  <c r="M5" i="1"/>
  <c r="M6" i="1"/>
  <c r="M7" i="1"/>
  <c r="M8" i="1"/>
  <c r="M9" i="1"/>
  <c r="M10" i="1"/>
  <c r="M4" i="1"/>
  <c r="O6" i="3"/>
  <c r="O7" i="3"/>
  <c r="O8" i="3"/>
  <c r="O9" i="3"/>
  <c r="O10" i="3"/>
  <c r="O11" i="3"/>
  <c r="O12" i="3"/>
  <c r="O13" i="3"/>
  <c r="O14" i="3"/>
  <c r="O15" i="3"/>
  <c r="O17" i="3"/>
  <c r="O18" i="3"/>
  <c r="O19" i="3"/>
  <c r="O20" i="3"/>
  <c r="O21" i="3"/>
  <c r="M5" i="2"/>
  <c r="M6" i="2"/>
  <c r="M7" i="2"/>
  <c r="M4" i="2"/>
  <c r="K7" i="2"/>
  <c r="J7" i="2"/>
  <c r="N7" i="2" s="1"/>
  <c r="H7" i="2"/>
  <c r="F7" i="2"/>
  <c r="F22" i="3"/>
  <c r="J22" i="3"/>
  <c r="H22" i="3"/>
  <c r="N22" i="3"/>
  <c r="M22" i="3"/>
  <c r="L7" i="2" l="1"/>
  <c r="F20" i="3"/>
  <c r="F21" i="3"/>
  <c r="M19" i="3"/>
  <c r="M20" i="3"/>
  <c r="M21" i="3"/>
  <c r="L19" i="3"/>
  <c r="P19" i="3" s="1"/>
  <c r="L20" i="3"/>
  <c r="P20" i="3" s="1"/>
  <c r="L21" i="3"/>
  <c r="N21" i="3" s="1"/>
  <c r="J19" i="3"/>
  <c r="J20" i="3"/>
  <c r="J21" i="3"/>
  <c r="H19" i="3"/>
  <c r="H20" i="3"/>
  <c r="H21" i="3"/>
  <c r="F19" i="3"/>
  <c r="M18" i="3"/>
  <c r="L18" i="3"/>
  <c r="P18" i="3" s="1"/>
  <c r="J18" i="3"/>
  <c r="H18" i="3"/>
  <c r="F18" i="3"/>
  <c r="L7" i="3"/>
  <c r="L8" i="3"/>
  <c r="P8" i="3" s="1"/>
  <c r="L9" i="3"/>
  <c r="P9" i="3" s="1"/>
  <c r="L10" i="3"/>
  <c r="N10" i="3" s="1"/>
  <c r="L11" i="3"/>
  <c r="N11" i="3" s="1"/>
  <c r="L12" i="3"/>
  <c r="P12" i="3" s="1"/>
  <c r="L13" i="3"/>
  <c r="P13" i="3" s="1"/>
  <c r="L14" i="3"/>
  <c r="P14" i="3" s="1"/>
  <c r="L15" i="3"/>
  <c r="N15" i="3" s="1"/>
  <c r="L17" i="3"/>
  <c r="N17" i="3" s="1"/>
  <c r="F12" i="3"/>
  <c r="J7" i="3"/>
  <c r="J8" i="3"/>
  <c r="J9" i="3"/>
  <c r="J10" i="3"/>
  <c r="J11" i="3"/>
  <c r="J12" i="3"/>
  <c r="J13" i="3"/>
  <c r="J14" i="3"/>
  <c r="J15" i="3"/>
  <c r="J17" i="3"/>
  <c r="L6" i="3"/>
  <c r="J6" i="3"/>
  <c r="M6" i="3"/>
  <c r="M7" i="3"/>
  <c r="M8" i="3"/>
  <c r="M9" i="3"/>
  <c r="M10" i="3"/>
  <c r="M11" i="3"/>
  <c r="M12" i="3"/>
  <c r="M13" i="3"/>
  <c r="M14" i="3"/>
  <c r="M15" i="3"/>
  <c r="M17" i="3"/>
  <c r="P6" i="3"/>
  <c r="H6" i="3"/>
  <c r="H7" i="3"/>
  <c r="H8" i="3"/>
  <c r="H9" i="3"/>
  <c r="H10" i="3"/>
  <c r="H11" i="3"/>
  <c r="H12" i="3"/>
  <c r="H13" i="3"/>
  <c r="H14" i="3"/>
  <c r="H15" i="3"/>
  <c r="H17" i="3"/>
  <c r="F6" i="3"/>
  <c r="F7" i="3"/>
  <c r="F8" i="3"/>
  <c r="F9" i="3"/>
  <c r="F10" i="3"/>
  <c r="F11" i="3"/>
  <c r="F13" i="3"/>
  <c r="F14" i="3"/>
  <c r="F15" i="3"/>
  <c r="F17" i="3"/>
  <c r="K5" i="2"/>
  <c r="K6" i="2"/>
  <c r="J5" i="2"/>
  <c r="L5" i="2" s="1"/>
  <c r="J6" i="2"/>
  <c r="L6" i="2" s="1"/>
  <c r="H5" i="2"/>
  <c r="H6" i="2"/>
  <c r="F5" i="2"/>
  <c r="F6" i="2"/>
  <c r="J8" i="1"/>
  <c r="N8" i="1" s="1"/>
  <c r="J9" i="1"/>
  <c r="L9" i="1" s="1"/>
  <c r="J10" i="1"/>
  <c r="L10" i="1" s="1"/>
  <c r="J4" i="2"/>
  <c r="N4" i="2" s="1"/>
  <c r="J5" i="1"/>
  <c r="L5" i="1" s="1"/>
  <c r="J6" i="1"/>
  <c r="J7" i="1"/>
  <c r="N7" i="1" s="1"/>
  <c r="J4" i="1"/>
  <c r="N6" i="1"/>
  <c r="L6" i="1"/>
  <c r="L7" i="1"/>
  <c r="K6" i="1"/>
  <c r="K7" i="1"/>
  <c r="K8" i="1"/>
  <c r="K9" i="1"/>
  <c r="K10" i="1"/>
  <c r="H6" i="1"/>
  <c r="H7" i="1"/>
  <c r="H8" i="1"/>
  <c r="H9" i="1"/>
  <c r="H10" i="1"/>
  <c r="F6" i="1"/>
  <c r="F7" i="1"/>
  <c r="F8" i="1"/>
  <c r="F9" i="1"/>
  <c r="F10" i="1"/>
  <c r="K4" i="2"/>
  <c r="H4" i="2"/>
  <c r="F4" i="2"/>
  <c r="K5" i="1"/>
  <c r="H5" i="1"/>
  <c r="F5" i="1"/>
  <c r="N5" i="1" l="1"/>
  <c r="L8" i="1"/>
  <c r="N5" i="2"/>
  <c r="P10" i="3"/>
  <c r="P7" i="3"/>
  <c r="N6" i="2"/>
  <c r="N7" i="3"/>
  <c r="N20" i="3"/>
  <c r="N19" i="3"/>
  <c r="P21" i="3"/>
  <c r="P15" i="3"/>
  <c r="N18" i="3"/>
  <c r="N10" i="1"/>
  <c r="N9" i="1"/>
  <c r="P17" i="3"/>
  <c r="N14" i="3"/>
  <c r="N12" i="3"/>
  <c r="N13" i="3"/>
  <c r="P11" i="3"/>
  <c r="N9" i="3"/>
  <c r="N8" i="3"/>
  <c r="N6" i="3"/>
  <c r="L4" i="2"/>
  <c r="N4" i="1"/>
  <c r="K4" i="1"/>
  <c r="L4" i="1"/>
  <c r="H4" i="1"/>
  <c r="F4" i="1"/>
</calcChain>
</file>

<file path=xl/sharedStrings.xml><?xml version="1.0" encoding="utf-8"?>
<sst xmlns="http://schemas.openxmlformats.org/spreadsheetml/2006/main" count="124" uniqueCount="75">
  <si>
    <t>교환 갯수</t>
    <phoneticPr fontId="1" type="noConversion"/>
  </si>
  <si>
    <t>얇은 금괴</t>
    <phoneticPr fontId="1" type="noConversion"/>
  </si>
  <si>
    <t>두툼한 금괴</t>
    <phoneticPr fontId="1" type="noConversion"/>
  </si>
  <si>
    <t>총골드</t>
    <phoneticPr fontId="1" type="noConversion"/>
  </si>
  <si>
    <t>금괴 제외 골드</t>
    <phoneticPr fontId="1" type="noConversion"/>
  </si>
  <si>
    <t>사용증표</t>
    <phoneticPr fontId="1" type="noConversion"/>
  </si>
  <si>
    <t>얇금 확률</t>
    <phoneticPr fontId="1" type="noConversion"/>
  </si>
  <si>
    <t>두금 확률</t>
    <phoneticPr fontId="1" type="noConversion"/>
  </si>
  <si>
    <t>https://www.youtube.com/watch?v=4VGTmJE1fnE</t>
  </si>
  <si>
    <t>자루 1개당 골드</t>
    <phoneticPr fontId="1" type="noConversion"/>
  </si>
  <si>
    <t>총합</t>
    <phoneticPr fontId="1" type="noConversion"/>
  </si>
  <si>
    <t>금괴 제외</t>
    <phoneticPr fontId="1" type="noConversion"/>
  </si>
  <si>
    <t xml:space="preserve"> </t>
    <phoneticPr fontId="1" type="noConversion"/>
  </si>
  <si>
    <t>링크</t>
    <phoneticPr fontId="1" type="noConversion"/>
  </si>
  <si>
    <t>https://www.youtube.com/watch?v=YVEs4om-3Rg</t>
  </si>
  <si>
    <t>사례 1</t>
    <phoneticPr fontId="1" type="noConversion"/>
  </si>
  <si>
    <t>사례 2</t>
  </si>
  <si>
    <t>사례 3</t>
  </si>
  <si>
    <t>사례 4</t>
  </si>
  <si>
    <t>사례 5</t>
  </si>
  <si>
    <t>사례 6</t>
  </si>
  <si>
    <t>사례 7</t>
  </si>
  <si>
    <t>사례 8</t>
  </si>
  <si>
    <t>사례 9</t>
  </si>
  <si>
    <t>사례 10</t>
  </si>
  <si>
    <t>사례 11</t>
  </si>
  <si>
    <t>사례 12</t>
  </si>
  <si>
    <t>사례 13</t>
  </si>
  <si>
    <t>사례 14</t>
  </si>
  <si>
    <t>https://www.youtube.com/watch?v=KgSMDub-PVg</t>
  </si>
  <si>
    <t>https://www.youtube.com/watch?v=t8vI99NG86k</t>
  </si>
  <si>
    <t xml:space="preserve">사례 1 </t>
    <phoneticPr fontId="1" type="noConversion"/>
  </si>
  <si>
    <t>사례 15</t>
  </si>
  <si>
    <t>사례 1</t>
    <phoneticPr fontId="1" type="noConversion"/>
  </si>
  <si>
    <t>거대한 금괴</t>
    <phoneticPr fontId="1" type="noConversion"/>
  </si>
  <si>
    <t>거금 확률</t>
    <phoneticPr fontId="1" type="noConversion"/>
  </si>
  <si>
    <t>https://www.youtube.com/watch?v=5Ekh8PoZkpU</t>
  </si>
  <si>
    <t>https://www.youtube.com/watch?v=TkkEZ2aaeuQ</t>
  </si>
  <si>
    <t>https://www.youtube.com/watch?v=_Iyr6LnzXbg</t>
  </si>
  <si>
    <t>https://www.youtube.com/shorts/qXGp2np5jXc</t>
  </si>
  <si>
    <t>https://www.youtube.com/watch?v=GshmBiQe2Aw</t>
    <phoneticPr fontId="1" type="noConversion"/>
  </si>
  <si>
    <t>https://www.youtube.com/watch?v=mVcELT94_7M</t>
  </si>
  <si>
    <t>https://www.youtube.com/watch?v=AX-mtiFUudE</t>
  </si>
  <si>
    <t>https://www.youtube.com/watch?v=SsweYM08F7k</t>
  </si>
  <si>
    <t>https://www.youtube.com/shorts/NVl9oAv_kMU</t>
  </si>
  <si>
    <t>https://www.youtube.com/watch?v=DuoV0boD2rA</t>
  </si>
  <si>
    <t>https://www.youtube.com/watch?v=ZeXOZXhyrjs</t>
  </si>
  <si>
    <t>https://www.youtube.com/watch?v=Siq_d5T6M1w</t>
  </si>
  <si>
    <t>https://www.inven.co.kr/board/lostark/4821/82289</t>
  </si>
  <si>
    <t>https://www.dogdrip.net/372176373</t>
  </si>
  <si>
    <t>https://www.cocstorage.com/storages/lostark/154137</t>
  </si>
  <si>
    <t>사례 16</t>
  </si>
  <si>
    <t>사례 17</t>
  </si>
  <si>
    <t>사례 18</t>
  </si>
  <si>
    <t>https://www.youtube.com/watch?v=r6yV5mHcN9Y</t>
  </si>
  <si>
    <t>https://www.youtube.com/watch?v=EoRKUFYm9Bg</t>
  </si>
  <si>
    <t>https://www.youtube.com/watch?v=Z8CZjDqT1YY</t>
  </si>
  <si>
    <t>https://www.youtube.com/watch?v=EEuh1ys6xpE</t>
  </si>
  <si>
    <t>총합계</t>
    <phoneticPr fontId="1" type="noConversion"/>
  </si>
  <si>
    <t>증표 1개당 골드</t>
  </si>
  <si>
    <t>금괴 제외</t>
    <phoneticPr fontId="1" type="noConversion"/>
  </si>
  <si>
    <t>총합</t>
    <phoneticPr fontId="1" type="noConversion"/>
  </si>
  <si>
    <t>총합</t>
    <phoneticPr fontId="1" type="noConversion"/>
  </si>
  <si>
    <t>금괴 제외</t>
    <phoneticPr fontId="1" type="noConversion"/>
  </si>
  <si>
    <t>푸짐한 골드 자루</t>
    <phoneticPr fontId="1" type="noConversion"/>
  </si>
  <si>
    <t>총합계</t>
    <phoneticPr fontId="1" type="noConversion"/>
  </si>
  <si>
    <t>금괴 제외</t>
    <phoneticPr fontId="1" type="noConversion"/>
  </si>
  <si>
    <t>작은 금고</t>
    <phoneticPr fontId="1" type="noConversion"/>
  </si>
  <si>
    <t>거대한 금고 상자</t>
    <phoneticPr fontId="1" type="noConversion"/>
  </si>
  <si>
    <t>총 에포나 증표</t>
    <phoneticPr fontId="1" type="noConversion"/>
  </si>
  <si>
    <t>총 교환 개수</t>
    <phoneticPr fontId="1" type="noConversion"/>
  </si>
  <si>
    <t>얇은 금괴 확률</t>
    <phoneticPr fontId="1" type="noConversion"/>
  </si>
  <si>
    <t>두툼한 금괴 확률</t>
    <phoneticPr fontId="1" type="noConversion"/>
  </si>
  <si>
    <t>거대한 금괴 확률</t>
    <phoneticPr fontId="1" type="noConversion"/>
  </si>
  <si>
    <t xml:space="preserve">총 표본 수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</si>
</sst>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.00_ "/>
    <numFmt numFmtId="178" formatCode="#,##0.00_);[Red]\(#,##0.00\)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/>
      <right/>
      <top/>
      <bottom/>
      <diagonal style="thin">
        <color auto="1"/>
      </diagonal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77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0" fontId="0" fillId="0" borderId="0" xfId="0" applyNumberForma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8" fontId="2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K11" sqref="K11:N11"/>
    </sheetView>
  </sheetViews>
  <sheetFormatPr defaultRowHeight="17" x14ac:dyDescent="0.45"/>
  <cols>
    <col min="1" max="2" width="8.6640625" style="1"/>
    <col min="3" max="3" width="8.6640625" style="5"/>
    <col min="4" max="4" width="9.1640625" style="5" bestFit="1" customWidth="1"/>
    <col min="5" max="5" width="8.6640625" style="5"/>
    <col min="6" max="6" width="10.08203125" style="2" bestFit="1" customWidth="1"/>
    <col min="7" max="7" width="11.08203125" style="5" bestFit="1" customWidth="1"/>
    <col min="8" max="8" width="9.1640625" style="2" bestFit="1" customWidth="1"/>
    <col min="9" max="9" width="13.83203125" style="5" bestFit="1" customWidth="1"/>
    <col min="10" max="10" width="9.58203125" style="5" bestFit="1" customWidth="1"/>
    <col min="11" max="11" width="10.58203125" style="10" customWidth="1"/>
    <col min="12" max="12" width="11.08203125" style="10" customWidth="1"/>
    <col min="13" max="13" width="11.08203125" style="11" customWidth="1"/>
    <col min="14" max="14" width="10.58203125" style="10" customWidth="1"/>
    <col min="15" max="15" width="44.83203125" style="1" bestFit="1" customWidth="1"/>
    <col min="16" max="16384" width="8.6640625" style="1"/>
  </cols>
  <sheetData>
    <row r="1" spans="1:15" s="4" customFormat="1" x14ac:dyDescent="0.45">
      <c r="C1" s="5"/>
      <c r="D1" s="5"/>
      <c r="E1" s="5"/>
      <c r="F1" s="2"/>
      <c r="G1" s="5"/>
      <c r="H1" s="2"/>
      <c r="I1" s="5"/>
      <c r="J1" s="5"/>
      <c r="K1" s="10"/>
      <c r="L1" s="10"/>
      <c r="M1" s="11"/>
      <c r="N1" s="10"/>
    </row>
    <row r="2" spans="1:15" x14ac:dyDescent="0.45">
      <c r="K2" s="36" t="s">
        <v>9</v>
      </c>
      <c r="L2" s="36"/>
      <c r="M2" s="36" t="s">
        <v>59</v>
      </c>
      <c r="N2" s="36"/>
    </row>
    <row r="3" spans="1:15" x14ac:dyDescent="0.45">
      <c r="B3" s="20"/>
      <c r="C3" s="5" t="s">
        <v>5</v>
      </c>
      <c r="D3" s="5" t="s">
        <v>0</v>
      </c>
      <c r="E3" s="5" t="s">
        <v>1</v>
      </c>
      <c r="F3" s="2" t="s">
        <v>6</v>
      </c>
      <c r="G3" s="5" t="s">
        <v>2</v>
      </c>
      <c r="H3" s="2" t="s">
        <v>7</v>
      </c>
      <c r="I3" s="5" t="s">
        <v>4</v>
      </c>
      <c r="J3" s="5" t="s">
        <v>3</v>
      </c>
      <c r="K3" s="10" t="s">
        <v>11</v>
      </c>
      <c r="L3" s="10" t="s">
        <v>10</v>
      </c>
      <c r="M3" s="11" t="s">
        <v>66</v>
      </c>
      <c r="N3" s="10" t="s">
        <v>62</v>
      </c>
      <c r="O3" s="1" t="s">
        <v>13</v>
      </c>
    </row>
    <row r="4" spans="1:15" x14ac:dyDescent="0.45">
      <c r="B4" s="21" t="s">
        <v>15</v>
      </c>
      <c r="C4" s="17">
        <v>50000</v>
      </c>
      <c r="D4" s="17">
        <v>625</v>
      </c>
      <c r="E4" s="17">
        <v>117</v>
      </c>
      <c r="F4" s="18">
        <f>E4/D4</f>
        <v>0.18720000000000001</v>
      </c>
      <c r="G4" s="17">
        <v>18</v>
      </c>
      <c r="H4" s="18">
        <f>G4/D4</f>
        <v>2.8799999999999999E-2</v>
      </c>
      <c r="I4" s="17">
        <v>124995</v>
      </c>
      <c r="J4" s="17">
        <f>I4+E4*100+G4*1000</f>
        <v>154695</v>
      </c>
      <c r="K4" s="28">
        <f>I4/D4</f>
        <v>199.99199999999999</v>
      </c>
      <c r="L4" s="28">
        <f>J4/D4</f>
        <v>247.512</v>
      </c>
      <c r="M4" s="28">
        <f>I4/C4</f>
        <v>2.4998999999999998</v>
      </c>
      <c r="N4" s="28">
        <f t="shared" ref="N4:N11" si="0">J4/C4</f>
        <v>3.0939000000000001</v>
      </c>
      <c r="O4" s="16" t="s">
        <v>8</v>
      </c>
    </row>
    <row r="5" spans="1:15" x14ac:dyDescent="0.45">
      <c r="A5" s="1" t="s">
        <v>12</v>
      </c>
      <c r="B5" s="20" t="s">
        <v>16</v>
      </c>
      <c r="C5" s="6">
        <v>4000</v>
      </c>
      <c r="D5" s="6">
        <v>50</v>
      </c>
      <c r="E5" s="6">
        <v>4</v>
      </c>
      <c r="F5" s="3">
        <f>E5/D5</f>
        <v>0.08</v>
      </c>
      <c r="G5" s="6">
        <v>2</v>
      </c>
      <c r="H5" s="3">
        <f>G5/D5</f>
        <v>0.04</v>
      </c>
      <c r="I5" s="6">
        <v>9917</v>
      </c>
      <c r="J5" s="6">
        <f t="shared" ref="J5:J11" si="1">I5+E5*100+G5*1000</f>
        <v>12317</v>
      </c>
      <c r="K5" s="12">
        <f>I5/D5</f>
        <v>198.34</v>
      </c>
      <c r="L5" s="12">
        <f>J5/D5</f>
        <v>246.34</v>
      </c>
      <c r="M5" s="12">
        <f t="shared" ref="M5:M11" si="2">I5/C5</f>
        <v>2.47925</v>
      </c>
      <c r="N5" s="12">
        <f t="shared" si="0"/>
        <v>3.07925</v>
      </c>
      <c r="O5" s="4" t="s">
        <v>14</v>
      </c>
    </row>
    <row r="6" spans="1:15" x14ac:dyDescent="0.45">
      <c r="B6" s="20" t="s">
        <v>17</v>
      </c>
      <c r="C6" s="6">
        <v>71680</v>
      </c>
      <c r="D6" s="6">
        <v>896</v>
      </c>
      <c r="E6" s="6">
        <v>164</v>
      </c>
      <c r="F6" s="3">
        <f t="shared" ref="F6:F11" si="3">E6/D6</f>
        <v>0.18303571428571427</v>
      </c>
      <c r="G6" s="6">
        <v>23</v>
      </c>
      <c r="H6" s="3">
        <f t="shared" ref="H6:H11" si="4">G6/D6</f>
        <v>2.5669642857142856E-2</v>
      </c>
      <c r="I6" s="6">
        <v>179257</v>
      </c>
      <c r="J6" s="6">
        <f t="shared" si="1"/>
        <v>218657</v>
      </c>
      <c r="K6" s="12">
        <f t="shared" ref="K6:K11" si="5">I6/D6</f>
        <v>200.06361607142858</v>
      </c>
      <c r="L6" s="12">
        <f t="shared" ref="L6:L11" si="6">J6/D6</f>
        <v>244.03683035714286</v>
      </c>
      <c r="M6" s="12">
        <f t="shared" si="2"/>
        <v>2.5007952008928571</v>
      </c>
      <c r="N6" s="12">
        <f t="shared" si="0"/>
        <v>3.0504603794642855</v>
      </c>
      <c r="O6" s="4" t="s">
        <v>29</v>
      </c>
    </row>
    <row r="7" spans="1:15" x14ac:dyDescent="0.45">
      <c r="B7" s="20" t="s">
        <v>18</v>
      </c>
      <c r="C7" s="6">
        <v>4000</v>
      </c>
      <c r="D7" s="6">
        <v>50</v>
      </c>
      <c r="E7" s="6">
        <v>10</v>
      </c>
      <c r="F7" s="3">
        <f t="shared" si="3"/>
        <v>0.2</v>
      </c>
      <c r="G7" s="6">
        <v>1</v>
      </c>
      <c r="H7" s="3">
        <f t="shared" si="4"/>
        <v>0.02</v>
      </c>
      <c r="I7" s="6">
        <v>9994</v>
      </c>
      <c r="J7" s="6">
        <f t="shared" si="1"/>
        <v>11994</v>
      </c>
      <c r="K7" s="12">
        <f t="shared" si="5"/>
        <v>199.88</v>
      </c>
      <c r="L7" s="12">
        <f t="shared" si="6"/>
        <v>239.88</v>
      </c>
      <c r="M7" s="12">
        <f t="shared" si="2"/>
        <v>2.4984999999999999</v>
      </c>
      <c r="N7" s="12">
        <f t="shared" si="0"/>
        <v>2.9984999999999999</v>
      </c>
      <c r="O7" s="4" t="s">
        <v>30</v>
      </c>
    </row>
    <row r="8" spans="1:15" x14ac:dyDescent="0.45">
      <c r="B8" s="20" t="s">
        <v>19</v>
      </c>
      <c r="C8" s="6">
        <v>8000</v>
      </c>
      <c r="D8" s="6">
        <v>100</v>
      </c>
      <c r="E8" s="6">
        <v>18</v>
      </c>
      <c r="F8" s="3">
        <f t="shared" si="3"/>
        <v>0.18</v>
      </c>
      <c r="G8" s="6">
        <v>2</v>
      </c>
      <c r="H8" s="3">
        <f t="shared" si="4"/>
        <v>0.02</v>
      </c>
      <c r="I8" s="6">
        <v>20015</v>
      </c>
      <c r="J8" s="6">
        <f t="shared" si="1"/>
        <v>23815</v>
      </c>
      <c r="K8" s="12">
        <f t="shared" si="5"/>
        <v>200.15</v>
      </c>
      <c r="L8" s="12">
        <f t="shared" si="6"/>
        <v>238.15</v>
      </c>
      <c r="M8" s="12">
        <f t="shared" si="2"/>
        <v>2.5018750000000001</v>
      </c>
      <c r="N8" s="12">
        <f t="shared" si="0"/>
        <v>2.9768750000000002</v>
      </c>
      <c r="O8" s="4" t="s">
        <v>48</v>
      </c>
    </row>
    <row r="9" spans="1:15" x14ac:dyDescent="0.45">
      <c r="B9" s="20" t="s">
        <v>20</v>
      </c>
      <c r="C9" s="6">
        <v>6480</v>
      </c>
      <c r="D9" s="6">
        <v>81</v>
      </c>
      <c r="E9" s="6">
        <v>22</v>
      </c>
      <c r="F9" s="3">
        <f t="shared" si="3"/>
        <v>0.27160493827160492</v>
      </c>
      <c r="G9" s="6">
        <v>4</v>
      </c>
      <c r="H9" s="3">
        <f t="shared" si="4"/>
        <v>4.9382716049382713E-2</v>
      </c>
      <c r="I9" s="6">
        <v>16164</v>
      </c>
      <c r="J9" s="6">
        <f t="shared" si="1"/>
        <v>22364</v>
      </c>
      <c r="K9" s="12">
        <f t="shared" si="5"/>
        <v>199.55555555555554</v>
      </c>
      <c r="L9" s="12">
        <f t="shared" si="6"/>
        <v>276.09876543209879</v>
      </c>
      <c r="M9" s="12">
        <f t="shared" si="2"/>
        <v>2.4944444444444445</v>
      </c>
      <c r="N9" s="12">
        <f t="shared" si="0"/>
        <v>3.4512345679012344</v>
      </c>
      <c r="O9" s="4" t="s">
        <v>49</v>
      </c>
    </row>
    <row r="10" spans="1:15" x14ac:dyDescent="0.45">
      <c r="B10" s="20" t="s">
        <v>21</v>
      </c>
      <c r="C10" s="6">
        <v>20000</v>
      </c>
      <c r="D10" s="6">
        <v>250</v>
      </c>
      <c r="E10" s="6">
        <v>45</v>
      </c>
      <c r="F10" s="3">
        <f t="shared" si="3"/>
        <v>0.18</v>
      </c>
      <c r="G10" s="6">
        <v>8</v>
      </c>
      <c r="H10" s="3">
        <f t="shared" si="4"/>
        <v>3.2000000000000001E-2</v>
      </c>
      <c r="I10" s="6">
        <v>49929</v>
      </c>
      <c r="J10" s="6">
        <f t="shared" si="1"/>
        <v>62429</v>
      </c>
      <c r="K10" s="12">
        <f t="shared" si="5"/>
        <v>199.71600000000001</v>
      </c>
      <c r="L10" s="12">
        <f t="shared" si="6"/>
        <v>249.71600000000001</v>
      </c>
      <c r="M10" s="12">
        <f t="shared" si="2"/>
        <v>2.4964499999999998</v>
      </c>
      <c r="N10" s="12">
        <f t="shared" si="0"/>
        <v>3.1214499999999998</v>
      </c>
      <c r="O10" s="4" t="s">
        <v>50</v>
      </c>
    </row>
    <row r="11" spans="1:15" x14ac:dyDescent="0.45">
      <c r="B11" s="21" t="s">
        <v>65</v>
      </c>
      <c r="C11" s="17">
        <v>164160</v>
      </c>
      <c r="D11" s="17">
        <v>2052</v>
      </c>
      <c r="E11" s="17">
        <v>380</v>
      </c>
      <c r="F11" s="18">
        <f t="shared" si="3"/>
        <v>0.18518518518518517</v>
      </c>
      <c r="G11" s="17">
        <v>58</v>
      </c>
      <c r="H11" s="18">
        <f t="shared" si="4"/>
        <v>2.8265107212475632E-2</v>
      </c>
      <c r="I11" s="17">
        <v>410271</v>
      </c>
      <c r="J11" s="17">
        <f t="shared" si="1"/>
        <v>506271</v>
      </c>
      <c r="K11" s="28">
        <f t="shared" si="5"/>
        <v>199.93713450292398</v>
      </c>
      <c r="L11" s="28">
        <f t="shared" si="6"/>
        <v>246.72076023391813</v>
      </c>
      <c r="M11" s="28">
        <f t="shared" si="2"/>
        <v>2.4992141812865496</v>
      </c>
      <c r="N11" s="28">
        <f t="shared" si="0"/>
        <v>3.0840095029239767</v>
      </c>
      <c r="O11" s="16"/>
    </row>
    <row r="12" spans="1:15" x14ac:dyDescent="0.45">
      <c r="B12" s="4"/>
      <c r="F12" s="3"/>
      <c r="H12" s="3"/>
      <c r="J12" s="6"/>
      <c r="K12" s="12"/>
      <c r="L12" s="12"/>
      <c r="M12" s="12"/>
      <c r="N12" s="12"/>
    </row>
    <row r="13" spans="1:15" x14ac:dyDescent="0.45">
      <c r="B13" s="4"/>
      <c r="C13" s="6"/>
      <c r="D13" s="6"/>
      <c r="E13" s="6"/>
      <c r="F13" s="3"/>
      <c r="G13" s="6"/>
      <c r="H13" s="3"/>
      <c r="I13" s="6"/>
      <c r="J13" s="6"/>
      <c r="K13" s="12"/>
      <c r="L13" s="12"/>
      <c r="M13" s="12"/>
      <c r="N13" s="12"/>
    </row>
    <row r="14" spans="1:15" x14ac:dyDescent="0.45">
      <c r="B14" s="4"/>
      <c r="C14" s="6"/>
      <c r="D14" s="6"/>
      <c r="E14" s="6"/>
      <c r="F14" s="3"/>
      <c r="G14" s="6"/>
      <c r="H14" s="3"/>
      <c r="I14" s="6"/>
      <c r="J14" s="6"/>
      <c r="K14" s="12"/>
      <c r="L14" s="12"/>
      <c r="M14" s="12"/>
      <c r="N14" s="12"/>
    </row>
    <row r="15" spans="1:15" x14ac:dyDescent="0.45">
      <c r="B15" s="4"/>
      <c r="C15" s="6"/>
      <c r="D15" s="6"/>
      <c r="E15" s="6"/>
      <c r="F15" s="3"/>
      <c r="G15" s="6"/>
      <c r="H15" s="3"/>
      <c r="I15" s="6"/>
      <c r="J15" s="6"/>
      <c r="K15" s="12"/>
      <c r="L15" s="12"/>
      <c r="M15" s="12"/>
      <c r="N15" s="12"/>
    </row>
    <row r="16" spans="1:15" x14ac:dyDescent="0.45">
      <c r="B16" s="4"/>
      <c r="C16" s="6"/>
      <c r="D16" s="6"/>
      <c r="E16" s="6"/>
      <c r="F16" s="3"/>
      <c r="G16" s="6"/>
      <c r="H16" s="3"/>
      <c r="I16" s="6"/>
      <c r="J16" s="6"/>
      <c r="K16" s="12"/>
      <c r="L16" s="12"/>
      <c r="M16" s="12"/>
      <c r="N16" s="12"/>
    </row>
    <row r="17" spans="2:14" x14ac:dyDescent="0.45">
      <c r="B17" s="4"/>
      <c r="C17" s="6"/>
      <c r="D17" s="6"/>
      <c r="E17" s="6"/>
      <c r="F17" s="3"/>
      <c r="G17" s="6"/>
      <c r="H17" s="3"/>
      <c r="I17" s="6"/>
      <c r="J17" s="6"/>
      <c r="K17" s="12"/>
      <c r="L17" s="12"/>
      <c r="M17" s="12"/>
      <c r="N17" s="12"/>
    </row>
    <row r="18" spans="2:14" x14ac:dyDescent="0.45">
      <c r="B18" s="4"/>
      <c r="F18" s="3"/>
      <c r="H18" s="3"/>
      <c r="J18" s="6"/>
      <c r="K18" s="12"/>
      <c r="L18" s="12"/>
      <c r="M18" s="12"/>
      <c r="N18" s="12"/>
    </row>
  </sheetData>
  <mergeCells count="2">
    <mergeCell ref="K2:L2"/>
    <mergeCell ref="M2:N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workbookViewId="0">
      <selection activeCell="K7" sqref="K7:N7"/>
    </sheetView>
  </sheetViews>
  <sheetFormatPr defaultRowHeight="17" x14ac:dyDescent="0.45"/>
  <cols>
    <col min="1" max="2" width="8.6640625" style="4"/>
    <col min="3" max="3" width="8.6640625" style="5"/>
    <col min="4" max="4" width="9.1640625" style="5" bestFit="1" customWidth="1"/>
    <col min="5" max="5" width="8.6640625" style="5"/>
    <col min="6" max="6" width="10.08203125" style="2" bestFit="1" customWidth="1"/>
    <col min="7" max="7" width="11.08203125" style="5" bestFit="1" customWidth="1"/>
    <col min="8" max="8" width="9.1640625" style="2" bestFit="1" customWidth="1"/>
    <col min="9" max="9" width="13.83203125" style="5" bestFit="1" customWidth="1"/>
    <col min="10" max="10" width="9.58203125" style="5" bestFit="1" customWidth="1"/>
    <col min="11" max="11" width="10.58203125" style="13" customWidth="1"/>
    <col min="12" max="12" width="11.08203125" style="13" customWidth="1"/>
    <col min="13" max="13" width="11.08203125" style="14" customWidth="1"/>
    <col min="14" max="14" width="10.58203125" style="13" customWidth="1"/>
    <col min="15" max="15" width="44.83203125" style="4" bestFit="1" customWidth="1"/>
    <col min="16" max="16384" width="8.6640625" style="4"/>
  </cols>
  <sheetData>
    <row r="2" spans="1:15" x14ac:dyDescent="0.45">
      <c r="K2" s="37" t="s">
        <v>9</v>
      </c>
      <c r="L2" s="37"/>
      <c r="M2" s="37" t="s">
        <v>59</v>
      </c>
      <c r="N2" s="37"/>
    </row>
    <row r="3" spans="1:15" x14ac:dyDescent="0.45">
      <c r="B3" s="26"/>
      <c r="C3" s="22" t="s">
        <v>5</v>
      </c>
      <c r="D3" s="22" t="s">
        <v>0</v>
      </c>
      <c r="E3" s="22" t="s">
        <v>1</v>
      </c>
      <c r="F3" s="23" t="s">
        <v>6</v>
      </c>
      <c r="G3" s="22" t="s">
        <v>2</v>
      </c>
      <c r="H3" s="23" t="s">
        <v>7</v>
      </c>
      <c r="I3" s="22" t="s">
        <v>4</v>
      </c>
      <c r="J3" s="22" t="s">
        <v>3</v>
      </c>
      <c r="K3" s="24" t="s">
        <v>11</v>
      </c>
      <c r="L3" s="24" t="s">
        <v>10</v>
      </c>
      <c r="M3" s="24" t="s">
        <v>60</v>
      </c>
      <c r="N3" s="13" t="s">
        <v>61</v>
      </c>
      <c r="O3" s="25" t="s">
        <v>13</v>
      </c>
    </row>
    <row r="4" spans="1:15" x14ac:dyDescent="0.45">
      <c r="B4" s="20" t="s">
        <v>33</v>
      </c>
      <c r="C4" s="6">
        <v>4000</v>
      </c>
      <c r="D4" s="6">
        <v>20</v>
      </c>
      <c r="E4" s="6">
        <v>12</v>
      </c>
      <c r="F4" s="3">
        <f>E4/D4</f>
        <v>0.6</v>
      </c>
      <c r="G4" s="6">
        <v>0</v>
      </c>
      <c r="H4" s="3">
        <f>G4/D4</f>
        <v>0</v>
      </c>
      <c r="I4" s="6">
        <v>10044</v>
      </c>
      <c r="J4" s="6">
        <f>I4+E4*100+G4*1000</f>
        <v>11244</v>
      </c>
      <c r="K4" s="9">
        <f>I4/D4</f>
        <v>502.2</v>
      </c>
      <c r="L4" s="9">
        <f>J4/D4</f>
        <v>562.20000000000005</v>
      </c>
      <c r="M4" s="9">
        <f>I4/C4</f>
        <v>2.5110000000000001</v>
      </c>
      <c r="N4" s="19">
        <f>J4/C4</f>
        <v>2.8109999999999999</v>
      </c>
      <c r="O4" s="4" t="s">
        <v>30</v>
      </c>
    </row>
    <row r="5" spans="1:15" x14ac:dyDescent="0.45">
      <c r="A5" s="4" t="s">
        <v>12</v>
      </c>
      <c r="B5" s="20" t="s">
        <v>16</v>
      </c>
      <c r="C5" s="6">
        <v>20000</v>
      </c>
      <c r="D5" s="6">
        <v>100</v>
      </c>
      <c r="E5" s="6">
        <v>42</v>
      </c>
      <c r="F5" s="3">
        <f t="shared" ref="F5:F7" si="0">E5/D5</f>
        <v>0.42</v>
      </c>
      <c r="G5" s="6">
        <v>5</v>
      </c>
      <c r="H5" s="3">
        <f t="shared" ref="H5:H7" si="1">G5/D5</f>
        <v>0.05</v>
      </c>
      <c r="I5" s="6">
        <v>50085</v>
      </c>
      <c r="J5" s="6">
        <f t="shared" ref="J5:J7" si="2">I5+E5*100+G5*1000</f>
        <v>59285</v>
      </c>
      <c r="K5" s="9">
        <f t="shared" ref="K5" si="3">I5/D5</f>
        <v>500.85</v>
      </c>
      <c r="L5" s="9">
        <f t="shared" ref="L5:L7" si="4">J5/D5</f>
        <v>592.85</v>
      </c>
      <c r="M5" s="9">
        <f t="shared" ref="M5:M7" si="5">I5/C5</f>
        <v>2.5042499999999999</v>
      </c>
      <c r="N5" s="9">
        <f>J5/C5</f>
        <v>2.9642499999999998</v>
      </c>
      <c r="O5" s="4" t="s">
        <v>50</v>
      </c>
    </row>
    <row r="6" spans="1:15" x14ac:dyDescent="0.45">
      <c r="B6" s="20" t="s">
        <v>17</v>
      </c>
      <c r="C6" s="6">
        <v>50000</v>
      </c>
      <c r="D6" s="6">
        <v>250</v>
      </c>
      <c r="E6" s="6">
        <v>110</v>
      </c>
      <c r="F6" s="3">
        <f t="shared" si="0"/>
        <v>0.44</v>
      </c>
      <c r="G6" s="6">
        <v>24</v>
      </c>
      <c r="H6" s="3">
        <f t="shared" si="1"/>
        <v>9.6000000000000002E-2</v>
      </c>
      <c r="I6" s="6">
        <v>125236</v>
      </c>
      <c r="J6" s="6">
        <f t="shared" si="2"/>
        <v>160236</v>
      </c>
      <c r="K6" s="9">
        <f>I6/D6</f>
        <v>500.94400000000002</v>
      </c>
      <c r="L6" s="9">
        <f t="shared" si="4"/>
        <v>640.94399999999996</v>
      </c>
      <c r="M6" s="9">
        <f t="shared" si="5"/>
        <v>2.5047199999999998</v>
      </c>
      <c r="N6" s="9">
        <f>J6/C6</f>
        <v>3.20472</v>
      </c>
      <c r="O6" s="4" t="s">
        <v>56</v>
      </c>
    </row>
    <row r="7" spans="1:15" x14ac:dyDescent="0.45">
      <c r="B7" s="21" t="s">
        <v>58</v>
      </c>
      <c r="C7" s="17">
        <v>74000</v>
      </c>
      <c r="D7" s="17">
        <v>370</v>
      </c>
      <c r="E7" s="17">
        <v>164</v>
      </c>
      <c r="F7" s="18">
        <f t="shared" si="0"/>
        <v>0.44324324324324327</v>
      </c>
      <c r="G7" s="17">
        <v>29</v>
      </c>
      <c r="H7" s="18">
        <f t="shared" si="1"/>
        <v>7.8378378378378383E-2</v>
      </c>
      <c r="I7" s="17">
        <v>185365</v>
      </c>
      <c r="J7" s="17">
        <f t="shared" si="2"/>
        <v>230765</v>
      </c>
      <c r="K7" s="19">
        <f>I7/D7</f>
        <v>500.98648648648651</v>
      </c>
      <c r="L7" s="19">
        <f t="shared" si="4"/>
        <v>623.68918918918916</v>
      </c>
      <c r="M7" s="19">
        <f t="shared" si="5"/>
        <v>2.5049324324324322</v>
      </c>
      <c r="N7" s="19">
        <f>J7/C7</f>
        <v>3.1184459459459459</v>
      </c>
      <c r="O7" s="16"/>
    </row>
    <row r="8" spans="1:15" x14ac:dyDescent="0.45">
      <c r="F8" s="3"/>
      <c r="G8" s="29"/>
      <c r="H8" s="3"/>
      <c r="J8" s="6"/>
      <c r="K8" s="9"/>
      <c r="L8" s="9"/>
      <c r="M8" s="9"/>
      <c r="N8" s="9"/>
    </row>
    <row r="9" spans="1:15" x14ac:dyDescent="0.45">
      <c r="C9" s="6"/>
      <c r="D9" s="6"/>
      <c r="E9" s="6"/>
      <c r="F9" s="3"/>
      <c r="G9" s="6"/>
      <c r="H9" s="3"/>
      <c r="I9" s="6"/>
      <c r="J9" s="6"/>
      <c r="K9" s="9"/>
      <c r="L9" s="9"/>
      <c r="M9" s="9"/>
      <c r="N9" s="9"/>
    </row>
    <row r="10" spans="1:15" x14ac:dyDescent="0.45">
      <c r="C10" s="6"/>
      <c r="D10" s="6"/>
      <c r="E10" s="6"/>
      <c r="F10" s="3"/>
      <c r="G10" s="6"/>
      <c r="H10" s="3"/>
      <c r="I10" s="6"/>
      <c r="J10" s="6"/>
      <c r="K10" s="9"/>
      <c r="L10" s="9"/>
      <c r="M10" s="9"/>
      <c r="N10" s="9"/>
    </row>
    <row r="11" spans="1:15" x14ac:dyDescent="0.45">
      <c r="C11" s="6"/>
      <c r="D11" s="6"/>
      <c r="E11" s="6"/>
      <c r="F11" s="3"/>
      <c r="G11" s="6"/>
      <c r="H11" s="3"/>
      <c r="I11" s="6"/>
      <c r="J11" s="6"/>
      <c r="K11" s="9"/>
      <c r="L11" s="9"/>
      <c r="M11" s="9"/>
      <c r="N11" s="9"/>
    </row>
    <row r="12" spans="1:15" x14ac:dyDescent="0.45">
      <c r="C12" s="6"/>
      <c r="D12" s="6"/>
      <c r="E12" s="6"/>
      <c r="F12" s="3"/>
      <c r="G12" s="6"/>
      <c r="H12" s="3"/>
      <c r="I12" s="6"/>
      <c r="J12" s="6"/>
      <c r="K12" s="9"/>
      <c r="L12" s="9"/>
      <c r="M12" s="9"/>
      <c r="N12" s="9"/>
    </row>
    <row r="13" spans="1:15" x14ac:dyDescent="0.45">
      <c r="C13" s="6"/>
      <c r="D13" s="6"/>
      <c r="E13" s="6"/>
      <c r="F13" s="3"/>
      <c r="G13" s="6"/>
      <c r="H13" s="3"/>
      <c r="I13" s="6"/>
      <c r="J13" s="6"/>
      <c r="K13" s="9"/>
      <c r="L13" s="9"/>
      <c r="M13" s="9"/>
      <c r="N13" s="9"/>
    </row>
    <row r="14" spans="1:15" x14ac:dyDescent="0.45">
      <c r="C14" s="6"/>
      <c r="D14" s="6"/>
      <c r="E14" s="6"/>
      <c r="F14" s="3"/>
      <c r="G14" s="6"/>
      <c r="H14" s="3"/>
      <c r="I14" s="6"/>
      <c r="J14" s="6"/>
      <c r="K14" s="9"/>
      <c r="L14" s="9"/>
      <c r="M14" s="9"/>
      <c r="N14" s="9"/>
    </row>
    <row r="15" spans="1:15" x14ac:dyDescent="0.45">
      <c r="C15" s="6"/>
      <c r="D15" s="6"/>
      <c r="E15" s="6"/>
      <c r="F15" s="3"/>
      <c r="G15" s="6"/>
      <c r="H15" s="3"/>
      <c r="I15" s="6"/>
      <c r="J15" s="6"/>
      <c r="K15" s="9"/>
      <c r="L15" s="9"/>
      <c r="M15" s="9"/>
      <c r="N15" s="9"/>
    </row>
    <row r="16" spans="1:15" x14ac:dyDescent="0.45">
      <c r="C16" s="6"/>
      <c r="D16" s="6"/>
      <c r="E16" s="6"/>
      <c r="F16" s="3"/>
      <c r="G16" s="6"/>
      <c r="H16" s="3"/>
      <c r="I16" s="6"/>
      <c r="J16" s="6"/>
      <c r="K16" s="9"/>
      <c r="L16" s="9"/>
      <c r="M16" s="9"/>
      <c r="N16" s="9"/>
    </row>
    <row r="17" spans="3:14" x14ac:dyDescent="0.45">
      <c r="C17" s="6"/>
      <c r="D17" s="6"/>
      <c r="E17" s="6"/>
      <c r="F17" s="3"/>
      <c r="G17" s="6"/>
      <c r="H17" s="3"/>
      <c r="I17" s="6"/>
      <c r="J17" s="6"/>
      <c r="K17" s="9"/>
      <c r="L17" s="9"/>
      <c r="M17" s="9"/>
      <c r="N17" s="9"/>
    </row>
    <row r="18" spans="3:14" x14ac:dyDescent="0.45">
      <c r="F18" s="3"/>
      <c r="H18" s="3"/>
      <c r="J18" s="6"/>
      <c r="K18" s="9"/>
      <c r="L18" s="9"/>
      <c r="M18" s="9"/>
      <c r="N18" s="9"/>
    </row>
  </sheetData>
  <mergeCells count="2">
    <mergeCell ref="K2:L2"/>
    <mergeCell ref="M2:N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topLeftCell="B1" zoomScaleNormal="100" workbookViewId="0">
      <pane ySplit="3" topLeftCell="A4" activePane="bottomLeft" state="frozen"/>
      <selection pane="bottomLeft" activeCell="M22" activeCellId="3" sqref="F22 H22 J22 M22:P22"/>
    </sheetView>
  </sheetViews>
  <sheetFormatPr defaultRowHeight="17" x14ac:dyDescent="0.45"/>
  <cols>
    <col min="1" max="2" width="8.6640625" style="4"/>
    <col min="3" max="3" width="8.6640625" style="5"/>
    <col min="4" max="4" width="9.1640625" style="5" bestFit="1" customWidth="1"/>
    <col min="5" max="5" width="8.6640625" style="5"/>
    <col min="6" max="6" width="10.08203125" style="2" bestFit="1" customWidth="1"/>
    <col min="7" max="7" width="11.08203125" style="5" bestFit="1" customWidth="1"/>
    <col min="8" max="8" width="9.1640625" style="2" bestFit="1" customWidth="1"/>
    <col min="9" max="9" width="11.08203125" style="5" bestFit="1" customWidth="1"/>
    <col min="10" max="10" width="9.1640625" style="2" bestFit="1" customWidth="1"/>
    <col min="11" max="11" width="13.83203125" style="5" bestFit="1" customWidth="1"/>
    <col min="12" max="12" width="9.58203125" style="5" bestFit="1" customWidth="1"/>
    <col min="13" max="13" width="10.58203125" style="13" customWidth="1"/>
    <col min="14" max="14" width="11.08203125" style="13" customWidth="1"/>
    <col min="15" max="15" width="11.08203125" style="14" customWidth="1"/>
    <col min="16" max="16" width="10.58203125" style="13" customWidth="1"/>
    <col min="17" max="17" width="52.58203125" style="4" bestFit="1" customWidth="1"/>
    <col min="18" max="16384" width="8.6640625" style="4"/>
  </cols>
  <sheetData>
    <row r="2" spans="1:17" x14ac:dyDescent="0.45">
      <c r="M2" s="37" t="s">
        <v>9</v>
      </c>
      <c r="N2" s="37"/>
      <c r="O2" s="37" t="s">
        <v>59</v>
      </c>
      <c r="P2" s="37"/>
    </row>
    <row r="3" spans="1:17" x14ac:dyDescent="0.45">
      <c r="B3" s="20"/>
      <c r="C3" s="22" t="s">
        <v>5</v>
      </c>
      <c r="D3" s="22" t="s">
        <v>0</v>
      </c>
      <c r="E3" s="22" t="s">
        <v>1</v>
      </c>
      <c r="F3" s="23" t="s">
        <v>6</v>
      </c>
      <c r="G3" s="22" t="s">
        <v>2</v>
      </c>
      <c r="H3" s="23" t="s">
        <v>7</v>
      </c>
      <c r="I3" s="22" t="s">
        <v>34</v>
      </c>
      <c r="J3" s="23" t="s">
        <v>35</v>
      </c>
      <c r="K3" s="22" t="s">
        <v>4</v>
      </c>
      <c r="L3" s="22" t="s">
        <v>3</v>
      </c>
      <c r="M3" s="24" t="s">
        <v>11</v>
      </c>
      <c r="N3" s="24" t="s">
        <v>10</v>
      </c>
      <c r="O3" s="24" t="s">
        <v>63</v>
      </c>
      <c r="P3" s="24" t="s">
        <v>62</v>
      </c>
      <c r="Q3" s="25" t="s">
        <v>13</v>
      </c>
    </row>
    <row r="4" spans="1:17" x14ac:dyDescent="0.45">
      <c r="B4" s="20" t="s">
        <v>31</v>
      </c>
      <c r="C4" s="7">
        <v>4000</v>
      </c>
      <c r="D4" s="7">
        <v>8</v>
      </c>
      <c r="E4" s="7">
        <v>6</v>
      </c>
      <c r="F4" s="8">
        <f>E4/D4</f>
        <v>0.75</v>
      </c>
      <c r="G4" s="7">
        <v>1</v>
      </c>
      <c r="H4" s="8">
        <f>G4/D4</f>
        <v>0.125</v>
      </c>
      <c r="I4" s="7">
        <v>0</v>
      </c>
      <c r="J4" s="8">
        <f t="shared" ref="J4:J5" si="0">I4/D4</f>
        <v>0</v>
      </c>
      <c r="K4" s="7">
        <v>10029</v>
      </c>
      <c r="L4" s="7">
        <f t="shared" ref="L4:L5" si="1">K4+E4*100+G4*1000+I4*10000</f>
        <v>11629</v>
      </c>
      <c r="M4" s="15">
        <f>K4/D4</f>
        <v>1253.625</v>
      </c>
      <c r="N4" s="15">
        <f>L4/D4</f>
        <v>1453.625</v>
      </c>
      <c r="O4" s="15">
        <f>K4/C4</f>
        <v>2.50725</v>
      </c>
      <c r="P4" s="15">
        <f t="shared" ref="P4:P22" si="2">L4/C4</f>
        <v>2.9072499999999999</v>
      </c>
      <c r="Q4" s="4" t="s">
        <v>14</v>
      </c>
    </row>
    <row r="5" spans="1:17" x14ac:dyDescent="0.45">
      <c r="A5" s="4" t="s">
        <v>12</v>
      </c>
      <c r="B5" s="20" t="s">
        <v>16</v>
      </c>
      <c r="C5" s="6">
        <v>4000</v>
      </c>
      <c r="D5" s="6">
        <v>8</v>
      </c>
      <c r="E5" s="6">
        <v>8</v>
      </c>
      <c r="F5" s="8">
        <f t="shared" ref="F5:F22" si="3">E5/D5</f>
        <v>1</v>
      </c>
      <c r="G5" s="6">
        <v>1</v>
      </c>
      <c r="H5" s="8">
        <f t="shared" ref="H5:H22" si="4">G5/D5</f>
        <v>0.125</v>
      </c>
      <c r="I5" s="6">
        <v>0</v>
      </c>
      <c r="J5" s="8">
        <f t="shared" si="0"/>
        <v>0</v>
      </c>
      <c r="K5" s="6">
        <v>9876</v>
      </c>
      <c r="L5" s="7">
        <f t="shared" si="1"/>
        <v>11676</v>
      </c>
      <c r="M5" s="15">
        <f t="shared" ref="M5:M22" si="5">K5/D5</f>
        <v>1234.5</v>
      </c>
      <c r="N5" s="15">
        <f t="shared" ref="N5:N22" si="6">L5/D5</f>
        <v>1459.5</v>
      </c>
      <c r="O5" s="15">
        <f t="shared" ref="O5:O22" si="7">K5/C5</f>
        <v>2.4689999999999999</v>
      </c>
      <c r="P5" s="15">
        <f t="shared" si="2"/>
        <v>2.919</v>
      </c>
      <c r="Q5" s="4" t="s">
        <v>30</v>
      </c>
    </row>
    <row r="6" spans="1:17" x14ac:dyDescent="0.45">
      <c r="B6" s="20" t="s">
        <v>17</v>
      </c>
      <c r="C6" s="6">
        <v>50000</v>
      </c>
      <c r="D6" s="6">
        <v>100</v>
      </c>
      <c r="E6" s="6">
        <v>76</v>
      </c>
      <c r="F6" s="8">
        <f t="shared" si="3"/>
        <v>0.76</v>
      </c>
      <c r="G6" s="6">
        <v>9</v>
      </c>
      <c r="H6" s="8">
        <f t="shared" si="4"/>
        <v>0.09</v>
      </c>
      <c r="I6" s="6">
        <v>1</v>
      </c>
      <c r="J6" s="8">
        <f>I6/D6</f>
        <v>0.01</v>
      </c>
      <c r="K6" s="6">
        <v>125002</v>
      </c>
      <c r="L6" s="7">
        <f>K6+E6*100+G6*1000+I6*10000</f>
        <v>151602</v>
      </c>
      <c r="M6" s="15">
        <f t="shared" si="5"/>
        <v>1250.02</v>
      </c>
      <c r="N6" s="15">
        <f t="shared" si="6"/>
        <v>1516.02</v>
      </c>
      <c r="O6" s="15">
        <f t="shared" si="7"/>
        <v>2.5000399999999998</v>
      </c>
      <c r="P6" s="15">
        <f t="shared" si="2"/>
        <v>3.0320399999999998</v>
      </c>
      <c r="Q6" s="4" t="s">
        <v>36</v>
      </c>
    </row>
    <row r="7" spans="1:17" x14ac:dyDescent="0.45">
      <c r="B7" s="20" t="s">
        <v>18</v>
      </c>
      <c r="C7" s="6">
        <v>60000</v>
      </c>
      <c r="D7" s="6">
        <v>120</v>
      </c>
      <c r="E7" s="6">
        <v>70</v>
      </c>
      <c r="F7" s="8">
        <f t="shared" si="3"/>
        <v>0.58333333333333337</v>
      </c>
      <c r="G7" s="6">
        <v>10</v>
      </c>
      <c r="H7" s="8">
        <f t="shared" si="4"/>
        <v>8.3333333333333329E-2</v>
      </c>
      <c r="I7" s="6">
        <v>0</v>
      </c>
      <c r="J7" s="8">
        <f t="shared" ref="J7:J22" si="8">I7/D7</f>
        <v>0</v>
      </c>
      <c r="K7" s="6">
        <v>149301</v>
      </c>
      <c r="L7" s="7">
        <f t="shared" ref="L7:L21" si="9">K7+E7*100+G7*1000+I7*10000</f>
        <v>166301</v>
      </c>
      <c r="M7" s="15">
        <f t="shared" si="5"/>
        <v>1244.175</v>
      </c>
      <c r="N7" s="15">
        <f t="shared" si="6"/>
        <v>1385.8416666666667</v>
      </c>
      <c r="O7" s="15">
        <f t="shared" si="7"/>
        <v>2.4883500000000001</v>
      </c>
      <c r="P7" s="15">
        <f t="shared" si="2"/>
        <v>2.7716833333333333</v>
      </c>
      <c r="Q7" s="4" t="s">
        <v>38</v>
      </c>
    </row>
    <row r="8" spans="1:17" x14ac:dyDescent="0.45">
      <c r="B8" s="20" t="s">
        <v>19</v>
      </c>
      <c r="C8" s="6">
        <v>33500</v>
      </c>
      <c r="D8" s="6">
        <v>67</v>
      </c>
      <c r="E8" s="6">
        <v>46</v>
      </c>
      <c r="F8" s="8">
        <f t="shared" si="3"/>
        <v>0.68656716417910446</v>
      </c>
      <c r="G8" s="6">
        <v>5</v>
      </c>
      <c r="H8" s="8">
        <f t="shared" si="4"/>
        <v>7.4626865671641784E-2</v>
      </c>
      <c r="I8" s="6">
        <v>0</v>
      </c>
      <c r="J8" s="8">
        <f t="shared" si="8"/>
        <v>0</v>
      </c>
      <c r="K8" s="6">
        <v>84171</v>
      </c>
      <c r="L8" s="7">
        <f t="shared" si="9"/>
        <v>93771</v>
      </c>
      <c r="M8" s="15">
        <f t="shared" si="5"/>
        <v>1256.2835820895523</v>
      </c>
      <c r="N8" s="15">
        <f t="shared" si="6"/>
        <v>1399.5671641791046</v>
      </c>
      <c r="O8" s="15">
        <f t="shared" si="7"/>
        <v>2.5125671641791043</v>
      </c>
      <c r="P8" s="15">
        <f t="shared" si="2"/>
        <v>2.7991343283582091</v>
      </c>
      <c r="Q8" s="4" t="s">
        <v>37</v>
      </c>
    </row>
    <row r="9" spans="1:17" x14ac:dyDescent="0.45">
      <c r="B9" s="20" t="s">
        <v>20</v>
      </c>
      <c r="C9" s="6">
        <v>41000</v>
      </c>
      <c r="D9" s="6">
        <v>82</v>
      </c>
      <c r="E9" s="6">
        <v>52</v>
      </c>
      <c r="F9" s="8">
        <f t="shared" si="3"/>
        <v>0.63414634146341464</v>
      </c>
      <c r="G9" s="6">
        <v>1</v>
      </c>
      <c r="H9" s="8">
        <f t="shared" si="4"/>
        <v>1.2195121951219513E-2</v>
      </c>
      <c r="I9" s="6">
        <v>0</v>
      </c>
      <c r="J9" s="8">
        <f t="shared" si="8"/>
        <v>0</v>
      </c>
      <c r="K9" s="6">
        <v>102611</v>
      </c>
      <c r="L9" s="7">
        <f t="shared" si="9"/>
        <v>108811</v>
      </c>
      <c r="M9" s="15">
        <f t="shared" si="5"/>
        <v>1251.3536585365853</v>
      </c>
      <c r="N9" s="15">
        <f t="shared" si="6"/>
        <v>1326.9634146341464</v>
      </c>
      <c r="O9" s="15">
        <f t="shared" si="7"/>
        <v>2.5027073170731708</v>
      </c>
      <c r="P9" s="15">
        <f t="shared" si="2"/>
        <v>2.6539268292682925</v>
      </c>
      <c r="Q9" s="4" t="s">
        <v>40</v>
      </c>
    </row>
    <row r="10" spans="1:17" x14ac:dyDescent="0.45">
      <c r="B10" s="20" t="s">
        <v>21</v>
      </c>
      <c r="C10" s="6">
        <v>9500</v>
      </c>
      <c r="D10" s="6">
        <v>19</v>
      </c>
      <c r="E10" s="6">
        <v>12</v>
      </c>
      <c r="F10" s="8">
        <f t="shared" si="3"/>
        <v>0.63157894736842102</v>
      </c>
      <c r="G10" s="6">
        <v>2</v>
      </c>
      <c r="H10" s="8">
        <f t="shared" si="4"/>
        <v>0.10526315789473684</v>
      </c>
      <c r="I10" s="6">
        <v>1</v>
      </c>
      <c r="J10" s="8">
        <f t="shared" si="8"/>
        <v>5.2631578947368418E-2</v>
      </c>
      <c r="K10" s="6">
        <v>23539</v>
      </c>
      <c r="L10" s="7">
        <f t="shared" si="9"/>
        <v>36739</v>
      </c>
      <c r="M10" s="15">
        <f t="shared" si="5"/>
        <v>1238.8947368421052</v>
      </c>
      <c r="N10" s="15">
        <f t="shared" si="6"/>
        <v>1933.6315789473683</v>
      </c>
      <c r="O10" s="15">
        <f t="shared" si="7"/>
        <v>2.4777894736842105</v>
      </c>
      <c r="P10" s="15">
        <f t="shared" si="2"/>
        <v>3.8672631578947367</v>
      </c>
      <c r="Q10" s="4" t="s">
        <v>39</v>
      </c>
    </row>
    <row r="11" spans="1:17" x14ac:dyDescent="0.45">
      <c r="B11" s="20" t="s">
        <v>22</v>
      </c>
      <c r="C11" s="6">
        <v>41500</v>
      </c>
      <c r="D11" s="6">
        <v>83</v>
      </c>
      <c r="E11" s="6">
        <v>54</v>
      </c>
      <c r="F11" s="8">
        <f t="shared" si="3"/>
        <v>0.6506024096385542</v>
      </c>
      <c r="G11" s="6">
        <v>6</v>
      </c>
      <c r="H11" s="8">
        <f t="shared" si="4"/>
        <v>7.2289156626506021E-2</v>
      </c>
      <c r="I11" s="6">
        <v>0</v>
      </c>
      <c r="J11" s="8">
        <f t="shared" si="8"/>
        <v>0</v>
      </c>
      <c r="K11" s="6">
        <v>103922</v>
      </c>
      <c r="L11" s="7">
        <f t="shared" si="9"/>
        <v>115322</v>
      </c>
      <c r="M11" s="15">
        <f t="shared" si="5"/>
        <v>1252.0722891566265</v>
      </c>
      <c r="N11" s="15">
        <f t="shared" si="6"/>
        <v>1389.4216867469879</v>
      </c>
      <c r="O11" s="15">
        <f t="shared" si="7"/>
        <v>2.504144578313253</v>
      </c>
      <c r="P11" s="15">
        <f t="shared" si="2"/>
        <v>2.7788433734939759</v>
      </c>
      <c r="Q11" s="4" t="s">
        <v>41</v>
      </c>
    </row>
    <row r="12" spans="1:17" x14ac:dyDescent="0.45">
      <c r="B12" s="20" t="s">
        <v>23</v>
      </c>
      <c r="C12" s="6">
        <v>31500</v>
      </c>
      <c r="D12" s="6">
        <v>63</v>
      </c>
      <c r="E12" s="6">
        <v>38</v>
      </c>
      <c r="F12" s="8">
        <f t="shared" si="3"/>
        <v>0.60317460317460314</v>
      </c>
      <c r="G12" s="6">
        <v>2</v>
      </c>
      <c r="H12" s="8">
        <f t="shared" si="4"/>
        <v>3.1746031746031744E-2</v>
      </c>
      <c r="I12" s="6">
        <v>1</v>
      </c>
      <c r="J12" s="8">
        <f t="shared" si="8"/>
        <v>1.5873015873015872E-2</v>
      </c>
      <c r="K12" s="6">
        <v>78029</v>
      </c>
      <c r="L12" s="7">
        <f t="shared" si="9"/>
        <v>93829</v>
      </c>
      <c r="M12" s="15">
        <f t="shared" si="5"/>
        <v>1238.5555555555557</v>
      </c>
      <c r="N12" s="15">
        <f t="shared" si="6"/>
        <v>1489.3492063492063</v>
      </c>
      <c r="O12" s="15">
        <f t="shared" si="7"/>
        <v>2.4771111111111113</v>
      </c>
      <c r="P12" s="15">
        <f t="shared" si="2"/>
        <v>2.9786984126984128</v>
      </c>
      <c r="Q12" s="4" t="s">
        <v>42</v>
      </c>
    </row>
    <row r="13" spans="1:17" x14ac:dyDescent="0.45">
      <c r="B13" s="20" t="s">
        <v>24</v>
      </c>
      <c r="C13" s="6">
        <v>93500</v>
      </c>
      <c r="D13" s="6">
        <v>187</v>
      </c>
      <c r="E13" s="6">
        <v>106</v>
      </c>
      <c r="F13" s="8">
        <f t="shared" si="3"/>
        <v>0.5668449197860963</v>
      </c>
      <c r="G13" s="6">
        <v>17</v>
      </c>
      <c r="H13" s="8">
        <f t="shared" si="4"/>
        <v>9.0909090909090912E-2</v>
      </c>
      <c r="I13" s="6">
        <v>2</v>
      </c>
      <c r="J13" s="8">
        <f t="shared" si="8"/>
        <v>1.06951871657754E-2</v>
      </c>
      <c r="K13" s="6">
        <v>233807</v>
      </c>
      <c r="L13" s="7">
        <f t="shared" si="9"/>
        <v>281407</v>
      </c>
      <c r="M13" s="15">
        <f t="shared" si="5"/>
        <v>1250.3048128342245</v>
      </c>
      <c r="N13" s="15">
        <f t="shared" si="6"/>
        <v>1504.8502673796791</v>
      </c>
      <c r="O13" s="15">
        <f t="shared" si="7"/>
        <v>2.5006096256684494</v>
      </c>
      <c r="P13" s="15">
        <f t="shared" si="2"/>
        <v>3.0097005347593582</v>
      </c>
      <c r="Q13" s="4" t="s">
        <v>43</v>
      </c>
    </row>
    <row r="14" spans="1:17" x14ac:dyDescent="0.45">
      <c r="B14" s="20" t="s">
        <v>25</v>
      </c>
      <c r="C14" s="6">
        <v>10000</v>
      </c>
      <c r="D14" s="6">
        <v>20</v>
      </c>
      <c r="E14" s="6">
        <v>12</v>
      </c>
      <c r="F14" s="8">
        <f t="shared" si="3"/>
        <v>0.6</v>
      </c>
      <c r="G14" s="6">
        <v>2</v>
      </c>
      <c r="H14" s="8">
        <f t="shared" si="4"/>
        <v>0.1</v>
      </c>
      <c r="I14" s="6">
        <v>0</v>
      </c>
      <c r="J14" s="8">
        <f t="shared" si="8"/>
        <v>0</v>
      </c>
      <c r="K14" s="6">
        <v>25157</v>
      </c>
      <c r="L14" s="7">
        <f t="shared" si="9"/>
        <v>28357</v>
      </c>
      <c r="M14" s="15">
        <f t="shared" si="5"/>
        <v>1257.8499999999999</v>
      </c>
      <c r="N14" s="15">
        <f t="shared" si="6"/>
        <v>1417.85</v>
      </c>
      <c r="O14" s="15">
        <f t="shared" si="7"/>
        <v>2.5156999999999998</v>
      </c>
      <c r="P14" s="15">
        <f t="shared" si="2"/>
        <v>2.8357000000000001</v>
      </c>
      <c r="Q14" s="4" t="s">
        <v>44</v>
      </c>
    </row>
    <row r="15" spans="1:17" x14ac:dyDescent="0.45">
      <c r="B15" s="20" t="s">
        <v>26</v>
      </c>
      <c r="C15" s="6">
        <v>102000</v>
      </c>
      <c r="D15" s="6">
        <v>204</v>
      </c>
      <c r="E15" s="6">
        <v>150</v>
      </c>
      <c r="F15" s="8">
        <f t="shared" si="3"/>
        <v>0.73529411764705888</v>
      </c>
      <c r="G15" s="6">
        <v>16</v>
      </c>
      <c r="H15" s="8">
        <f t="shared" si="4"/>
        <v>7.8431372549019607E-2</v>
      </c>
      <c r="I15" s="6">
        <v>4</v>
      </c>
      <c r="J15" s="8">
        <f t="shared" si="8"/>
        <v>1.9607843137254902E-2</v>
      </c>
      <c r="K15" s="6">
        <v>254806</v>
      </c>
      <c r="L15" s="7">
        <f t="shared" si="9"/>
        <v>325806</v>
      </c>
      <c r="M15" s="15">
        <f t="shared" si="5"/>
        <v>1249.0490196078431</v>
      </c>
      <c r="N15" s="15">
        <f t="shared" si="6"/>
        <v>1597.0882352941176</v>
      </c>
      <c r="O15" s="15">
        <f t="shared" si="7"/>
        <v>2.4980980392156864</v>
      </c>
      <c r="P15" s="15">
        <f t="shared" si="2"/>
        <v>3.1941764705882352</v>
      </c>
      <c r="Q15" s="4" t="s">
        <v>45</v>
      </c>
    </row>
    <row r="16" spans="1:17" x14ac:dyDescent="0.45">
      <c r="B16" s="20" t="s">
        <v>27</v>
      </c>
      <c r="C16" s="6">
        <v>4000</v>
      </c>
      <c r="D16" s="6">
        <v>8</v>
      </c>
      <c r="E16" s="6">
        <v>4</v>
      </c>
      <c r="F16" s="8">
        <f t="shared" si="3"/>
        <v>0.5</v>
      </c>
      <c r="G16" s="6">
        <v>1</v>
      </c>
      <c r="H16" s="8">
        <f t="shared" si="4"/>
        <v>0.125</v>
      </c>
      <c r="I16" s="6">
        <v>1</v>
      </c>
      <c r="J16" s="8">
        <f t="shared" si="8"/>
        <v>0.125</v>
      </c>
      <c r="K16" s="6">
        <v>10078</v>
      </c>
      <c r="L16" s="7">
        <f t="shared" si="9"/>
        <v>21478</v>
      </c>
      <c r="M16" s="15">
        <f t="shared" si="5"/>
        <v>1259.75</v>
      </c>
      <c r="N16" s="15">
        <f t="shared" si="6"/>
        <v>2684.75</v>
      </c>
      <c r="O16" s="15">
        <f t="shared" si="7"/>
        <v>2.5194999999999999</v>
      </c>
      <c r="P16" s="15">
        <f t="shared" si="2"/>
        <v>5.3695000000000004</v>
      </c>
      <c r="Q16" s="4" t="s">
        <v>46</v>
      </c>
    </row>
    <row r="17" spans="2:17" x14ac:dyDescent="0.45">
      <c r="B17" s="20" t="s">
        <v>28</v>
      </c>
      <c r="C17" s="6">
        <v>50500</v>
      </c>
      <c r="D17" s="6">
        <v>101</v>
      </c>
      <c r="E17" s="6">
        <v>50</v>
      </c>
      <c r="F17" s="8">
        <f t="shared" si="3"/>
        <v>0.49504950495049505</v>
      </c>
      <c r="G17" s="6">
        <v>7</v>
      </c>
      <c r="H17" s="8">
        <f t="shared" si="4"/>
        <v>6.9306930693069313E-2</v>
      </c>
      <c r="I17" s="6">
        <v>0</v>
      </c>
      <c r="J17" s="8">
        <f t="shared" si="8"/>
        <v>0</v>
      </c>
      <c r="K17" s="6">
        <v>126433</v>
      </c>
      <c r="L17" s="7">
        <f t="shared" si="9"/>
        <v>138433</v>
      </c>
      <c r="M17" s="15">
        <f t="shared" si="5"/>
        <v>1251.8118811881188</v>
      </c>
      <c r="N17" s="15">
        <f t="shared" si="6"/>
        <v>1370.6237623762377</v>
      </c>
      <c r="O17" s="15">
        <f t="shared" si="7"/>
        <v>2.5036237623762374</v>
      </c>
      <c r="P17" s="15">
        <f t="shared" si="2"/>
        <v>2.7412475247524752</v>
      </c>
      <c r="Q17" s="4" t="s">
        <v>47</v>
      </c>
    </row>
    <row r="18" spans="2:17" x14ac:dyDescent="0.45">
      <c r="B18" s="20" t="s">
        <v>32</v>
      </c>
      <c r="C18" s="6">
        <v>20000</v>
      </c>
      <c r="D18" s="6">
        <v>40</v>
      </c>
      <c r="E18" s="6">
        <v>30</v>
      </c>
      <c r="F18" s="8">
        <f t="shared" si="3"/>
        <v>0.75</v>
      </c>
      <c r="G18" s="6">
        <v>3</v>
      </c>
      <c r="H18" s="8">
        <f t="shared" si="4"/>
        <v>7.4999999999999997E-2</v>
      </c>
      <c r="I18" s="6">
        <v>0</v>
      </c>
      <c r="J18" s="8">
        <f t="shared" si="8"/>
        <v>0</v>
      </c>
      <c r="K18" s="6">
        <v>50261</v>
      </c>
      <c r="L18" s="7">
        <f t="shared" si="9"/>
        <v>56261</v>
      </c>
      <c r="M18" s="15">
        <f t="shared" si="5"/>
        <v>1256.5250000000001</v>
      </c>
      <c r="N18" s="15">
        <f t="shared" si="6"/>
        <v>1406.5250000000001</v>
      </c>
      <c r="O18" s="15">
        <f t="shared" si="7"/>
        <v>2.5130499999999998</v>
      </c>
      <c r="P18" s="15">
        <f t="shared" si="2"/>
        <v>2.8130500000000001</v>
      </c>
      <c r="Q18" s="4" t="s">
        <v>50</v>
      </c>
    </row>
    <row r="19" spans="2:17" x14ac:dyDescent="0.45">
      <c r="B19" s="20" t="s">
        <v>51</v>
      </c>
      <c r="C19" s="6">
        <v>43000</v>
      </c>
      <c r="D19" s="6">
        <v>86</v>
      </c>
      <c r="E19" s="6">
        <v>66</v>
      </c>
      <c r="F19" s="3">
        <f t="shared" si="3"/>
        <v>0.76744186046511631</v>
      </c>
      <c r="G19" s="6">
        <v>7</v>
      </c>
      <c r="H19" s="3">
        <f t="shared" si="4"/>
        <v>8.1395348837209308E-2</v>
      </c>
      <c r="I19" s="6">
        <v>1</v>
      </c>
      <c r="J19" s="3">
        <f t="shared" si="8"/>
        <v>1.1627906976744186E-2</v>
      </c>
      <c r="K19" s="6">
        <v>106900</v>
      </c>
      <c r="L19" s="6">
        <f t="shared" si="9"/>
        <v>130500</v>
      </c>
      <c r="M19" s="9">
        <f t="shared" si="5"/>
        <v>1243.0232558139535</v>
      </c>
      <c r="N19" s="9">
        <f t="shared" si="6"/>
        <v>1517.4418604651162</v>
      </c>
      <c r="O19" s="15">
        <f t="shared" si="7"/>
        <v>2.4860465116279071</v>
      </c>
      <c r="P19" s="9">
        <f t="shared" si="2"/>
        <v>3.0348837209302326</v>
      </c>
      <c r="Q19" s="4" t="s">
        <v>54</v>
      </c>
    </row>
    <row r="20" spans="2:17" x14ac:dyDescent="0.45">
      <c r="B20" s="20" t="s">
        <v>52</v>
      </c>
      <c r="C20" s="6">
        <v>20000</v>
      </c>
      <c r="D20" s="6">
        <v>40</v>
      </c>
      <c r="E20" s="6">
        <v>28</v>
      </c>
      <c r="F20" s="3">
        <f t="shared" si="3"/>
        <v>0.7</v>
      </c>
      <c r="G20" s="6">
        <v>3</v>
      </c>
      <c r="H20" s="3">
        <f t="shared" si="4"/>
        <v>7.4999999999999997E-2</v>
      </c>
      <c r="I20" s="6">
        <v>2</v>
      </c>
      <c r="J20" s="3">
        <f t="shared" si="8"/>
        <v>0.05</v>
      </c>
      <c r="K20" s="6">
        <v>50010</v>
      </c>
      <c r="L20" s="6">
        <f t="shared" si="9"/>
        <v>75810</v>
      </c>
      <c r="M20" s="9">
        <f t="shared" si="5"/>
        <v>1250.25</v>
      </c>
      <c r="N20" s="9">
        <f t="shared" si="6"/>
        <v>1895.25</v>
      </c>
      <c r="O20" s="15">
        <f t="shared" si="7"/>
        <v>2.5005000000000002</v>
      </c>
      <c r="P20" s="9">
        <f t="shared" si="2"/>
        <v>3.7905000000000002</v>
      </c>
      <c r="Q20" s="4" t="s">
        <v>55</v>
      </c>
    </row>
    <row r="21" spans="2:17" x14ac:dyDescent="0.45">
      <c r="B21" s="20" t="s">
        <v>53</v>
      </c>
      <c r="C21" s="6">
        <v>100000</v>
      </c>
      <c r="D21" s="6">
        <v>200</v>
      </c>
      <c r="E21" s="6">
        <v>140</v>
      </c>
      <c r="F21" s="3">
        <f t="shared" si="3"/>
        <v>0.7</v>
      </c>
      <c r="G21" s="6">
        <v>12</v>
      </c>
      <c r="H21" s="3">
        <f t="shared" si="4"/>
        <v>0.06</v>
      </c>
      <c r="I21" s="6">
        <v>4</v>
      </c>
      <c r="J21" s="3">
        <f t="shared" si="8"/>
        <v>0.02</v>
      </c>
      <c r="K21" s="6">
        <v>249780</v>
      </c>
      <c r="L21" s="6">
        <f t="shared" si="9"/>
        <v>315780</v>
      </c>
      <c r="M21" s="9">
        <f t="shared" si="5"/>
        <v>1248.9000000000001</v>
      </c>
      <c r="N21" s="9">
        <f t="shared" si="6"/>
        <v>1578.9</v>
      </c>
      <c r="O21" s="15">
        <f t="shared" si="7"/>
        <v>2.4977999999999998</v>
      </c>
      <c r="P21" s="9">
        <f t="shared" si="2"/>
        <v>3.1577999999999999</v>
      </c>
      <c r="Q21" s="4" t="s">
        <v>57</v>
      </c>
    </row>
    <row r="22" spans="2:17" x14ac:dyDescent="0.45">
      <c r="B22" s="21" t="s">
        <v>58</v>
      </c>
      <c r="C22" s="30">
        <v>718000</v>
      </c>
      <c r="D22" s="17">
        <v>1436</v>
      </c>
      <c r="E22" s="17">
        <v>948</v>
      </c>
      <c r="F22" s="18">
        <f t="shared" si="3"/>
        <v>0.66016713091922008</v>
      </c>
      <c r="G22" s="17">
        <v>105</v>
      </c>
      <c r="H22" s="18">
        <f t="shared" si="4"/>
        <v>7.3119777158774379E-2</v>
      </c>
      <c r="I22" s="17">
        <v>17</v>
      </c>
      <c r="J22" s="18">
        <f t="shared" si="8"/>
        <v>1.1838440111420613E-2</v>
      </c>
      <c r="K22" s="17">
        <v>1793712</v>
      </c>
      <c r="L22" s="17">
        <v>2163512</v>
      </c>
      <c r="M22" s="19">
        <f t="shared" si="5"/>
        <v>1249.1030640668523</v>
      </c>
      <c r="N22" s="19">
        <f t="shared" si="6"/>
        <v>1506.6239554317549</v>
      </c>
      <c r="O22" s="27">
        <f t="shared" si="7"/>
        <v>2.4982061281337047</v>
      </c>
      <c r="P22" s="27">
        <f t="shared" si="2"/>
        <v>3.0132479108635097</v>
      </c>
      <c r="Q22" s="16"/>
    </row>
    <row r="23" spans="2:17" x14ac:dyDescent="0.45">
      <c r="F23" s="3"/>
      <c r="H23" s="3"/>
      <c r="J23" s="3"/>
      <c r="M23" s="9"/>
      <c r="N23" s="9"/>
      <c r="O23" s="9"/>
      <c r="P23" s="9"/>
    </row>
    <row r="24" spans="2:17" x14ac:dyDescent="0.45">
      <c r="C24" s="6"/>
      <c r="D24" s="6"/>
      <c r="E24" s="6"/>
      <c r="F24" s="3"/>
      <c r="G24" s="6"/>
      <c r="H24" s="3"/>
      <c r="I24" s="6"/>
      <c r="J24" s="3"/>
      <c r="K24" s="6"/>
      <c r="L24" s="6"/>
      <c r="M24" s="9"/>
      <c r="N24" s="9"/>
      <c r="O24" s="9"/>
      <c r="P24" s="9"/>
    </row>
    <row r="25" spans="2:17" x14ac:dyDescent="0.45">
      <c r="C25" s="6"/>
      <c r="D25" s="6"/>
      <c r="E25" s="6"/>
      <c r="F25" s="3"/>
      <c r="G25" s="6"/>
      <c r="H25" s="3"/>
      <c r="I25" s="6"/>
      <c r="J25" s="3"/>
      <c r="K25" s="6"/>
      <c r="L25" s="6"/>
      <c r="M25" s="9"/>
      <c r="N25" s="9"/>
      <c r="O25" s="9"/>
      <c r="P25" s="9"/>
    </row>
    <row r="26" spans="2:17" x14ac:dyDescent="0.45">
      <c r="C26" s="6"/>
      <c r="D26" s="6"/>
      <c r="E26" s="6"/>
      <c r="F26" s="3"/>
      <c r="G26" s="6"/>
      <c r="H26" s="3"/>
      <c r="I26" s="6"/>
      <c r="J26" s="3"/>
      <c r="K26" s="6"/>
      <c r="L26" s="6"/>
      <c r="M26" s="9"/>
      <c r="N26" s="9"/>
      <c r="O26" s="9"/>
      <c r="P26" s="9"/>
    </row>
    <row r="27" spans="2:17" x14ac:dyDescent="0.45">
      <c r="C27" s="6"/>
      <c r="D27" s="6"/>
      <c r="E27" s="6"/>
      <c r="F27" s="3"/>
      <c r="G27" s="6"/>
      <c r="H27" s="3"/>
      <c r="I27" s="6"/>
      <c r="J27" s="3"/>
      <c r="K27" s="6"/>
      <c r="L27" s="6"/>
      <c r="M27" s="9"/>
      <c r="N27" s="9"/>
      <c r="O27" s="9"/>
      <c r="P27" s="9"/>
    </row>
    <row r="28" spans="2:17" x14ac:dyDescent="0.45">
      <c r="C28" s="6"/>
      <c r="D28" s="6"/>
      <c r="E28" s="6"/>
      <c r="F28" s="3"/>
      <c r="G28" s="6"/>
      <c r="H28" s="3"/>
      <c r="I28" s="6"/>
      <c r="J28" s="3"/>
      <c r="K28" s="6"/>
      <c r="L28" s="6"/>
      <c r="M28" s="9"/>
      <c r="N28" s="9"/>
      <c r="O28" s="9"/>
      <c r="P28" s="9"/>
    </row>
  </sheetData>
  <mergeCells count="2">
    <mergeCell ref="M2:N2"/>
    <mergeCell ref="O2:P2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"/>
  <sheetViews>
    <sheetView tabSelected="1" workbookViewId="0">
      <selection activeCell="C8" sqref="C8"/>
    </sheetView>
  </sheetViews>
  <sheetFormatPr defaultRowHeight="17" x14ac:dyDescent="0.45"/>
  <cols>
    <col min="2" max="2" width="15.75" bestFit="1" customWidth="1"/>
    <col min="3" max="3" width="10.58203125" bestFit="1" customWidth="1"/>
    <col min="4" max="4" width="13.75" bestFit="1" customWidth="1"/>
    <col min="5" max="5" width="11.83203125" bestFit="1" customWidth="1"/>
    <col min="6" max="6" width="14.58203125" bestFit="1" customWidth="1"/>
    <col min="7" max="8" width="15.75" bestFit="1" customWidth="1"/>
  </cols>
  <sheetData>
    <row r="1" spans="2:12" x14ac:dyDescent="0.45">
      <c r="C1" s="31"/>
      <c r="D1" s="31"/>
      <c r="E1" s="31"/>
    </row>
    <row r="2" spans="2:12" x14ac:dyDescent="0.45">
      <c r="B2" s="4"/>
      <c r="C2" s="32"/>
      <c r="D2" s="32"/>
      <c r="E2" s="32"/>
      <c r="F2" s="4"/>
      <c r="G2" s="4"/>
      <c r="H2" s="4"/>
      <c r="I2" s="36" t="s">
        <v>9</v>
      </c>
      <c r="J2" s="36"/>
      <c r="K2" s="36" t="s">
        <v>59</v>
      </c>
      <c r="L2" s="36"/>
    </row>
    <row r="3" spans="2:12" x14ac:dyDescent="0.45">
      <c r="B3" s="4"/>
      <c r="C3" s="32" t="s">
        <v>74</v>
      </c>
      <c r="D3" s="32" t="s">
        <v>69</v>
      </c>
      <c r="E3" s="32" t="s">
        <v>70</v>
      </c>
      <c r="F3" s="33" t="s">
        <v>71</v>
      </c>
      <c r="G3" s="33" t="s">
        <v>72</v>
      </c>
      <c r="H3" s="33" t="s">
        <v>73</v>
      </c>
      <c r="I3" s="38" t="s">
        <v>11</v>
      </c>
      <c r="J3" s="38" t="s">
        <v>10</v>
      </c>
      <c r="K3" s="38" t="s">
        <v>66</v>
      </c>
      <c r="L3" s="38" t="s">
        <v>62</v>
      </c>
    </row>
    <row r="4" spans="2:12" x14ac:dyDescent="0.45">
      <c r="B4" s="4" t="s">
        <v>64</v>
      </c>
      <c r="C4" s="32">
        <v>7</v>
      </c>
      <c r="D4" s="34">
        <v>164160</v>
      </c>
      <c r="E4" s="34">
        <v>2052</v>
      </c>
      <c r="F4" s="39">
        <v>0.18518518518518517</v>
      </c>
      <c r="G4" s="39">
        <v>2.8265107212475632E-2</v>
      </c>
      <c r="H4" s="35"/>
      <c r="I4" s="40">
        <v>199.93713450292398</v>
      </c>
      <c r="J4" s="40">
        <v>246.72076023391813</v>
      </c>
      <c r="K4" s="42">
        <v>2.4992141812865496</v>
      </c>
      <c r="L4" s="42">
        <v>3.0840095029239767</v>
      </c>
    </row>
    <row r="5" spans="2:12" x14ac:dyDescent="0.45">
      <c r="B5" s="4" t="s">
        <v>67</v>
      </c>
      <c r="C5" s="32">
        <v>3</v>
      </c>
      <c r="D5" s="34">
        <v>74000</v>
      </c>
      <c r="E5" s="34">
        <v>370</v>
      </c>
      <c r="F5" s="39">
        <v>0.44324324324324327</v>
      </c>
      <c r="G5" s="39">
        <v>7.8378378378378383E-2</v>
      </c>
      <c r="H5" s="35"/>
      <c r="I5" s="41">
        <v>500.98648648648651</v>
      </c>
      <c r="J5" s="41">
        <v>623.68918918918916</v>
      </c>
      <c r="K5" s="43">
        <v>2.5049324324324322</v>
      </c>
      <c r="L5" s="43">
        <v>3.1184459459459459</v>
      </c>
    </row>
    <row r="6" spans="2:12" x14ac:dyDescent="0.45">
      <c r="B6" s="4" t="s">
        <v>68</v>
      </c>
      <c r="C6" s="32">
        <v>18</v>
      </c>
      <c r="D6" s="34">
        <v>718000</v>
      </c>
      <c r="E6" s="34">
        <v>1436</v>
      </c>
      <c r="F6" s="39">
        <v>0.66016713091922008</v>
      </c>
      <c r="G6" s="39">
        <v>7.3119777158774379E-2</v>
      </c>
      <c r="H6" s="39">
        <v>1.1838440111420613E-2</v>
      </c>
      <c r="I6" s="41">
        <v>1249.1030640668523</v>
      </c>
      <c r="J6" s="41">
        <v>1506.6239554317549</v>
      </c>
      <c r="K6" s="44">
        <v>2.4982061281337047</v>
      </c>
      <c r="L6" s="44">
        <v>3.0132479108635097</v>
      </c>
    </row>
    <row r="7" spans="2:12" x14ac:dyDescent="0.45">
      <c r="C7" s="31"/>
      <c r="D7" s="31"/>
      <c r="E7" s="31"/>
    </row>
  </sheetData>
  <mergeCells count="2">
    <mergeCell ref="I2:J2"/>
    <mergeCell ref="K2:L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푸짐한 골드 자루</vt:lpstr>
      <vt:lpstr>작은 금고</vt:lpstr>
      <vt:lpstr>거대한 금고 상자</vt:lpstr>
      <vt:lpstr>총정리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우리</dc:creator>
  <cp:lastModifiedBy>우리</cp:lastModifiedBy>
  <dcterms:created xsi:type="dcterms:W3CDTF">2022-07-14T04:13:36Z</dcterms:created>
  <dcterms:modified xsi:type="dcterms:W3CDTF">2022-07-14T08:32:54Z</dcterms:modified>
</cp:coreProperties>
</file>