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yinfra\Downloads\"/>
    </mc:Choice>
  </mc:AlternateContent>
  <bookViews>
    <workbookView xWindow="0" yWindow="0" windowWidth="20880" windowHeight="8550"/>
  </bookViews>
  <sheets>
    <sheet name="확인용" sheetId="1" r:id="rId1"/>
    <sheet name="C급 스킬" sheetId="2" r:id="rId2"/>
    <sheet name="B급 스킬" sheetId="3" r:id="rId3"/>
    <sheet name="A급 스킬" sheetId="4" r:id="rId4"/>
    <sheet name="S급 스킬" sheetId="5" r:id="rId5"/>
    <sheet name="호석 정보" sheetId="6" r:id="rId6"/>
    <sheet name="Sun break Max Slot" sheetId="7" r:id="rId7"/>
    <sheet name="호석 정보_mhr_한글_참조" sheetId="8" r:id="rId8"/>
  </sheets>
  <definedNames>
    <definedName name="_xlnm._FilterDatabase" localSheetId="3" hidden="1">'A급 스킬'!$A$2:$K$113</definedName>
    <definedName name="_xlnm._FilterDatabase" localSheetId="2" hidden="1">'B급 스킬'!$A$2:$K$113</definedName>
    <definedName name="_xlnm._FilterDatabase" localSheetId="1" hidden="1">'C급 스킬'!$A$2:$K$113</definedName>
    <definedName name="_xlnm._FilterDatabase" localSheetId="4" hidden="1">'S급 스킬'!$A$2:$K$113</definedName>
  </definedNames>
  <calcPr calcId="152511"/>
</workbook>
</file>

<file path=xl/calcChain.xml><?xml version="1.0" encoding="utf-8"?>
<calcChain xmlns="http://schemas.openxmlformats.org/spreadsheetml/2006/main">
  <c r="G17" i="8" l="1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16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3" i="7"/>
  <c r="G17" i="1"/>
  <c r="G12" i="1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49" i="1"/>
  <c r="C49" i="1"/>
  <c r="D48" i="1"/>
  <c r="C48" i="1"/>
  <c r="F47" i="1"/>
  <c r="E47" i="1"/>
  <c r="G47" i="1" s="1"/>
  <c r="D44" i="1"/>
  <c r="C44" i="1"/>
  <c r="D43" i="1"/>
  <c r="C43" i="1"/>
  <c r="F42" i="1"/>
  <c r="E42" i="1"/>
  <c r="G42" i="1" s="1"/>
  <c r="D39" i="1"/>
  <c r="C39" i="1"/>
  <c r="D38" i="1"/>
  <c r="C38" i="1"/>
  <c r="F37" i="1"/>
  <c r="E37" i="1"/>
  <c r="G37" i="1" s="1"/>
  <c r="D34" i="1"/>
  <c r="C34" i="1"/>
  <c r="D33" i="1"/>
  <c r="C33" i="1"/>
  <c r="F32" i="1"/>
  <c r="E32" i="1"/>
  <c r="G32" i="1" s="1"/>
  <c r="D29" i="1"/>
  <c r="C29" i="1"/>
  <c r="D28" i="1"/>
  <c r="C28" i="1"/>
  <c r="F27" i="1"/>
  <c r="E27" i="1"/>
  <c r="G27" i="1" s="1"/>
  <c r="D24" i="1"/>
  <c r="C24" i="1"/>
  <c r="D23" i="1"/>
  <c r="C23" i="1"/>
  <c r="F22" i="1"/>
  <c r="E22" i="1"/>
  <c r="G22" i="1" s="1"/>
  <c r="D19" i="1"/>
  <c r="C19" i="1"/>
  <c r="D18" i="1"/>
  <c r="C18" i="1"/>
  <c r="F17" i="1"/>
  <c r="E17" i="1"/>
  <c r="D14" i="1"/>
  <c r="C14" i="1"/>
  <c r="D13" i="1"/>
  <c r="C13" i="1"/>
  <c r="F12" i="1"/>
  <c r="E12" i="1"/>
  <c r="D8" i="1"/>
  <c r="D7" i="1"/>
  <c r="H17" i="1" l="1"/>
  <c r="I17" i="1"/>
  <c r="I27" i="1"/>
  <c r="H27" i="1"/>
  <c r="I37" i="1"/>
  <c r="H37" i="1"/>
  <c r="I47" i="1"/>
  <c r="H47" i="1"/>
  <c r="I12" i="1"/>
  <c r="H12" i="1"/>
  <c r="I22" i="1"/>
  <c r="H22" i="1"/>
  <c r="I42" i="1"/>
  <c r="H42" i="1"/>
  <c r="I32" i="1"/>
  <c r="H32" i="1"/>
</calcChain>
</file>

<file path=xl/sharedStrings.xml><?xml version="1.0" encoding="utf-8"?>
<sst xmlns="http://schemas.openxmlformats.org/spreadsheetml/2006/main" count="5350" uniqueCount="306">
  <si>
    <t>편집 가능 영역 표시</t>
  </si>
  <si>
    <t>정보</t>
  </si>
  <si>
    <t>Readme</t>
  </si>
  <si>
    <t>한-&gt;영</t>
  </si>
  <si>
    <t>산탄/확산화살 강화</t>
  </si>
  <si>
    <t>영-&gt;한</t>
  </si>
  <si>
    <t>Weakness Exploit</t>
  </si>
  <si>
    <t>1번</t>
  </si>
  <si>
    <t>2번</t>
  </si>
  <si>
    <t>등급</t>
  </si>
  <si>
    <t>max slot
LV4 slot</t>
  </si>
  <si>
    <t>max slot
not LV4 slot</t>
  </si>
  <si>
    <t>참조 정보 Link</t>
  </si>
  <si>
    <t>회피 성능</t>
  </si>
  <si>
    <t>회피 거리 UP</t>
  </si>
  <si>
    <r>
      <rPr>
        <u/>
        <sz val="10"/>
        <color rgb="FF1155CC"/>
        <rFont val="Arial"/>
        <family val="2"/>
      </rPr>
      <t>https://docs.google.com/spreadsheets/d/1G_fpwn_1TefSqwNdmOxnN-yH2RNfqBcOu45pawtt1Ls/edit#gid=82748593</t>
    </r>
    <r>
      <rPr>
        <sz val="10"/>
        <color rgb="FF000000"/>
        <rFont val="Arial"/>
        <scheme val="minor"/>
      </rPr>
      <t>3</t>
    </r>
  </si>
  <si>
    <t>신기</t>
  </si>
  <si>
    <t>https://docs.google.com/spreadsheets/d/1iBgTZttW-ECbRUy_9zm_FFuiQbi9LT93KuY-2iK5t_g/edit#gid=1221988895</t>
  </si>
  <si>
    <t>재생</t>
  </si>
  <si>
    <t>https://www.reddit.com/r/MonsterHunterMeta/comments/vrove4/whatre_the_max_decoration_slots_for_charms_now/</t>
  </si>
  <si>
    <t>4 Slot 이 존재 할 경우, 4-0-0 이 max
그 외는 max slot 3 으로 뒤에 추가 슬롯 제공 가능
원하는 장식품 상태에 따라 4-0-0 이 이득 일수도 3-2-1 / 3-1-1 형태가 이득 일수도 있음</t>
  </si>
  <si>
    <t>간파</t>
  </si>
  <si>
    <t>약점 특효</t>
  </si>
  <si>
    <t>추가 정보 (구 Mhr 내용 중)
"Though some testing, the max possible combination of a charm is Max Lv with Max Slot.
Like CB2 with WEX2 and Slot 3-1-1. But in probability 1 / 416,000,000,000. (update to 2.0.0 onward)
A ""easier"" get combination is CB2+WEX2+Slot2. in probability 1 / 1,664,000,000.  (update to 2.0.0 onward)
A more human farmable combination is WEX2+Slot2. in probability around 1 / 2724."                                        
 - 슈퍼 회심2 + 약점 특효2 + Slot 3-1-1 의 확률은 1 / 416,000,000,000
 - 슈퍼 회심2 + 약점 특효2 + Slot 2-0-0 의 확률은 1 / 1,664,000,000
 - 약점특효2 + Slot2 의 확률은 1 / 2724
내용으로 볼 때 어디까지나 현실적인 부분은 A급 이상 스킬은 1단일 스킬 + slot 4-0-0 정도가 현실적으로 보이네요 (썬브레이크도 비슷하지 않을까 싶어요)</t>
  </si>
  <si>
    <t>납도술</t>
  </si>
  <si>
    <t>빨리 먹기</t>
  </si>
  <si>
    <t>향응</t>
  </si>
  <si>
    <t>튠 업</t>
  </si>
  <si>
    <t>없음</t>
  </si>
  <si>
    <t>체술</t>
  </si>
  <si>
    <t>칼날비늘 연마</t>
  </si>
  <si>
    <t>공격</t>
  </si>
  <si>
    <t>edit: dtlnor SB 10.0.2</t>
  </si>
  <si>
    <t>Anima</t>
  </si>
  <si>
    <t>Reincarnation</t>
  </si>
  <si>
    <t>ID</t>
  </si>
  <si>
    <t>Skill Name</t>
  </si>
  <si>
    <t>Skill Name (한글)</t>
  </si>
  <si>
    <t>Grade</t>
  </si>
  <si>
    <t>Skill Max Lv</t>
  </si>
  <si>
    <t>1st skill Max Lv</t>
  </si>
  <si>
    <t>2nd skill Max Lv</t>
  </si>
  <si>
    <t>Attack Boost</t>
  </si>
  <si>
    <t>A</t>
  </si>
  <si>
    <t>▱▱▱▱▱▱▱</t>
  </si>
  <si>
    <t>▰▰▰▱▱▱▱</t>
  </si>
  <si>
    <t>▰▰▱▱▱▱▱</t>
  </si>
  <si>
    <t>Agitator</t>
  </si>
  <si>
    <t>▱▱▱▱▱</t>
  </si>
  <si>
    <t>▰▰▰▱▱</t>
  </si>
  <si>
    <t>▰▰▱▱▱</t>
  </si>
  <si>
    <t>Peak Performance</t>
  </si>
  <si>
    <t>▱▱▱</t>
  </si>
  <si>
    <t>▰▰▱</t>
  </si>
  <si>
    <t>Resentment</t>
  </si>
  <si>
    <t>Resuscitate</t>
  </si>
  <si>
    <t>Critical Eye</t>
  </si>
  <si>
    <t>Critical Boost</t>
  </si>
  <si>
    <t>S</t>
  </si>
  <si>
    <t>▰▱▱</t>
  </si>
  <si>
    <t>Latent Power</t>
  </si>
  <si>
    <t>Maximum Might</t>
  </si>
  <si>
    <t>Critical Element</t>
  </si>
  <si>
    <t>Master's Touch</t>
  </si>
  <si>
    <t>Fire Attack</t>
  </si>
  <si>
    <t>B</t>
  </si>
  <si>
    <t>Water Attack</t>
  </si>
  <si>
    <t>Ice Attack</t>
  </si>
  <si>
    <t>Thunder Attack</t>
  </si>
  <si>
    <t>Dragon Attack</t>
  </si>
  <si>
    <t>Poison Attack</t>
  </si>
  <si>
    <t>Paralysis Attack</t>
  </si>
  <si>
    <t>Sleep Attack</t>
  </si>
  <si>
    <t>Blast Attack</t>
  </si>
  <si>
    <t>Handicraft</t>
  </si>
  <si>
    <t>▰▱▱▱▱</t>
  </si>
  <si>
    <t>Razor Sharp</t>
  </si>
  <si>
    <t>Spare Shot</t>
  </si>
  <si>
    <t>Protective Polish</t>
  </si>
  <si>
    <t>Mind's Eye</t>
  </si>
  <si>
    <t>Ballistics</t>
  </si>
  <si>
    <t>Bludgeoner</t>
  </si>
  <si>
    <t>Focus</t>
  </si>
  <si>
    <t>Power Prolonger</t>
  </si>
  <si>
    <t>Marathon Runner</t>
  </si>
  <si>
    <t>Punishing Draw</t>
  </si>
  <si>
    <t>▰▰▰</t>
  </si>
  <si>
    <t>Stamina Surge</t>
  </si>
  <si>
    <t>Guard</t>
  </si>
  <si>
    <t>Guard Up</t>
  </si>
  <si>
    <t>Offensive Guard</t>
  </si>
  <si>
    <t>Critical Draw</t>
  </si>
  <si>
    <t>Quick Sheath</t>
  </si>
  <si>
    <t>Slugger</t>
  </si>
  <si>
    <t>Reload Speed</t>
  </si>
  <si>
    <t>Recoil Down</t>
  </si>
  <si>
    <t>Steadiness</t>
  </si>
  <si>
    <t>▱▱</t>
  </si>
  <si>
    <t>Defense Boost</t>
  </si>
  <si>
    <t>Artillery</t>
  </si>
  <si>
    <t>Load Shells</t>
  </si>
  <si>
    <t>▰▰</t>
  </si>
  <si>
    <t>▰▱</t>
  </si>
  <si>
    <t>Special Ammo Boost</t>
  </si>
  <si>
    <t>Normal/Rapid Up</t>
  </si>
  <si>
    <t>Pierce Up</t>
  </si>
  <si>
    <t>Spread Up</t>
  </si>
  <si>
    <t>Ammo Up</t>
  </si>
  <si>
    <t>Divine Blessing</t>
  </si>
  <si>
    <t>Speed Eating</t>
  </si>
  <si>
    <t>Earplugs</t>
  </si>
  <si>
    <t>Rapid Fire Up</t>
  </si>
  <si>
    <t>Windproof</t>
  </si>
  <si>
    <t>Tremor Resistance</t>
  </si>
  <si>
    <t>Bubbly Dance</t>
  </si>
  <si>
    <t>Evade Window</t>
  </si>
  <si>
    <t>Evade Extender</t>
  </si>
  <si>
    <t>Blight Resistance</t>
  </si>
  <si>
    <t>Stun Resistance</t>
  </si>
  <si>
    <t>Partbreaker</t>
  </si>
  <si>
    <t>Speed Sharpening</t>
  </si>
  <si>
    <t>Wide-Range</t>
  </si>
  <si>
    <t>Flinch Free</t>
  </si>
  <si>
    <t>Counterstrike</t>
  </si>
  <si>
    <t>Rapid Morph</t>
  </si>
  <si>
    <t>Redirection</t>
  </si>
  <si>
    <t>Constitution</t>
  </si>
  <si>
    <t>C</t>
  </si>
  <si>
    <t>Stamina Thief</t>
  </si>
  <si>
    <t>Affinity Sliding</t>
  </si>
  <si>
    <t>▱</t>
  </si>
  <si>
    <t>▰</t>
  </si>
  <si>
    <t>Horn Maestro</t>
  </si>
  <si>
    <t>Recovery Up</t>
  </si>
  <si>
    <t>Recovery Speed</t>
  </si>
  <si>
    <t>Fire Resistance</t>
  </si>
  <si>
    <t>Water Resistance</t>
  </si>
  <si>
    <t>Ice Resistance</t>
  </si>
  <si>
    <t>Thunder Resistance</t>
  </si>
  <si>
    <t>Dragon Resistance</t>
  </si>
  <si>
    <t>Poison Resistance</t>
  </si>
  <si>
    <t>Good Luck</t>
  </si>
  <si>
    <t>Paralysis Resistance</t>
  </si>
  <si>
    <t>Sleep Resistance</t>
  </si>
  <si>
    <t>Mushroomancer</t>
  </si>
  <si>
    <t>Muck Resistance</t>
  </si>
  <si>
    <t>Blast Resistance</t>
  </si>
  <si>
    <t>Botanist</t>
  </si>
  <si>
    <t>▱▱▱▱</t>
  </si>
  <si>
    <t>Heroics</t>
  </si>
  <si>
    <t>Geologist</t>
  </si>
  <si>
    <t>Bombardier</t>
  </si>
  <si>
    <t>Jump Master</t>
  </si>
  <si>
    <t>Item Prolonger</t>
  </si>
  <si>
    <t>Free Meal</t>
  </si>
  <si>
    <t>Fortify</t>
  </si>
  <si>
    <t>Carving Pro</t>
  </si>
  <si>
    <t>Hunger Resistance</t>
  </si>
  <si>
    <t>Leap of Faith</t>
  </si>
  <si>
    <t>Diversion</t>
  </si>
  <si>
    <t>Master Mounter</t>
  </si>
  <si>
    <t>Wirebug Whisperer</t>
  </si>
  <si>
    <t>Hellfire Cloak</t>
  </si>
  <si>
    <t>▰▰▱▱</t>
  </si>
  <si>
    <t>Coalescence</t>
  </si>
  <si>
    <t>Wall Runner</t>
  </si>
  <si>
    <t>Spiribird's Call</t>
  </si>
  <si>
    <t>Charge Master</t>
  </si>
  <si>
    <t>Foray</t>
  </si>
  <si>
    <t>Tune-Up</t>
  </si>
  <si>
    <t>Grinder (S)</t>
  </si>
  <si>
    <t>Bladescale Hone</t>
  </si>
  <si>
    <t>Wall Runner (Boost)</t>
  </si>
  <si>
    <t>Chain Crit</t>
  </si>
  <si>
    <t>ㄱㄴㄷ 순 정렬</t>
  </si>
  <si>
    <t>데이터 입력 순서</t>
  </si>
  <si>
    <t>A B C 순 정렬</t>
  </si>
  <si>
    <t>KO술</t>
  </si>
  <si>
    <t>활주 강화</t>
  </si>
  <si>
    <t>가드 강화</t>
  </si>
  <si>
    <t>도전자</t>
  </si>
  <si>
    <t>가드 성능</t>
  </si>
  <si>
    <t>장전 확장</t>
  </si>
  <si>
    <t>포술</t>
  </si>
  <si>
    <t>갈무리 철인</t>
  </si>
  <si>
    <t>강화 지속</t>
  </si>
  <si>
    <t>탄도 강화</t>
  </si>
  <si>
    <t>거품의 춤</t>
  </si>
  <si>
    <t>고속 변형</t>
  </si>
  <si>
    <t>폭파속성 강화</t>
  </si>
  <si>
    <t>폭파 피해 내성</t>
  </si>
  <si>
    <t>공격적인 방어</t>
  </si>
  <si>
    <t>속성 피해 내성</t>
  </si>
  <si>
    <t>공세</t>
  </si>
  <si>
    <t>둔기 사용</t>
  </si>
  <si>
    <t>관통탄/관통화살 강화</t>
  </si>
  <si>
    <t>보머</t>
  </si>
  <si>
    <t>광역화</t>
  </si>
  <si>
    <t>식생학</t>
  </si>
  <si>
    <t>귀마개</t>
  </si>
  <si>
    <t>귀화전</t>
  </si>
  <si>
    <t>기절 내성</t>
  </si>
  <si>
    <t>연격</t>
  </si>
  <si>
    <t>차지 마스터</t>
  </si>
  <si>
    <t>내진</t>
  </si>
  <si>
    <t>전화위복</t>
  </si>
  <si>
    <t>달인의 재주</t>
  </si>
  <si>
    <t>역습</t>
  </si>
  <si>
    <t>독 내성</t>
  </si>
  <si>
    <t>슈퍼회심</t>
  </si>
  <si>
    <t>독속성 강화</t>
  </si>
  <si>
    <t>발도술[기]</t>
  </si>
  <si>
    <t>돌파구</t>
  </si>
  <si>
    <t>회심격[속성]</t>
  </si>
  <si>
    <t>뛰어들기</t>
  </si>
  <si>
    <t>방어</t>
  </si>
  <si>
    <t>런너</t>
  </si>
  <si>
    <t>양동</t>
  </si>
  <si>
    <t>마비 내성</t>
  </si>
  <si>
    <t>정령의 가호</t>
  </si>
  <si>
    <t>마비속성 강화</t>
  </si>
  <si>
    <t>용속성 공격 강화</t>
  </si>
  <si>
    <t>만족감</t>
  </si>
  <si>
    <t>용 내성</t>
  </si>
  <si>
    <t>명검</t>
  </si>
  <si>
    <t>물 내성</t>
  </si>
  <si>
    <t>물속성 공격 강화</t>
  </si>
  <si>
    <t>반동 경감</t>
  </si>
  <si>
    <t>불속성 공격 강화</t>
  </si>
  <si>
    <t>불 내성</t>
  </si>
  <si>
    <t>발도술[힘]</t>
  </si>
  <si>
    <t>움찔 감소</t>
  </si>
  <si>
    <t>밧줄벌레꾼</t>
  </si>
  <si>
    <t>집중</t>
  </si>
  <si>
    <t>배고픔 내성</t>
  </si>
  <si>
    <t>불굴</t>
  </si>
  <si>
    <t>버섯 애호가</t>
  </si>
  <si>
    <t>번개 내성</t>
  </si>
  <si>
    <t>지질학</t>
  </si>
  <si>
    <t>번개속성 공격 강화</t>
  </si>
  <si>
    <t>행운</t>
  </si>
  <si>
    <t>벽면 이동</t>
  </si>
  <si>
    <t>연마술[예]</t>
  </si>
  <si>
    <t>벽면 이동[상]</t>
  </si>
  <si>
    <t>장인</t>
  </si>
  <si>
    <t>재난대처능력</t>
  </si>
  <si>
    <t>피리 명인</t>
  </si>
  <si>
    <t>속사 강화</t>
  </si>
  <si>
    <t>얼음속성 공격 강화</t>
  </si>
  <si>
    <t>얼음 내성</t>
  </si>
  <si>
    <t>수면 내성</t>
  </si>
  <si>
    <t>아이템 사용 강화</t>
  </si>
  <si>
    <t>수면속성 강화</t>
  </si>
  <si>
    <t>점프 철인</t>
  </si>
  <si>
    <t>숫돌 사용 고속화</t>
  </si>
  <si>
    <t>힘의 해방</t>
  </si>
  <si>
    <t>스태미나 급속 회복</t>
  </si>
  <si>
    <t>포탄 장전</t>
  </si>
  <si>
    <t>스태미나 탈취</t>
  </si>
  <si>
    <t>탑승 명인</t>
  </si>
  <si>
    <t>심안</t>
  </si>
  <si>
    <t>혼신</t>
  </si>
  <si>
    <t>앙심</t>
  </si>
  <si>
    <t>진흙/눈 내성</t>
  </si>
  <si>
    <t>통상탄/연사화살 강화</t>
  </si>
  <si>
    <t>파괴왕</t>
  </si>
  <si>
    <t>완전 충전</t>
  </si>
  <si>
    <t>칼날 연마</t>
  </si>
  <si>
    <t>장전 속도</t>
  </si>
  <si>
    <t>회복 속도</t>
  </si>
  <si>
    <t>체력 회복량 UP</t>
  </si>
  <si>
    <t>합기</t>
  </si>
  <si>
    <t>탄환 절약</t>
  </si>
  <si>
    <t>특수 사격 강화</t>
  </si>
  <si>
    <t>흔들림 억제</t>
  </si>
  <si>
    <t>풍압 내성</t>
  </si>
  <si>
    <t>합계</t>
  </si>
  <si>
    <t>1st skill grade</t>
  </si>
  <si>
    <t>2nd skill grade</t>
  </si>
  <si>
    <t>Max Slot (have lv4 slot)</t>
  </si>
  <si>
    <t>Max Slot (non lv4 slot)</t>
  </si>
  <si>
    <t>4-0-0</t>
  </si>
  <si>
    <t>3-1-1</t>
  </si>
  <si>
    <t>3-2-1</t>
  </si>
  <si>
    <t>Source :Dltnor</t>
  </si>
  <si>
    <t>기존 스킬</t>
  </si>
  <si>
    <t>새로운 스킬(썬브레이크)</t>
  </si>
  <si>
    <t>스킬 이름</t>
  </si>
  <si>
    <t>첫번째 스킬 최대치</t>
  </si>
  <si>
    <t>두번째 스킬 최대치</t>
  </si>
  <si>
    <t>호석 슬롯 한계치(썬브 기준)</t>
  </si>
  <si>
    <t>첫번째 스킬</t>
  </si>
  <si>
    <t>두번째 스킬</t>
  </si>
  <si>
    <t>최대 슬롯</t>
  </si>
  <si>
    <t>4-1-1</t>
  </si>
  <si>
    <t>4-2-1</t>
  </si>
  <si>
    <t>1차 출처:</t>
  </si>
  <si>
    <t>dltnor</t>
  </si>
  <si>
    <t>LINK</t>
  </si>
  <si>
    <t>2차 출처:</t>
  </si>
  <si>
    <t>Fexty125731</t>
  </si>
  <si>
    <t>▰▰▰▰</t>
  </si>
  <si>
    <t>max slot
not LV4 slot</t>
    <phoneticPr fontId="18" type="noConversion"/>
  </si>
  <si>
    <t>max slot
LV4 slot</t>
    <phoneticPr fontId="18" type="noConversion"/>
  </si>
  <si>
    <r>
      <t xml:space="preserve">Ver 1.0.0
1. </t>
    </r>
    <r>
      <rPr>
        <sz val="10"/>
        <color theme="1"/>
        <rFont val="Arial"/>
        <family val="3"/>
        <charset val="129"/>
        <scheme val="minor"/>
      </rPr>
      <t>기본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구성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 xml:space="preserve">완료
</t>
    </r>
    <r>
      <rPr>
        <sz val="10"/>
        <color theme="1"/>
        <rFont val="Arial"/>
        <scheme val="minor"/>
      </rPr>
      <t xml:space="preserve"> - </t>
    </r>
    <r>
      <rPr>
        <sz val="10"/>
        <color theme="1"/>
        <rFont val="Arial"/>
        <family val="3"/>
        <charset val="129"/>
        <scheme val="minor"/>
      </rPr>
      <t>신기</t>
    </r>
    <r>
      <rPr>
        <sz val="10"/>
        <color theme="1"/>
        <rFont val="Arial"/>
        <scheme val="minor"/>
      </rPr>
      <t xml:space="preserve">, </t>
    </r>
    <r>
      <rPr>
        <sz val="10"/>
        <color theme="1"/>
        <rFont val="Arial"/>
        <family val="3"/>
        <charset val="129"/>
        <scheme val="minor"/>
      </rPr>
      <t>재생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동일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슬롯이나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데이터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변경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업데이트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등이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있을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경우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바뀔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수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있어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구분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함</t>
    </r>
    <phoneticPr fontId="18" type="noConversion"/>
  </si>
  <si>
    <r>
      <t xml:space="preserve">4 Slot </t>
    </r>
    <r>
      <rPr>
        <sz val="10"/>
        <color theme="1"/>
        <rFont val="Arial"/>
        <family val="3"/>
        <charset val="129"/>
        <scheme val="minor"/>
      </rPr>
      <t>이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존재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시</t>
    </r>
    <r>
      <rPr>
        <sz val="10"/>
        <color theme="1"/>
        <rFont val="Arial"/>
        <scheme val="minor"/>
      </rPr>
      <t xml:space="preserve"> 4-0-0 </t>
    </r>
    <r>
      <rPr>
        <sz val="10"/>
        <color theme="1"/>
        <rFont val="Arial"/>
        <family val="3"/>
        <charset val="129"/>
        <scheme val="minor"/>
      </rPr>
      <t xml:space="preserve">고정
</t>
    </r>
    <r>
      <rPr>
        <sz val="10"/>
        <color theme="1"/>
        <rFont val="Arial"/>
        <scheme val="minor"/>
      </rPr>
      <t xml:space="preserve">A/S </t>
    </r>
    <r>
      <rPr>
        <sz val="10"/>
        <color theme="1"/>
        <rFont val="Arial"/>
        <family val="3"/>
        <charset val="129"/>
        <scheme val="minor"/>
      </rPr>
      <t>급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등급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스킬이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포함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된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경우는</t>
    </r>
    <r>
      <rPr>
        <sz val="10"/>
        <color theme="1"/>
        <rFont val="Arial"/>
        <scheme val="minor"/>
      </rPr>
      <t xml:space="preserve"> 3-1-1 </t>
    </r>
    <r>
      <rPr>
        <sz val="10"/>
        <color theme="1"/>
        <rFont val="Arial"/>
        <family val="3"/>
        <charset val="129"/>
        <scheme val="minor"/>
      </rPr>
      <t>이</t>
    </r>
    <r>
      <rPr>
        <sz val="10"/>
        <color theme="1"/>
        <rFont val="Arial"/>
        <scheme val="minor"/>
      </rPr>
      <t xml:space="preserve"> Max Slot </t>
    </r>
    <r>
      <rPr>
        <sz val="10"/>
        <color theme="1"/>
        <rFont val="Arial"/>
        <family val="3"/>
        <charset val="129"/>
        <scheme val="minor"/>
      </rPr>
      <t xml:space="preserve">입니다
</t>
    </r>
    <r>
      <rPr>
        <sz val="10"/>
        <color theme="1"/>
        <rFont val="Arial"/>
        <scheme val="minor"/>
      </rPr>
      <t xml:space="preserve">3-2-1, 2-2-1, 2-2-0 Slot </t>
    </r>
    <r>
      <rPr>
        <sz val="10"/>
        <color theme="1"/>
        <rFont val="Arial"/>
        <family val="3"/>
        <charset val="129"/>
        <scheme val="minor"/>
      </rPr>
      <t>등을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원할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경우</t>
    </r>
    <r>
      <rPr>
        <sz val="10"/>
        <color theme="1"/>
        <rFont val="Arial"/>
        <scheme val="minor"/>
      </rPr>
      <t xml:space="preserve">, B/C </t>
    </r>
    <r>
      <rPr>
        <sz val="10"/>
        <color theme="1"/>
        <rFont val="Arial"/>
        <family val="3"/>
        <charset val="129"/>
        <scheme val="minor"/>
      </rPr>
      <t>급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스킬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목록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탭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확인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하는게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원하는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호석을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찾기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쉬울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수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있습니다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</si>
</sst>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sz val="12"/>
      <color theme="5"/>
      <name val="Arial"/>
      <scheme val="minor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b/>
      <sz val="11"/>
      <color rgb="FFFFFFFF"/>
      <name val="Arial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&quot;Segoe UI Symbol&quot;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&quot;Malgun Gothic&quot;"/>
    </font>
    <font>
      <u/>
      <sz val="10"/>
      <color rgb="FF1155CC"/>
      <name val="Arial"/>
      <family val="2"/>
    </font>
    <font>
      <b/>
      <sz val="10"/>
      <color rgb="FFEA4335"/>
      <name val="Arial"/>
      <family val="2"/>
    </font>
    <font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CCA677"/>
        <bgColor rgb="FFCCA677"/>
      </patternFill>
    </fill>
    <fill>
      <patternFill patternType="solid">
        <fgColor rgb="FFFFFFFF"/>
        <bgColor rgb="FFFFFFFF"/>
      </patternFill>
    </fill>
    <fill>
      <patternFill patternType="solid">
        <fgColor rgb="FF8989EB"/>
        <bgColor rgb="FF8989EB"/>
      </patternFill>
    </fill>
    <fill>
      <patternFill patternType="solid">
        <fgColor rgb="FFE8E7FC"/>
        <bgColor rgb="FFE8E7FC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ck">
        <color rgb="FFEA4335"/>
      </left>
      <right style="thick">
        <color rgb="FFEA4335"/>
      </right>
      <top style="thick">
        <color rgb="FFEA4335"/>
      </top>
      <bottom style="thick">
        <color rgb="FFEA433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EA4335"/>
      </left>
      <right style="thin">
        <color rgb="FF000000"/>
      </right>
      <top style="thick">
        <color rgb="FFEA4335"/>
      </top>
      <bottom style="thick">
        <color rgb="FFEA4335"/>
      </bottom>
      <diagonal/>
    </border>
    <border>
      <left style="thin">
        <color rgb="FF000000"/>
      </left>
      <right style="thick">
        <color rgb="FFEA4335"/>
      </right>
      <top style="thick">
        <color rgb="FFEA4335"/>
      </top>
      <bottom style="thick">
        <color rgb="FFEA433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9" xfId="0" applyFont="1" applyFill="1" applyBorder="1"/>
    <xf numFmtId="0" fontId="2" fillId="3" borderId="10" xfId="0" applyFont="1" applyFill="1" applyBorder="1"/>
    <xf numFmtId="0" fontId="4" fillId="0" borderId="0" xfId="0" applyFont="1" applyAlignment="1"/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/>
    <xf numFmtId="0" fontId="6" fillId="0" borderId="0" xfId="0" applyFont="1" applyAlignment="1"/>
    <xf numFmtId="0" fontId="1" fillId="3" borderId="12" xfId="0" applyFont="1" applyFill="1" applyBorder="1"/>
    <xf numFmtId="0" fontId="7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" fillId="5" borderId="12" xfId="0" applyFont="1" applyFill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12" xfId="0" applyFont="1" applyFill="1" applyBorder="1"/>
    <xf numFmtId="0" fontId="1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12" xfId="0" applyFont="1" applyFill="1" applyBorder="1"/>
    <xf numFmtId="0" fontId="9" fillId="10" borderId="12" xfId="0" applyFont="1" applyFill="1" applyBorder="1" applyAlignment="1"/>
    <xf numFmtId="0" fontId="9" fillId="0" borderId="0" xfId="0" applyFont="1" applyAlignment="1"/>
    <xf numFmtId="0" fontId="8" fillId="10" borderId="12" xfId="0" applyFont="1" applyFill="1" applyBorder="1" applyAlignment="1">
      <alignment horizontal="center"/>
    </xf>
    <xf numFmtId="0" fontId="8" fillId="10" borderId="12" xfId="0" applyFont="1" applyFill="1" applyBorder="1" applyAlignment="1"/>
    <xf numFmtId="0" fontId="8" fillId="10" borderId="12" xfId="0" applyFont="1" applyFill="1" applyBorder="1" applyAlignment="1"/>
    <xf numFmtId="0" fontId="10" fillId="11" borderId="12" xfId="0" applyFont="1" applyFill="1" applyBorder="1" applyAlignment="1">
      <alignment horizontal="center"/>
    </xf>
    <xf numFmtId="0" fontId="10" fillId="11" borderId="12" xfId="0" applyFont="1" applyFill="1" applyBorder="1" applyAlignment="1"/>
    <xf numFmtId="0" fontId="11" fillId="11" borderId="12" xfId="0" applyFont="1" applyFill="1" applyBorder="1" applyAlignment="1"/>
    <xf numFmtId="0" fontId="9" fillId="11" borderId="12" xfId="0" applyFont="1" applyFill="1" applyBorder="1" applyAlignment="1"/>
    <xf numFmtId="0" fontId="10" fillId="12" borderId="12" xfId="0" applyFont="1" applyFill="1" applyBorder="1" applyAlignment="1">
      <alignment horizontal="center"/>
    </xf>
    <xf numFmtId="0" fontId="10" fillId="12" borderId="12" xfId="0" applyFont="1" applyFill="1" applyBorder="1" applyAlignment="1"/>
    <xf numFmtId="0" fontId="11" fillId="12" borderId="12" xfId="0" applyFont="1" applyFill="1" applyBorder="1" applyAlignment="1"/>
    <xf numFmtId="0" fontId="9" fillId="12" borderId="12" xfId="0" applyFont="1" applyFill="1" applyBorder="1" applyAlignment="1"/>
    <xf numFmtId="0" fontId="11" fillId="11" borderId="0" xfId="0" applyFont="1" applyFill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/>
    <xf numFmtId="49" fontId="8" fillId="10" borderId="12" xfId="0" applyNumberFormat="1" applyFont="1" applyFill="1" applyBorder="1" applyAlignment="1">
      <alignment horizontal="center"/>
    </xf>
    <xf numFmtId="0" fontId="1" fillId="0" borderId="0" xfId="0" applyFont="1"/>
    <xf numFmtId="49" fontId="10" fillId="12" borderId="12" xfId="0" applyNumberFormat="1" applyFont="1" applyFill="1" applyBorder="1" applyAlignment="1">
      <alignment horizontal="center"/>
    </xf>
    <xf numFmtId="49" fontId="10" fillId="11" borderId="12" xfId="0" applyNumberFormat="1" applyFont="1" applyFill="1" applyBorder="1" applyAlignment="1">
      <alignment horizontal="center"/>
    </xf>
    <xf numFmtId="49" fontId="10" fillId="11" borderId="0" xfId="0" applyNumberFormat="1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5" borderId="12" xfId="0" applyFont="1" applyFill="1" applyBorder="1" applyAlignment="1"/>
    <xf numFmtId="0" fontId="12" fillId="5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2" xfId="0" applyFont="1" applyFill="1" applyBorder="1" applyAlignment="1"/>
    <xf numFmtId="0" fontId="10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center"/>
    </xf>
    <xf numFmtId="0" fontId="10" fillId="5" borderId="12" xfId="0" applyFont="1" applyFill="1" applyBorder="1" applyAlignment="1"/>
    <xf numFmtId="0" fontId="10" fillId="3" borderId="12" xfId="0" applyFont="1" applyFill="1" applyBorder="1" applyAlignment="1">
      <alignment horizontal="left"/>
    </xf>
    <xf numFmtId="0" fontId="11" fillId="5" borderId="12" xfId="0" applyFont="1" applyFill="1" applyBorder="1" applyAlignment="1"/>
    <xf numFmtId="0" fontId="14" fillId="3" borderId="12" xfId="0" applyFont="1" applyFill="1" applyBorder="1" applyAlignment="1">
      <alignment horizontal="center"/>
    </xf>
    <xf numFmtId="0" fontId="9" fillId="5" borderId="12" xfId="0" applyFont="1" applyFill="1" applyBorder="1" applyAlignment="1"/>
    <xf numFmtId="0" fontId="9" fillId="5" borderId="0" xfId="0" applyFont="1" applyFill="1" applyAlignment="1"/>
    <xf numFmtId="0" fontId="12" fillId="2" borderId="0" xfId="0" applyFont="1" applyFill="1" applyAlignment="1">
      <alignment horizontal="center"/>
    </xf>
    <xf numFmtId="49" fontId="12" fillId="5" borderId="12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49" fontId="10" fillId="5" borderId="12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12" xfId="0" applyFont="1" applyFill="1" applyBorder="1" applyAlignment="1"/>
    <xf numFmtId="0" fontId="9" fillId="3" borderId="12" xfId="0" applyFont="1" applyFill="1" applyBorder="1" applyAlignment="1"/>
    <xf numFmtId="0" fontId="10" fillId="3" borderId="0" xfId="0" applyFont="1" applyFill="1" applyAlignment="1">
      <alignment horizontal="center"/>
    </xf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11" fillId="3" borderId="12" xfId="0" applyFont="1" applyFill="1" applyBorder="1" applyAlignment="1"/>
    <xf numFmtId="0" fontId="10" fillId="5" borderId="12" xfId="0" applyFont="1" applyFill="1" applyBorder="1" applyAlignment="1"/>
    <xf numFmtId="0" fontId="10" fillId="3" borderId="12" xfId="0" applyFont="1" applyFill="1" applyBorder="1" applyAlignment="1"/>
    <xf numFmtId="0" fontId="11" fillId="3" borderId="12" xfId="0" applyFont="1" applyFill="1" applyBorder="1" applyAlignment="1"/>
    <xf numFmtId="0" fontId="10" fillId="5" borderId="12" xfId="0" applyFont="1" applyFill="1" applyBorder="1" applyAlignment="1"/>
    <xf numFmtId="0" fontId="9" fillId="5" borderId="0" xfId="0" applyFont="1" applyFill="1" applyAlignment="1"/>
    <xf numFmtId="0" fontId="9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9" fillId="14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5" fillId="3" borderId="10" xfId="0" applyFont="1" applyFill="1" applyBorder="1"/>
    <xf numFmtId="49" fontId="3" fillId="3" borderId="11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0" fontId="5" fillId="7" borderId="11" xfId="0" applyFont="1" applyFill="1" applyBorder="1"/>
    <xf numFmtId="0" fontId="5" fillId="5" borderId="10" xfId="0" applyFont="1" applyFill="1" applyBorder="1"/>
    <xf numFmtId="0" fontId="5" fillId="9" borderId="11" xfId="0" applyFont="1" applyFill="1" applyBorder="1"/>
    <xf numFmtId="0" fontId="1" fillId="0" borderId="0" xfId="0" applyFont="1" applyAlignment="1">
      <alignment vertical="top"/>
    </xf>
    <xf numFmtId="0" fontId="5" fillId="5" borderId="11" xfId="0" applyFont="1" applyFill="1" applyBorder="1"/>
    <xf numFmtId="0" fontId="1" fillId="0" borderId="0" xfId="0" applyFont="1" applyAlignment="1">
      <alignment vertical="top" wrapText="1"/>
    </xf>
    <xf numFmtId="0" fontId="8" fillId="10" borderId="2" xfId="0" applyFont="1" applyFill="1" applyBorder="1" applyAlignment="1">
      <alignment horizontal="center"/>
    </xf>
    <xf numFmtId="0" fontId="5" fillId="0" borderId="13" xfId="0" applyFont="1" applyBorder="1"/>
    <xf numFmtId="0" fontId="5" fillId="0" borderId="3" xfId="0" applyFont="1" applyBorder="1"/>
    <xf numFmtId="0" fontId="8" fillId="10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3" xfId="0" applyFont="1" applyFill="1" applyBorder="1"/>
    <xf numFmtId="0" fontId="13" fillId="13" borderId="2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7" fillId="0" borderId="0" xfId="0" applyFont="1" applyAlignment="1">
      <alignment vertical="top" wrapText="1"/>
    </xf>
  </cellXfs>
  <cellStyles count="1">
    <cellStyle name="표준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DDF2F0"/>
          <bgColor rgb="FFDDF2F0"/>
        </patternFill>
      </fill>
    </dxf>
  </dxfs>
  <tableStyles count="2">
    <tableStyle name="확인용-style" pivot="0" count="2">
      <tableStyleElement type="firstRowStripe" dxfId="5"/>
      <tableStyleElement type="secondRowStripe" dxfId="4"/>
    </tableStyle>
    <tableStyle name="호석 정보_mhr_한글_참조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B7:D8" headerRowCount="0">
  <tableColumns count="3">
    <tableColumn id="1" name="Column1"/>
    <tableColumn id="2" name="Column2"/>
    <tableColumn id="3" name="Column3"/>
  </tableColumns>
  <tableStyleInfo name="확인용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H2:L13">
  <tableColumns count="5">
    <tableColumn id="1" name="ID"/>
    <tableColumn id="2" name="스킬 이름"/>
    <tableColumn id="3" name="등급"/>
    <tableColumn id="4" name="첫번째 스킬 최대치"/>
    <tableColumn id="5" name="두번째 스킬 최대치"/>
  </tableColumns>
  <tableStyleInfo name="호석 정보_mhr_한글_참조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ddit.com/r/MonsterHunterMeta/comments/vrove4/whatre_the_max_decoration_slots_for_charms_now/" TargetMode="External"/><Relationship Id="rId2" Type="http://schemas.openxmlformats.org/officeDocument/2006/relationships/hyperlink" Target="https://docs.google.com/spreadsheets/d/1iBgTZttW-ECbRUy_9zm_FFuiQbi9LT93KuY-2iK5t_g/edit" TargetMode="External"/><Relationship Id="rId1" Type="http://schemas.openxmlformats.org/officeDocument/2006/relationships/hyperlink" Target="https://docs.google.com/spreadsheets/d/1G_fpwn_1TefSqwNdmOxnN-yH2RNfqBcOu45pawtt1Ls/edit" TargetMode="External"/><Relationship Id="rId4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a1v5vZ4O0wzFBmtrDCH9rtybmyH1bmNAUaXwEH1X7bY/htmlview" TargetMode="External"/><Relationship Id="rId1" Type="http://schemas.openxmlformats.org/officeDocument/2006/relationships/hyperlink" Target="https://docs.qq.com/sheet/DRlBCUml0QU1mQ1ZE?tab=BB08J2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4"/>
  <sheetViews>
    <sheetView tabSelected="1" topLeftCell="A5" workbookViewId="0">
      <selection activeCell="L8" sqref="L8:L10"/>
    </sheetView>
  </sheetViews>
  <sheetFormatPr defaultColWidth="12.5703125" defaultRowHeight="15.75" customHeight="1"/>
  <cols>
    <col min="2" max="2" width="7.28515625" customWidth="1"/>
    <col min="3" max="3" width="20.7109375" customWidth="1"/>
    <col min="4" max="4" width="17" bestFit="1" customWidth="1"/>
    <col min="5" max="6" width="3.7109375" bestFit="1" customWidth="1"/>
    <col min="7" max="7" width="11.28515625" bestFit="1" customWidth="1"/>
    <col min="8" max="8" width="16.42578125" customWidth="1"/>
    <col min="9" max="9" width="23.140625" bestFit="1" customWidth="1"/>
    <col min="10" max="10" width="8.42578125" customWidth="1"/>
    <col min="11" max="11" width="2.42578125" customWidth="1"/>
  </cols>
  <sheetData>
    <row r="1" spans="1:19" ht="12.75" hidden="1">
      <c r="B1" s="1"/>
    </row>
    <row r="2" spans="1:19" ht="12.75" hidden="1"/>
    <row r="3" spans="1:19" ht="12.75" hidden="1"/>
    <row r="4" spans="1:19" ht="12.75" hidden="1"/>
    <row r="5" spans="1:19" ht="14.25" thickTop="1" thickBot="1">
      <c r="B5" s="2"/>
      <c r="C5" s="3" t="s">
        <v>0</v>
      </c>
      <c r="D5" s="4"/>
      <c r="E5" s="4"/>
      <c r="F5" s="4"/>
      <c r="G5" s="4"/>
      <c r="H5" s="4"/>
      <c r="I5" s="4"/>
    </row>
    <row r="6" spans="1:19" ht="48.75" customHeight="1" thickTop="1" thickBot="1">
      <c r="A6" s="2" t="s">
        <v>1</v>
      </c>
      <c r="B6" s="141" t="s">
        <v>305</v>
      </c>
      <c r="C6" s="140"/>
      <c r="D6" s="140"/>
      <c r="E6" s="140"/>
      <c r="F6" s="140"/>
      <c r="G6" s="140"/>
      <c r="H6" s="140"/>
      <c r="I6" s="140"/>
      <c r="L6" s="5" t="s">
        <v>2</v>
      </c>
      <c r="M6" s="141" t="s">
        <v>304</v>
      </c>
      <c r="N6" s="140"/>
      <c r="O6" s="140"/>
      <c r="P6" s="140"/>
      <c r="Q6" s="140"/>
      <c r="R6" s="140"/>
      <c r="S6" s="140"/>
    </row>
    <row r="7" spans="1:19" ht="14.25" thickTop="1" thickBot="1">
      <c r="A7" s="5"/>
      <c r="B7" s="6" t="s">
        <v>3</v>
      </c>
      <c r="C7" s="7" t="s">
        <v>250</v>
      </c>
      <c r="D7" s="8" t="str">
        <f>VLOOKUP(C7,'호석 정보'!$B$116:$E$226,4,1)</f>
        <v>Sleep Resistance</v>
      </c>
    </row>
    <row r="8" spans="1:19" ht="14.25" thickTop="1" thickBot="1">
      <c r="B8" s="6" t="s">
        <v>5</v>
      </c>
      <c r="C8" s="7" t="s">
        <v>6</v>
      </c>
      <c r="D8" s="8" t="str">
        <f>VLOOKUP(C8,'호석 정보'!$H$116:$K$226,4)</f>
        <v>약점 특효</v>
      </c>
      <c r="L8" s="116"/>
      <c r="M8" s="117"/>
      <c r="N8" s="115"/>
      <c r="O8" s="115"/>
      <c r="P8" s="115"/>
      <c r="Q8" s="115"/>
      <c r="R8" s="115"/>
      <c r="S8" s="115"/>
    </row>
    <row r="9" spans="1:19" ht="15.75" customHeight="1" thickTop="1">
      <c r="L9" s="115"/>
      <c r="M9" s="115"/>
      <c r="N9" s="115"/>
      <c r="O9" s="115"/>
      <c r="P9" s="115"/>
      <c r="Q9" s="115"/>
      <c r="R9" s="115"/>
      <c r="S9" s="115"/>
    </row>
    <row r="10" spans="1:19" ht="12.75">
      <c r="B10" s="1"/>
      <c r="C10" s="118"/>
      <c r="D10" s="115"/>
      <c r="E10" s="115"/>
      <c r="F10" s="115"/>
      <c r="G10" s="115"/>
      <c r="H10" s="115"/>
      <c r="I10" s="9"/>
      <c r="L10" s="115"/>
      <c r="M10" s="115"/>
      <c r="N10" s="115"/>
      <c r="O10" s="115"/>
      <c r="P10" s="115"/>
      <c r="Q10" s="115"/>
      <c r="R10" s="115"/>
      <c r="S10" s="115"/>
    </row>
    <row r="11" spans="1:19" ht="30.75" thickBot="1">
      <c r="B11" s="10"/>
      <c r="C11" s="11" t="s">
        <v>7</v>
      </c>
      <c r="D11" s="11" t="s">
        <v>8</v>
      </c>
      <c r="E11" s="12"/>
      <c r="F11" s="12"/>
      <c r="G11" s="12" t="s">
        <v>9</v>
      </c>
      <c r="H11" s="139" t="s">
        <v>303</v>
      </c>
      <c r="I11" s="139" t="s">
        <v>302</v>
      </c>
      <c r="L11" s="4" t="s">
        <v>12</v>
      </c>
    </row>
    <row r="12" spans="1:19" ht="16.5" thickTop="1" thickBot="1">
      <c r="B12" s="13"/>
      <c r="C12" s="14" t="s">
        <v>13</v>
      </c>
      <c r="D12" s="15" t="s">
        <v>14</v>
      </c>
      <c r="E12" s="16" t="str">
        <f>VLOOKUP(C12,'호석 정보'!$B$115:$D$226,3,1)</f>
        <v>B</v>
      </c>
      <c r="F12" s="17" t="str">
        <f>VLOOKUP(D12,'호석 정보'!$B$115:$D$226,3,1)</f>
        <v>B</v>
      </c>
      <c r="G12" s="119" t="str">
        <f>CONCATENATE(E12,F12)</f>
        <v>BB</v>
      </c>
      <c r="H12" s="122" t="str">
        <f>VLOOKUP(G12,'Sun break Max Slot'!$A$3:$E$22,4,1)</f>
        <v>4-0-0</v>
      </c>
      <c r="I12" s="122" t="str">
        <f>VLOOKUP(G12,'Sun break Max Slot'!$A$3:$E$22,5,1)</f>
        <v>3-2-1</v>
      </c>
      <c r="L12" s="18" t="s">
        <v>15</v>
      </c>
    </row>
    <row r="13" spans="1:19" thickTop="1">
      <c r="B13" s="19" t="s">
        <v>16</v>
      </c>
      <c r="C13" s="17" t="str">
        <f>VLOOKUP(VLOOKUP(C12,'호석 정보'!$B$115:$C$226,2,1),'호석 정보'!$A$2:$K$112,7,1)</f>
        <v>▰▰▰▱▱</v>
      </c>
      <c r="D13" s="17" t="str">
        <f>IF(VLOOKUP(D12,'호석 정보'!$B$115:$C$226,2,1),VLOOKUP(VLOOKUP(D12,'호석 정보'!$B$115:$C$226,2,1),'호석 정보'!$A$2:$K$112,8,1),"")</f>
        <v>▰▰▱</v>
      </c>
      <c r="E13" s="20"/>
      <c r="F13" s="20"/>
      <c r="G13" s="120"/>
      <c r="H13" s="120"/>
      <c r="I13" s="120"/>
      <c r="L13" s="21" t="s">
        <v>17</v>
      </c>
    </row>
    <row r="14" spans="1:19" ht="15">
      <c r="B14" s="19" t="s">
        <v>18</v>
      </c>
      <c r="C14" s="20" t="str">
        <f>VLOOKUP(VLOOKUP(C12,'호석 정보'!$B$115:$C$226,2,1),'호석 정보'!$A$2:$K$112,10,1)</f>
        <v>▰▰▰▱▱</v>
      </c>
      <c r="D14" s="20" t="str">
        <f>IF(VLOOKUP(D12,'호석 정보'!$B$115:$C$226,2,1),VLOOKUP(VLOOKUP(D12,'호석 정보'!$B$115:$C$226,2,1),'호석 정보'!$A$2:$K$112,11,1),"")</f>
        <v>▰▰▱</v>
      </c>
      <c r="E14" s="22"/>
      <c r="F14" s="22"/>
      <c r="G14" s="121"/>
      <c r="H14" s="121"/>
      <c r="I14" s="121"/>
      <c r="L14" s="23" t="s">
        <v>19</v>
      </c>
    </row>
    <row r="15" spans="1:19" ht="15">
      <c r="B15" s="1"/>
      <c r="C15" s="24"/>
      <c r="D15" s="24"/>
      <c r="E15" s="24"/>
      <c r="F15" s="24"/>
      <c r="G15" s="24"/>
      <c r="H15" s="25"/>
      <c r="I15" s="25"/>
      <c r="L15" s="127" t="s">
        <v>20</v>
      </c>
      <c r="M15" s="115"/>
      <c r="N15" s="115"/>
      <c r="O15" s="115"/>
      <c r="P15" s="115"/>
      <c r="Q15" s="115"/>
    </row>
    <row r="16" spans="1:19" thickBot="1">
      <c r="B16" s="26"/>
      <c r="C16" s="27" t="s">
        <v>7</v>
      </c>
      <c r="D16" s="27" t="s">
        <v>8</v>
      </c>
      <c r="E16" s="28"/>
      <c r="F16" s="28"/>
      <c r="G16" s="28" t="s">
        <v>9</v>
      </c>
      <c r="H16" s="29" t="s">
        <v>10</v>
      </c>
      <c r="I16" s="29" t="s">
        <v>11</v>
      </c>
      <c r="L16" s="115"/>
      <c r="M16" s="115"/>
      <c r="N16" s="115"/>
      <c r="O16" s="115"/>
      <c r="P16" s="115"/>
      <c r="Q16" s="115"/>
    </row>
    <row r="17" spans="2:17" ht="16.5" thickTop="1" thickBot="1">
      <c r="B17" s="30"/>
      <c r="C17" s="31" t="s">
        <v>21</v>
      </c>
      <c r="D17" s="32" t="s">
        <v>22</v>
      </c>
      <c r="E17" s="33" t="str">
        <f>VLOOKUP(C17,'호석 정보'!$B$115:$D$226,3,1)</f>
        <v>A</v>
      </c>
      <c r="F17" s="34" t="str">
        <f>VLOOKUP(D17,'호석 정보'!$B$115:$D$226,3,1)</f>
        <v>A</v>
      </c>
      <c r="G17" s="119" t="str">
        <f>CONCATENATE(E17,F17)</f>
        <v>AA</v>
      </c>
      <c r="H17" s="123" t="str">
        <f>VLOOKUP(G17,'Sun break Max Slot'!$A$3:$E$22,4,1)</f>
        <v>4-0-0</v>
      </c>
      <c r="I17" s="123" t="str">
        <f>VLOOKUP(G17,'Sun break Max Slot'!$A$3:$E$22,5,1)</f>
        <v>3-1-1</v>
      </c>
      <c r="L17" s="115"/>
      <c r="M17" s="115"/>
      <c r="N17" s="115"/>
      <c r="O17" s="115"/>
      <c r="P17" s="115"/>
      <c r="Q17" s="115"/>
    </row>
    <row r="18" spans="2:17" thickTop="1">
      <c r="B18" s="35" t="s">
        <v>16</v>
      </c>
      <c r="C18" s="34" t="str">
        <f>VLOOKUP(VLOOKUP(C17,'호석 정보'!$B$115:$C$226,2,1),'호석 정보'!$A$2:$K$112,7,1)</f>
        <v>▰▰▰▱▱▱▱</v>
      </c>
      <c r="D18" s="34" t="str">
        <f>IF(VLOOKUP(D17,'호석 정보'!$B$115:$C$226,2,1),VLOOKUP(VLOOKUP(D17,'호석 정보'!$B$115:$C$226,2,1),'호석 정보'!$A$2:$K$112,8,1),"")</f>
        <v>▰▰▱</v>
      </c>
      <c r="E18" s="36"/>
      <c r="F18" s="36"/>
      <c r="G18" s="120"/>
      <c r="H18" s="128"/>
      <c r="I18" s="128"/>
      <c r="L18" s="129" t="s">
        <v>23</v>
      </c>
      <c r="M18" s="115"/>
      <c r="N18" s="115"/>
      <c r="O18" s="115"/>
      <c r="P18" s="115"/>
      <c r="Q18" s="115"/>
    </row>
    <row r="19" spans="2:17" ht="15">
      <c r="B19" s="35" t="s">
        <v>18</v>
      </c>
      <c r="C19" s="36" t="str">
        <f>VLOOKUP(VLOOKUP(C17,'호석 정보'!$B$115:$C$226,2,1),'호석 정보'!$A$2:$K$112,10,1)</f>
        <v>▰▰▰▱▱▱▱</v>
      </c>
      <c r="D19" s="36" t="str">
        <f>IF(VLOOKUP(D17,'호석 정보'!$B$115:$C$226,2,1),VLOOKUP(VLOOKUP(D17,'호석 정보'!$B$115:$C$226,2,1),'호석 정보'!$A$2:$K$112,11,1),"")</f>
        <v>▰▰▱</v>
      </c>
      <c r="E19" s="37"/>
      <c r="F19" s="37"/>
      <c r="G19" s="121"/>
      <c r="H19" s="125"/>
      <c r="I19" s="125"/>
      <c r="L19" s="115"/>
      <c r="M19" s="115"/>
      <c r="N19" s="115"/>
      <c r="O19" s="115"/>
      <c r="P19" s="115"/>
      <c r="Q19" s="115"/>
    </row>
    <row r="20" spans="2:17" ht="15">
      <c r="B20" s="1"/>
      <c r="C20" s="38"/>
      <c r="D20" s="38"/>
      <c r="E20" s="39"/>
      <c r="F20" s="39"/>
      <c r="G20" s="40"/>
      <c r="H20" s="41"/>
      <c r="I20" s="41"/>
      <c r="L20" s="115"/>
      <c r="M20" s="115"/>
      <c r="N20" s="115"/>
      <c r="O20" s="115"/>
      <c r="P20" s="115"/>
      <c r="Q20" s="115"/>
    </row>
    <row r="21" spans="2:17" thickBot="1">
      <c r="B21" s="42"/>
      <c r="C21" s="43" t="s">
        <v>7</v>
      </c>
      <c r="D21" s="43" t="s">
        <v>8</v>
      </c>
      <c r="E21" s="44"/>
      <c r="F21" s="44"/>
      <c r="G21" s="44" t="s">
        <v>9</v>
      </c>
      <c r="H21" s="45" t="s">
        <v>10</v>
      </c>
      <c r="I21" s="45" t="s">
        <v>11</v>
      </c>
      <c r="L21" s="115"/>
      <c r="M21" s="115"/>
      <c r="N21" s="115"/>
      <c r="O21" s="115"/>
      <c r="P21" s="115"/>
      <c r="Q21" s="115"/>
    </row>
    <row r="22" spans="2:17" ht="16.5" thickTop="1" thickBot="1">
      <c r="B22" s="30"/>
      <c r="C22" s="31" t="s">
        <v>24</v>
      </c>
      <c r="D22" s="32" t="s">
        <v>25</v>
      </c>
      <c r="E22" s="33" t="str">
        <f>VLOOKUP(C22,'호석 정보'!$B$115:$D$226,3,1)</f>
        <v>B</v>
      </c>
      <c r="F22" s="34" t="str">
        <f>VLOOKUP(D22,'호석 정보'!$B$115:$D$226,3,1)</f>
        <v>B</v>
      </c>
      <c r="G22" s="119" t="str">
        <f>CONCATENATE(E22,F22)</f>
        <v>BB</v>
      </c>
      <c r="H22" s="123" t="str">
        <f>VLOOKUP(G22,'Sun break Max Slot'!$A$3:$E$22,4,1)</f>
        <v>4-0-0</v>
      </c>
      <c r="I22" s="123" t="str">
        <f>VLOOKUP(G22,'Sun break Max Slot'!$A$3:$E$22,5,1)</f>
        <v>3-2-1</v>
      </c>
      <c r="L22" s="115"/>
      <c r="M22" s="115"/>
      <c r="N22" s="115"/>
      <c r="O22" s="115"/>
      <c r="P22" s="115"/>
      <c r="Q22" s="115"/>
    </row>
    <row r="23" spans="2:17" thickTop="1">
      <c r="B23" s="35" t="s">
        <v>16</v>
      </c>
      <c r="C23" s="34" t="str">
        <f>VLOOKUP(VLOOKUP(C22,'호석 정보'!$B$115:$C$226,2,1),'호석 정보'!$A$2:$K$112,7,1)</f>
        <v>▰▰▰</v>
      </c>
      <c r="D23" s="34" t="str">
        <f>IF(VLOOKUP(D22,'호석 정보'!$B$115:$C$226,2,1),VLOOKUP(VLOOKUP(D22,'호석 정보'!$B$115:$C$226,2,1),'호석 정보'!$A$2:$K$112,8,1),"")</f>
        <v>▰▰▱</v>
      </c>
      <c r="E23" s="46"/>
      <c r="F23" s="46"/>
      <c r="G23" s="120"/>
      <c r="H23" s="124"/>
      <c r="I23" s="124"/>
      <c r="L23" s="115"/>
      <c r="M23" s="115"/>
      <c r="N23" s="115"/>
      <c r="O23" s="115"/>
      <c r="P23" s="115"/>
      <c r="Q23" s="115"/>
    </row>
    <row r="24" spans="2:17" ht="15">
      <c r="B24" s="35" t="s">
        <v>18</v>
      </c>
      <c r="C24" s="36" t="str">
        <f>VLOOKUP(VLOOKUP(C22,'호석 정보'!$B$115:$C$226,2,1),'호석 정보'!$A$2:$K$112,10,1)</f>
        <v>▰▰▰</v>
      </c>
      <c r="D24" s="36" t="str">
        <f>IF(VLOOKUP(D22,'호석 정보'!$B$115:$C$226,2,1),VLOOKUP(VLOOKUP(D22,'호석 정보'!$B$115:$C$226,2,1),'호석 정보'!$A$2:$K$112,11,1),"")</f>
        <v>▰▰▱</v>
      </c>
      <c r="E24" s="37"/>
      <c r="F24" s="37"/>
      <c r="G24" s="121"/>
      <c r="H24" s="125"/>
      <c r="I24" s="125"/>
      <c r="L24" s="115"/>
      <c r="M24" s="115"/>
      <c r="N24" s="115"/>
      <c r="O24" s="115"/>
      <c r="P24" s="115"/>
      <c r="Q24" s="115"/>
    </row>
    <row r="25" spans="2:17" ht="15">
      <c r="B25" s="1"/>
      <c r="C25" s="39"/>
      <c r="D25" s="39"/>
      <c r="E25" s="39"/>
      <c r="F25" s="39"/>
      <c r="G25" s="39"/>
      <c r="H25" s="40"/>
      <c r="I25" s="39"/>
      <c r="L25" s="115"/>
      <c r="M25" s="115"/>
      <c r="N25" s="115"/>
      <c r="O25" s="115"/>
      <c r="P25" s="115"/>
      <c r="Q25" s="115"/>
    </row>
    <row r="26" spans="2:17" thickBot="1">
      <c r="B26" s="47"/>
      <c r="C26" s="48" t="s">
        <v>7</v>
      </c>
      <c r="D26" s="48" t="s">
        <v>8</v>
      </c>
      <c r="E26" s="49"/>
      <c r="F26" s="49"/>
      <c r="G26" s="49" t="s">
        <v>9</v>
      </c>
      <c r="H26" s="50" t="s">
        <v>10</v>
      </c>
      <c r="I26" s="50" t="s">
        <v>11</v>
      </c>
      <c r="L26" s="115"/>
      <c r="M26" s="115"/>
      <c r="N26" s="115"/>
      <c r="O26" s="115"/>
      <c r="P26" s="115"/>
      <c r="Q26" s="115"/>
    </row>
    <row r="27" spans="2:17" ht="16.5" thickTop="1" thickBot="1">
      <c r="B27" s="30"/>
      <c r="C27" s="31" t="s">
        <v>26</v>
      </c>
      <c r="D27" s="32" t="s">
        <v>14</v>
      </c>
      <c r="E27" s="33" t="str">
        <f>VLOOKUP(C27,'호석 정보'!$B$115:$D$226,3,1)</f>
        <v>C</v>
      </c>
      <c r="F27" s="34" t="str">
        <f>VLOOKUP(D27,'호석 정보'!$B$115:$D$226,3,1)</f>
        <v>B</v>
      </c>
      <c r="G27" s="119" t="str">
        <f>CONCATENATE(E27,F27)</f>
        <v>CB</v>
      </c>
      <c r="H27" s="123" t="str">
        <f>VLOOKUP(G27,'Sun break Max Slot'!$A$3:$E$22,4,1)</f>
        <v>4-0-0</v>
      </c>
      <c r="I27" s="123" t="str">
        <f>VLOOKUP(G27,'Sun break Max Slot'!$A$3:$E$22,5,1)</f>
        <v>3-2-1</v>
      </c>
      <c r="L27" s="115"/>
      <c r="M27" s="115"/>
      <c r="N27" s="115"/>
      <c r="O27" s="115"/>
      <c r="P27" s="115"/>
      <c r="Q27" s="115"/>
    </row>
    <row r="28" spans="2:17" thickTop="1">
      <c r="B28" s="35" t="s">
        <v>16</v>
      </c>
      <c r="C28" s="34" t="str">
        <f>VLOOKUP(VLOOKUP(C27,'호석 정보'!$B$115:$C$226,2,1),'호석 정보'!$A$2:$K$112,7,1)</f>
        <v>▰</v>
      </c>
      <c r="D28" s="34" t="str">
        <f>IF(VLOOKUP(D27,'호석 정보'!$B$115:$C$226,2,1),VLOOKUP(VLOOKUP(D27,'호석 정보'!$B$115:$C$226,2,1),'호석 정보'!$A$2:$K$112,8,1),"")</f>
        <v>▰▰▱</v>
      </c>
      <c r="E28" s="51"/>
      <c r="F28" s="51"/>
      <c r="G28" s="120"/>
      <c r="H28" s="126"/>
      <c r="I28" s="126"/>
      <c r="L28" s="115"/>
      <c r="M28" s="115"/>
      <c r="N28" s="115"/>
      <c r="O28" s="115"/>
      <c r="P28" s="115"/>
      <c r="Q28" s="115"/>
    </row>
    <row r="29" spans="2:17" ht="15">
      <c r="B29" s="35" t="s">
        <v>18</v>
      </c>
      <c r="C29" s="36" t="str">
        <f>VLOOKUP(VLOOKUP(C27,'호석 정보'!$B$115:$C$226,2,1),'호석 정보'!$A$2:$K$112,10,1)</f>
        <v>▰</v>
      </c>
      <c r="D29" s="36" t="str">
        <f>IF(VLOOKUP(D27,'호석 정보'!$B$115:$C$226,2,1),VLOOKUP(VLOOKUP(D27,'호석 정보'!$B$115:$C$226,2,1),'호석 정보'!$A$2:$K$112,11,1),"")</f>
        <v>▰▰▱</v>
      </c>
      <c r="E29" s="37"/>
      <c r="F29" s="37"/>
      <c r="G29" s="121"/>
      <c r="H29" s="125"/>
      <c r="I29" s="125"/>
      <c r="L29" s="115"/>
      <c r="M29" s="115"/>
      <c r="N29" s="115"/>
      <c r="O29" s="115"/>
      <c r="P29" s="115"/>
      <c r="Q29" s="115"/>
    </row>
    <row r="30" spans="2:17" ht="12.75">
      <c r="B30" s="1"/>
      <c r="L30" s="115"/>
      <c r="M30" s="115"/>
      <c r="N30" s="115"/>
      <c r="O30" s="115"/>
      <c r="P30" s="115"/>
      <c r="Q30" s="115"/>
    </row>
    <row r="31" spans="2:17" thickBot="1">
      <c r="B31" s="47"/>
      <c r="C31" s="48" t="s">
        <v>7</v>
      </c>
      <c r="D31" s="48" t="s">
        <v>8</v>
      </c>
      <c r="E31" s="49"/>
      <c r="F31" s="49"/>
      <c r="G31" s="49" t="s">
        <v>9</v>
      </c>
      <c r="H31" s="50" t="s">
        <v>10</v>
      </c>
      <c r="I31" s="50" t="s">
        <v>11</v>
      </c>
      <c r="L31" s="115"/>
      <c r="M31" s="115"/>
      <c r="N31" s="115"/>
      <c r="O31" s="115"/>
      <c r="P31" s="115"/>
      <c r="Q31" s="115"/>
    </row>
    <row r="32" spans="2:17" ht="16.5" thickTop="1" thickBot="1">
      <c r="B32" s="30"/>
      <c r="C32" s="31" t="s">
        <v>27</v>
      </c>
      <c r="D32" s="32" t="s">
        <v>28</v>
      </c>
      <c r="E32" s="33" t="str">
        <f>VLOOKUP(C32,'호석 정보'!$B$115:$D$226,3,1)</f>
        <v>A</v>
      </c>
      <c r="F32" s="34">
        <f>VLOOKUP(D32,'호석 정보'!$B$115:$D$226,3,1)</f>
        <v>0</v>
      </c>
      <c r="G32" s="119" t="str">
        <f>CONCATENATE(E32,F32)</f>
        <v>A0</v>
      </c>
      <c r="H32" s="123" t="str">
        <f>VLOOKUP(G32,'Sun break Max Slot'!$A$3:$E$22,4,1)</f>
        <v>4-0-0</v>
      </c>
      <c r="I32" s="123" t="str">
        <f>VLOOKUP(G32,'Sun break Max Slot'!$A$3:$E$22,5,1)</f>
        <v>3-1-1</v>
      </c>
      <c r="L32" s="115"/>
      <c r="M32" s="115"/>
      <c r="N32" s="115"/>
      <c r="O32" s="115"/>
      <c r="P32" s="115"/>
      <c r="Q32" s="115"/>
    </row>
    <row r="33" spans="2:17" thickTop="1">
      <c r="B33" s="35" t="s">
        <v>16</v>
      </c>
      <c r="C33" s="34" t="str">
        <f>VLOOKUP(VLOOKUP(C32,'호석 정보'!$B$115:$C$226,2,1),'호석 정보'!$A$2:$K$112,7,1)</f>
        <v>▰▰</v>
      </c>
      <c r="D33" s="34" t="str">
        <f>IF(VLOOKUP(D32,'호석 정보'!$B$115:$C$226,2,1),VLOOKUP(VLOOKUP(D32,'호석 정보'!$B$115:$C$226,2,1),'호석 정보'!$A$2:$K$112,8,1),"")</f>
        <v/>
      </c>
      <c r="E33" s="51"/>
      <c r="F33" s="51"/>
      <c r="G33" s="120"/>
      <c r="H33" s="126"/>
      <c r="I33" s="126"/>
      <c r="L33" s="115"/>
      <c r="M33" s="115"/>
      <c r="N33" s="115"/>
      <c r="O33" s="115"/>
      <c r="P33" s="115"/>
      <c r="Q33" s="115"/>
    </row>
    <row r="34" spans="2:17" ht="15">
      <c r="B34" s="35" t="s">
        <v>18</v>
      </c>
      <c r="C34" s="36" t="str">
        <f>VLOOKUP(VLOOKUP(C32,'호석 정보'!$B$115:$C$226,2,1),'호석 정보'!$A$2:$K$112,10,1)</f>
        <v>▰▰</v>
      </c>
      <c r="D34" s="36" t="str">
        <f>IF(VLOOKUP(D32,'호석 정보'!$B$115:$C$226,2,1),VLOOKUP(VLOOKUP(D32,'호석 정보'!$B$115:$C$226,2,1),'호석 정보'!$A$2:$K$112,11,1),"")</f>
        <v/>
      </c>
      <c r="E34" s="37"/>
      <c r="F34" s="37"/>
      <c r="G34" s="121"/>
      <c r="H34" s="125"/>
      <c r="I34" s="125"/>
      <c r="L34" s="115"/>
      <c r="M34" s="115"/>
      <c r="N34" s="115"/>
      <c r="O34" s="115"/>
      <c r="P34" s="115"/>
      <c r="Q34" s="115"/>
    </row>
    <row r="35" spans="2:17" ht="12.75">
      <c r="B35" s="1"/>
    </row>
    <row r="36" spans="2:17" thickBot="1">
      <c r="B36" s="47"/>
      <c r="C36" s="48" t="s">
        <v>7</v>
      </c>
      <c r="D36" s="48" t="s">
        <v>8</v>
      </c>
      <c r="E36" s="49"/>
      <c r="F36" s="49"/>
      <c r="G36" s="49" t="s">
        <v>9</v>
      </c>
      <c r="H36" s="50" t="s">
        <v>10</v>
      </c>
      <c r="I36" s="50" t="s">
        <v>11</v>
      </c>
    </row>
    <row r="37" spans="2:17" ht="16.5" thickTop="1" thickBot="1">
      <c r="B37" s="30"/>
      <c r="C37" s="31" t="s">
        <v>29</v>
      </c>
      <c r="D37" s="32" t="s">
        <v>22</v>
      </c>
      <c r="E37" s="33" t="str">
        <f>VLOOKUP(C37,'호석 정보'!$B$115:$D$226,3,1)</f>
        <v>C</v>
      </c>
      <c r="F37" s="34" t="str">
        <f>VLOOKUP(D37,'호석 정보'!$B$115:$D$226,3,1)</f>
        <v>A</v>
      </c>
      <c r="G37" s="119" t="str">
        <f>CONCATENATE(E37,F37)</f>
        <v>CA</v>
      </c>
      <c r="H37" s="123" t="str">
        <f>VLOOKUP(G37,'Sun break Max Slot'!$A$3:$E$22,4,1)</f>
        <v>4-0-0</v>
      </c>
      <c r="I37" s="123" t="str">
        <f>VLOOKUP(G37,'Sun break Max Slot'!$A$3:$E$22,5,1)</f>
        <v>3-1-1</v>
      </c>
    </row>
    <row r="38" spans="2:17" thickTop="1">
      <c r="B38" s="35" t="s">
        <v>16</v>
      </c>
      <c r="C38" s="34" t="str">
        <f>VLOOKUP(VLOOKUP(C37,'호석 정보'!$B$115:$C$226,2,1),'호석 정보'!$A$2:$K$112,7,1)</f>
        <v>▰▰▰▱▱</v>
      </c>
      <c r="D38" s="34" t="str">
        <f>IF(VLOOKUP(D37,'호석 정보'!$B$115:$C$226,2,1),VLOOKUP(VLOOKUP(D37,'호석 정보'!$B$115:$C$226,2,1),'호석 정보'!$A$2:$K$112,8,1),"")</f>
        <v>▰▰▱</v>
      </c>
      <c r="E38" s="51"/>
      <c r="F38" s="51"/>
      <c r="G38" s="120"/>
      <c r="H38" s="126"/>
      <c r="I38" s="126"/>
    </row>
    <row r="39" spans="2:17" ht="15">
      <c r="B39" s="35" t="s">
        <v>18</v>
      </c>
      <c r="C39" s="36" t="str">
        <f>VLOOKUP(VLOOKUP(C37,'호석 정보'!$B$115:$C$226,2,1),'호석 정보'!$A$2:$K$112,10,1)</f>
        <v>▰▰▰▱▱</v>
      </c>
      <c r="D39" s="36" t="str">
        <f>IF(VLOOKUP(D37,'호석 정보'!$B$115:$C$226,2,1),VLOOKUP(VLOOKUP(D37,'호석 정보'!$B$115:$C$226,2,1),'호석 정보'!$A$2:$K$112,11,1),"")</f>
        <v>▰▰▱</v>
      </c>
      <c r="E39" s="37"/>
      <c r="F39" s="37"/>
      <c r="G39" s="121"/>
      <c r="H39" s="125"/>
      <c r="I39" s="125"/>
    </row>
    <row r="40" spans="2:17" ht="12.75">
      <c r="B40" s="1"/>
    </row>
    <row r="41" spans="2:17" thickBot="1">
      <c r="B41" s="47"/>
      <c r="C41" s="48" t="s">
        <v>7</v>
      </c>
      <c r="D41" s="48" t="s">
        <v>8</v>
      </c>
      <c r="E41" s="49"/>
      <c r="F41" s="49"/>
      <c r="G41" s="49" t="s">
        <v>9</v>
      </c>
      <c r="H41" s="50" t="s">
        <v>10</v>
      </c>
      <c r="I41" s="50" t="s">
        <v>11</v>
      </c>
    </row>
    <row r="42" spans="2:17" ht="16.5" thickTop="1" thickBot="1">
      <c r="B42" s="30"/>
      <c r="C42" s="31" t="s">
        <v>30</v>
      </c>
      <c r="D42" s="32" t="s">
        <v>30</v>
      </c>
      <c r="E42" s="33" t="str">
        <f>VLOOKUP(C42,'호석 정보'!$B$115:$D$226,3,1)</f>
        <v>A</v>
      </c>
      <c r="F42" s="34" t="str">
        <f>VLOOKUP(D42,'호석 정보'!$B$115:$D$226,3,1)</f>
        <v>A</v>
      </c>
      <c r="G42" s="119" t="str">
        <f>CONCATENATE(E42,F42)</f>
        <v>AA</v>
      </c>
      <c r="H42" s="123" t="str">
        <f>VLOOKUP(G42,'Sun break Max Slot'!$A$3:$E$22,4,1)</f>
        <v>4-0-0</v>
      </c>
      <c r="I42" s="123" t="str">
        <f>VLOOKUP(G42,'Sun break Max Slot'!$A$3:$E$22,5,1)</f>
        <v>3-1-1</v>
      </c>
    </row>
    <row r="43" spans="2:17" thickTop="1">
      <c r="B43" s="35" t="s">
        <v>16</v>
      </c>
      <c r="C43" s="34" t="str">
        <f>VLOOKUP(VLOOKUP(C42,'호석 정보'!$B$115:$C$226,2,1),'호석 정보'!$A$2:$K$112,7,1)</f>
        <v>▰▰▱</v>
      </c>
      <c r="D43" s="34" t="str">
        <f>IF(VLOOKUP(D42,'호석 정보'!$B$115:$C$226,2,1),VLOOKUP(VLOOKUP(D42,'호석 정보'!$B$115:$C$226,2,1),'호석 정보'!$A$2:$K$112,8,1),"")</f>
        <v>▰▰▱</v>
      </c>
      <c r="E43" s="51"/>
      <c r="F43" s="51"/>
      <c r="G43" s="120"/>
      <c r="H43" s="126"/>
      <c r="I43" s="126"/>
    </row>
    <row r="44" spans="2:17" ht="15">
      <c r="B44" s="35" t="s">
        <v>18</v>
      </c>
      <c r="C44" s="36" t="str">
        <f>VLOOKUP(VLOOKUP(C42,'호석 정보'!$B$115:$C$226,2,1),'호석 정보'!$A$2:$K$112,10,1)</f>
        <v>▰▰▱</v>
      </c>
      <c r="D44" s="36" t="str">
        <f>IF(VLOOKUP(D42,'호석 정보'!$B$115:$C$226,2,1),VLOOKUP(VLOOKUP(D42,'호석 정보'!$B$115:$C$226,2,1),'호석 정보'!$A$2:$K$112,11,1),"")</f>
        <v>▰▰▱</v>
      </c>
      <c r="E44" s="37"/>
      <c r="F44" s="37"/>
      <c r="G44" s="121"/>
      <c r="H44" s="125"/>
      <c r="I44" s="125"/>
    </row>
    <row r="45" spans="2:17" ht="12.75">
      <c r="B45" s="1"/>
    </row>
    <row r="46" spans="2:17" thickBot="1">
      <c r="B46" s="47"/>
      <c r="C46" s="48" t="s">
        <v>7</v>
      </c>
      <c r="D46" s="48" t="s">
        <v>8</v>
      </c>
      <c r="E46" s="49"/>
      <c r="F46" s="49"/>
      <c r="G46" s="49" t="s">
        <v>9</v>
      </c>
      <c r="H46" s="50" t="s">
        <v>10</v>
      </c>
      <c r="I46" s="50" t="s">
        <v>11</v>
      </c>
    </row>
    <row r="47" spans="2:17" ht="16.5" thickTop="1" thickBot="1">
      <c r="B47" s="30"/>
      <c r="C47" s="31" t="s">
        <v>31</v>
      </c>
      <c r="D47" s="32" t="s">
        <v>26</v>
      </c>
      <c r="E47" s="33" t="str">
        <f>VLOOKUP(C47,'호석 정보'!$B$115:$D$226,3,1)</f>
        <v>A</v>
      </c>
      <c r="F47" s="34" t="str">
        <f>VLOOKUP(D47,'호석 정보'!$B$115:$D$226,3,1)</f>
        <v>C</v>
      </c>
      <c r="G47" s="119" t="str">
        <f>CONCATENATE(E47,F47)</f>
        <v>AC</v>
      </c>
      <c r="H47" s="123" t="str">
        <f>VLOOKUP(G47,'Sun break Max Slot'!$A$3:$E$22,4,1)</f>
        <v>4-0-0</v>
      </c>
      <c r="I47" s="123" t="str">
        <f>VLOOKUP(G47,'Sun break Max Slot'!$A$3:$E$22,5,1)</f>
        <v>3-1-1</v>
      </c>
    </row>
    <row r="48" spans="2:17" thickTop="1">
      <c r="B48" s="35" t="s">
        <v>16</v>
      </c>
      <c r="C48" s="34" t="str">
        <f>VLOOKUP(VLOOKUP(C47,'호석 정보'!$B$115:$C$226,2,1),'호석 정보'!$A$2:$K$112,7,1)</f>
        <v>▰▰▰▱▱▱▱</v>
      </c>
      <c r="D48" s="34" t="str">
        <f>IF(VLOOKUP(D47,'호석 정보'!$B$115:$C$226,2,1),VLOOKUP(VLOOKUP(D47,'호석 정보'!$B$115:$C$226,2,1),'호석 정보'!$A$2:$K$112,8,1),"")</f>
        <v>▰</v>
      </c>
      <c r="E48" s="51"/>
      <c r="F48" s="51"/>
      <c r="G48" s="120"/>
      <c r="H48" s="126"/>
      <c r="I48" s="126"/>
    </row>
    <row r="49" spans="2:9" ht="15">
      <c r="B49" s="35" t="s">
        <v>18</v>
      </c>
      <c r="C49" s="36" t="str">
        <f>VLOOKUP(VLOOKUP(C47,'호석 정보'!$B$115:$C$226,2,1),'호석 정보'!$A$2:$K$112,10,1)</f>
        <v>▰▰▰▱▱▱▱</v>
      </c>
      <c r="D49" s="36" t="str">
        <f>IF(VLOOKUP(D47,'호석 정보'!$B$115:$C$226,2,1),VLOOKUP(VLOOKUP(D47,'호석 정보'!$B$115:$C$226,2,1),'호석 정보'!$A$2:$K$112,11,1),"")</f>
        <v>▰</v>
      </c>
      <c r="E49" s="37"/>
      <c r="F49" s="37"/>
      <c r="G49" s="121"/>
      <c r="H49" s="125"/>
      <c r="I49" s="125"/>
    </row>
    <row r="50" spans="2:9" ht="12.75">
      <c r="B50" s="1"/>
    </row>
    <row r="51" spans="2:9" ht="12.75">
      <c r="B51" s="1"/>
    </row>
    <row r="52" spans="2:9" ht="12.75">
      <c r="B52" s="1"/>
    </row>
    <row r="53" spans="2:9" ht="12.75">
      <c r="B53" s="1"/>
    </row>
    <row r="54" spans="2:9" ht="12.75">
      <c r="B54" s="1"/>
    </row>
    <row r="55" spans="2:9" ht="12.75">
      <c r="B55" s="1"/>
    </row>
    <row r="56" spans="2:9" ht="12.75">
      <c r="B56" s="1"/>
    </row>
    <row r="57" spans="2:9" ht="12.75">
      <c r="B57" s="1"/>
    </row>
    <row r="58" spans="2:9" ht="12.75">
      <c r="B58" s="1"/>
    </row>
    <row r="59" spans="2:9" ht="12.75">
      <c r="B59" s="1"/>
    </row>
    <row r="60" spans="2:9" ht="12.75">
      <c r="B60" s="1"/>
    </row>
    <row r="61" spans="2:9" ht="12.75">
      <c r="B61" s="1"/>
    </row>
    <row r="62" spans="2:9" ht="12.75">
      <c r="B62" s="1"/>
    </row>
    <row r="63" spans="2:9" ht="12.75">
      <c r="B63" s="1"/>
    </row>
    <row r="64" spans="2:9" ht="12.75">
      <c r="B64" s="1"/>
    </row>
    <row r="65" spans="2:2" ht="12.75">
      <c r="B65" s="1"/>
    </row>
    <row r="66" spans="2:2" ht="12.75">
      <c r="B66" s="1"/>
    </row>
    <row r="67" spans="2:2" ht="12.75">
      <c r="B67" s="1"/>
    </row>
    <row r="68" spans="2:2" ht="12.75">
      <c r="B68" s="1"/>
    </row>
    <row r="69" spans="2:2" ht="12.75">
      <c r="B69" s="1"/>
    </row>
    <row r="70" spans="2:2" ht="12.75">
      <c r="B70" s="1"/>
    </row>
    <row r="71" spans="2:2" ht="12.75">
      <c r="B71" s="1"/>
    </row>
    <row r="72" spans="2:2" ht="12.75">
      <c r="B72" s="1"/>
    </row>
    <row r="73" spans="2:2" ht="12.75">
      <c r="B73" s="1"/>
    </row>
    <row r="74" spans="2:2" ht="12.75">
      <c r="B74" s="1"/>
    </row>
    <row r="75" spans="2:2" ht="12.75">
      <c r="B75" s="1"/>
    </row>
    <row r="76" spans="2:2" ht="12.75">
      <c r="B76" s="1"/>
    </row>
    <row r="77" spans="2:2" ht="12.75">
      <c r="B77" s="1"/>
    </row>
    <row r="78" spans="2:2" ht="12.75">
      <c r="B78" s="1"/>
    </row>
    <row r="79" spans="2:2" ht="12.75">
      <c r="B79" s="1"/>
    </row>
    <row r="80" spans="2:2" ht="12.75">
      <c r="B80" s="1"/>
    </row>
    <row r="81" spans="2:2" ht="12.75">
      <c r="B81" s="1"/>
    </row>
    <row r="82" spans="2:2" ht="12.75">
      <c r="B82" s="1"/>
    </row>
    <row r="83" spans="2:2" ht="12.75">
      <c r="B83" s="1"/>
    </row>
    <row r="84" spans="2:2" ht="12.75">
      <c r="B84" s="1"/>
    </row>
    <row r="85" spans="2:2" ht="12.75">
      <c r="B85" s="1"/>
    </row>
    <row r="86" spans="2:2" ht="12.75">
      <c r="B86" s="1"/>
    </row>
    <row r="87" spans="2:2" ht="12.75">
      <c r="B87" s="1"/>
    </row>
    <row r="88" spans="2:2" ht="12.75">
      <c r="B88" s="1"/>
    </row>
    <row r="89" spans="2:2" ht="12.75">
      <c r="B89" s="1"/>
    </row>
    <row r="90" spans="2:2" ht="12.75">
      <c r="B90" s="1"/>
    </row>
    <row r="91" spans="2:2" ht="12.75">
      <c r="B91" s="1"/>
    </row>
    <row r="92" spans="2:2" ht="12.75">
      <c r="B92" s="1"/>
    </row>
    <row r="93" spans="2:2" ht="12.75">
      <c r="B93" s="1"/>
    </row>
    <row r="94" spans="2:2" ht="12.75">
      <c r="B94" s="1"/>
    </row>
    <row r="95" spans="2:2" ht="12.75">
      <c r="B95" s="1"/>
    </row>
    <row r="96" spans="2:2" ht="12.75">
      <c r="B96" s="1"/>
    </row>
    <row r="97" spans="2:2" ht="12.75">
      <c r="B97" s="1"/>
    </row>
    <row r="98" spans="2:2" ht="12.75">
      <c r="B98" s="1"/>
    </row>
    <row r="99" spans="2:2" ht="12.75">
      <c r="B99" s="1"/>
    </row>
    <row r="100" spans="2:2" ht="12.75">
      <c r="B100" s="1"/>
    </row>
    <row r="101" spans="2:2" ht="12.75">
      <c r="B101" s="1"/>
    </row>
    <row r="102" spans="2:2" ht="12.75">
      <c r="B102" s="1"/>
    </row>
    <row r="103" spans="2:2" ht="12.75">
      <c r="B103" s="1"/>
    </row>
    <row r="104" spans="2:2" ht="12.75">
      <c r="B104" s="1"/>
    </row>
    <row r="105" spans="2:2" ht="12.75">
      <c r="B105" s="1"/>
    </row>
    <row r="106" spans="2:2" ht="12.75">
      <c r="B106" s="1"/>
    </row>
    <row r="107" spans="2:2" ht="12.75">
      <c r="B107" s="1"/>
    </row>
    <row r="108" spans="2:2" ht="12.75">
      <c r="B108" s="1"/>
    </row>
    <row r="109" spans="2:2" ht="12.75">
      <c r="B109" s="1"/>
    </row>
    <row r="110" spans="2:2" ht="12.75">
      <c r="B110" s="1"/>
    </row>
    <row r="111" spans="2:2" ht="12.75">
      <c r="B111" s="1"/>
    </row>
    <row r="112" spans="2:2" ht="12.75">
      <c r="B112" s="1"/>
    </row>
    <row r="113" spans="2:2" ht="12.75">
      <c r="B113" s="1"/>
    </row>
    <row r="114" spans="2:2" ht="12.75">
      <c r="B114" s="1"/>
    </row>
    <row r="115" spans="2:2" ht="12.75">
      <c r="B115" s="1"/>
    </row>
    <row r="116" spans="2:2" ht="12.75">
      <c r="B116" s="1"/>
    </row>
    <row r="117" spans="2:2" ht="12.75">
      <c r="B117" s="1"/>
    </row>
    <row r="118" spans="2:2" ht="12.75">
      <c r="B118" s="1"/>
    </row>
    <row r="119" spans="2:2" ht="12.75">
      <c r="B119" s="1"/>
    </row>
    <row r="120" spans="2:2" ht="12.75">
      <c r="B120" s="1"/>
    </row>
    <row r="121" spans="2:2" ht="12.75">
      <c r="B121" s="1"/>
    </row>
    <row r="122" spans="2:2" ht="12.75">
      <c r="B122" s="1"/>
    </row>
    <row r="123" spans="2:2" ht="12.75">
      <c r="B123" s="1"/>
    </row>
    <row r="124" spans="2:2" ht="12.75">
      <c r="B124" s="1"/>
    </row>
    <row r="125" spans="2:2" ht="12.75">
      <c r="B125" s="1"/>
    </row>
    <row r="126" spans="2:2" ht="12.75">
      <c r="B126" s="1"/>
    </row>
    <row r="127" spans="2:2" ht="12.75">
      <c r="B127" s="1"/>
    </row>
    <row r="128" spans="2:2" ht="12.75">
      <c r="B128" s="1"/>
    </row>
    <row r="129" spans="2:2" ht="12.75">
      <c r="B129" s="1"/>
    </row>
    <row r="130" spans="2:2" ht="12.75">
      <c r="B130" s="1"/>
    </row>
    <row r="131" spans="2:2" ht="12.75">
      <c r="B131" s="1"/>
    </row>
    <row r="132" spans="2:2" ht="12.75">
      <c r="B132" s="1"/>
    </row>
    <row r="133" spans="2:2" ht="12.75">
      <c r="B133" s="1"/>
    </row>
    <row r="134" spans="2:2" ht="12.75">
      <c r="B134" s="1"/>
    </row>
    <row r="135" spans="2:2" ht="12.75">
      <c r="B135" s="1"/>
    </row>
    <row r="136" spans="2:2" ht="12.75">
      <c r="B136" s="1"/>
    </row>
    <row r="137" spans="2:2" ht="12.75">
      <c r="B137" s="1"/>
    </row>
    <row r="138" spans="2:2" ht="12.75">
      <c r="B138" s="1"/>
    </row>
    <row r="139" spans="2:2" ht="12.75">
      <c r="B139" s="1"/>
    </row>
    <row r="140" spans="2:2" ht="12.75">
      <c r="B140" s="1"/>
    </row>
    <row r="141" spans="2:2" ht="12.75">
      <c r="B141" s="1"/>
    </row>
    <row r="142" spans="2:2" ht="12.75">
      <c r="B142" s="1"/>
    </row>
    <row r="143" spans="2:2" ht="12.75">
      <c r="B143" s="1"/>
    </row>
    <row r="144" spans="2:2" ht="12.75">
      <c r="B144" s="1"/>
    </row>
    <row r="145" spans="2:2" ht="12.75">
      <c r="B145" s="1"/>
    </row>
    <row r="146" spans="2:2" ht="12.75">
      <c r="B146" s="1"/>
    </row>
    <row r="147" spans="2:2" ht="12.75">
      <c r="B147" s="1"/>
    </row>
    <row r="148" spans="2:2" ht="12.75">
      <c r="B148" s="1"/>
    </row>
    <row r="149" spans="2:2" ht="12.75">
      <c r="B149" s="1"/>
    </row>
    <row r="150" spans="2:2" ht="12.75">
      <c r="B150" s="1"/>
    </row>
    <row r="151" spans="2:2" ht="12.75">
      <c r="B151" s="1"/>
    </row>
    <row r="152" spans="2:2" ht="12.75">
      <c r="B152" s="1"/>
    </row>
    <row r="153" spans="2:2" ht="12.75">
      <c r="B153" s="1"/>
    </row>
    <row r="154" spans="2:2" ht="12.75">
      <c r="B154" s="1"/>
    </row>
    <row r="155" spans="2:2" ht="12.75">
      <c r="B155" s="1"/>
    </row>
    <row r="156" spans="2:2" ht="12.75">
      <c r="B156" s="1"/>
    </row>
    <row r="157" spans="2:2" ht="12.75">
      <c r="B157" s="1"/>
    </row>
    <row r="158" spans="2:2" ht="12.75">
      <c r="B158" s="1"/>
    </row>
    <row r="159" spans="2:2" ht="12.75">
      <c r="B159" s="1"/>
    </row>
    <row r="160" spans="2:2" ht="12.75">
      <c r="B160" s="1"/>
    </row>
    <row r="161" spans="2:2" ht="12.75">
      <c r="B161" s="1"/>
    </row>
    <row r="162" spans="2:2" ht="12.75">
      <c r="B162" s="1"/>
    </row>
    <row r="163" spans="2:2" ht="12.75">
      <c r="B163" s="1"/>
    </row>
    <row r="164" spans="2:2" ht="12.75">
      <c r="B164" s="1"/>
    </row>
    <row r="165" spans="2:2" ht="12.75">
      <c r="B165" s="1"/>
    </row>
    <row r="166" spans="2:2" ht="12.75">
      <c r="B166" s="1"/>
    </row>
    <row r="167" spans="2:2" ht="12.75">
      <c r="B167" s="1"/>
    </row>
    <row r="168" spans="2:2" ht="12.75">
      <c r="B168" s="1"/>
    </row>
    <row r="169" spans="2:2" ht="12.75">
      <c r="B169" s="1"/>
    </row>
    <row r="170" spans="2:2" ht="12.75">
      <c r="B170" s="1"/>
    </row>
    <row r="171" spans="2:2" ht="12.75">
      <c r="B171" s="1"/>
    </row>
    <row r="172" spans="2:2" ht="12.75">
      <c r="B172" s="1"/>
    </row>
    <row r="173" spans="2:2" ht="12.75">
      <c r="B173" s="1"/>
    </row>
    <row r="174" spans="2:2" ht="12.75">
      <c r="B174" s="1"/>
    </row>
    <row r="175" spans="2:2" ht="12.75">
      <c r="B175" s="1"/>
    </row>
    <row r="176" spans="2:2" ht="12.75">
      <c r="B176" s="1"/>
    </row>
    <row r="177" spans="2:2" ht="12.75">
      <c r="B177" s="1"/>
    </row>
    <row r="178" spans="2:2" ht="12.75">
      <c r="B178" s="1"/>
    </row>
    <row r="179" spans="2:2" ht="12.75">
      <c r="B179" s="1"/>
    </row>
    <row r="180" spans="2:2" ht="12.75">
      <c r="B180" s="1"/>
    </row>
    <row r="181" spans="2:2" ht="12.75">
      <c r="B181" s="1"/>
    </row>
    <row r="182" spans="2:2" ht="12.75">
      <c r="B182" s="1"/>
    </row>
    <row r="183" spans="2:2" ht="12.75">
      <c r="B183" s="1"/>
    </row>
    <row r="184" spans="2:2" ht="12.75">
      <c r="B184" s="1"/>
    </row>
    <row r="185" spans="2:2" ht="12.75">
      <c r="B185" s="1"/>
    </row>
    <row r="186" spans="2:2" ht="12.75">
      <c r="B186" s="1"/>
    </row>
    <row r="187" spans="2:2" ht="12.75">
      <c r="B187" s="1"/>
    </row>
    <row r="188" spans="2:2" ht="12.75">
      <c r="B188" s="1"/>
    </row>
    <row r="189" spans="2:2" ht="12.75">
      <c r="B189" s="1"/>
    </row>
    <row r="190" spans="2:2" ht="12.75">
      <c r="B190" s="1"/>
    </row>
    <row r="191" spans="2:2" ht="12.75">
      <c r="B191" s="1"/>
    </row>
    <row r="192" spans="2:2" ht="12.75">
      <c r="B192" s="1"/>
    </row>
    <row r="193" spans="2:2" ht="12.75">
      <c r="B193" s="1"/>
    </row>
    <row r="194" spans="2:2" ht="12.75">
      <c r="B194" s="1"/>
    </row>
    <row r="195" spans="2:2" ht="12.75">
      <c r="B195" s="1"/>
    </row>
    <row r="196" spans="2:2" ht="12.75">
      <c r="B196" s="1"/>
    </row>
    <row r="197" spans="2:2" ht="12.75">
      <c r="B197" s="1"/>
    </row>
    <row r="198" spans="2:2" ht="12.75">
      <c r="B198" s="1"/>
    </row>
    <row r="199" spans="2:2" ht="12.75">
      <c r="B199" s="1"/>
    </row>
    <row r="200" spans="2:2" ht="12.75">
      <c r="B200" s="1"/>
    </row>
    <row r="201" spans="2:2" ht="12.75">
      <c r="B201" s="1"/>
    </row>
    <row r="202" spans="2:2" ht="12.75">
      <c r="B202" s="1"/>
    </row>
    <row r="203" spans="2:2" ht="12.75">
      <c r="B203" s="1"/>
    </row>
    <row r="204" spans="2:2" ht="12.75">
      <c r="B204" s="1"/>
    </row>
    <row r="205" spans="2:2" ht="12.75">
      <c r="B205" s="1"/>
    </row>
    <row r="206" spans="2:2" ht="12.75">
      <c r="B206" s="1"/>
    </row>
    <row r="207" spans="2:2" ht="12.75">
      <c r="B207" s="1"/>
    </row>
    <row r="208" spans="2:2" ht="12.75">
      <c r="B208" s="1"/>
    </row>
    <row r="209" spans="2:2" ht="12.75">
      <c r="B209" s="1"/>
    </row>
    <row r="210" spans="2:2" ht="12.75">
      <c r="B210" s="1"/>
    </row>
    <row r="211" spans="2:2" ht="12.75">
      <c r="B211" s="1"/>
    </row>
    <row r="212" spans="2:2" ht="12.75">
      <c r="B212" s="1"/>
    </row>
    <row r="213" spans="2:2" ht="12.75">
      <c r="B213" s="1"/>
    </row>
    <row r="214" spans="2:2" ht="12.75">
      <c r="B214" s="1"/>
    </row>
    <row r="215" spans="2:2" ht="12.75">
      <c r="B215" s="1"/>
    </row>
    <row r="216" spans="2:2" ht="12.75">
      <c r="B216" s="1"/>
    </row>
    <row r="217" spans="2:2" ht="12.75">
      <c r="B217" s="1"/>
    </row>
    <row r="218" spans="2:2" ht="12.75">
      <c r="B218" s="1"/>
    </row>
    <row r="219" spans="2:2" ht="12.75">
      <c r="B219" s="1"/>
    </row>
    <row r="220" spans="2:2" ht="12.75">
      <c r="B220" s="1"/>
    </row>
    <row r="221" spans="2:2" ht="12.75">
      <c r="B221" s="1"/>
    </row>
    <row r="222" spans="2:2" ht="12.75">
      <c r="B222" s="1"/>
    </row>
    <row r="223" spans="2:2" ht="12.75">
      <c r="B223" s="1"/>
    </row>
    <row r="224" spans="2:2" ht="12.75">
      <c r="B224" s="1"/>
    </row>
    <row r="225" spans="2:2" ht="12.75">
      <c r="B225" s="1"/>
    </row>
    <row r="226" spans="2:2" ht="12.75">
      <c r="B226" s="1"/>
    </row>
    <row r="227" spans="2:2" ht="12.75">
      <c r="B227" s="1"/>
    </row>
    <row r="228" spans="2:2" ht="12.75">
      <c r="B228" s="1"/>
    </row>
    <row r="229" spans="2:2" ht="12.75">
      <c r="B229" s="1"/>
    </row>
    <row r="230" spans="2:2" ht="12.75">
      <c r="B230" s="1"/>
    </row>
    <row r="231" spans="2:2" ht="12.75">
      <c r="B231" s="1"/>
    </row>
    <row r="232" spans="2:2" ht="12.75">
      <c r="B232" s="1"/>
    </row>
    <row r="233" spans="2:2" ht="12.75">
      <c r="B233" s="1"/>
    </row>
    <row r="234" spans="2:2" ht="12.75">
      <c r="B234" s="1"/>
    </row>
    <row r="235" spans="2:2" ht="12.75">
      <c r="B235" s="1"/>
    </row>
    <row r="236" spans="2:2" ht="12.75">
      <c r="B236" s="1"/>
    </row>
    <row r="237" spans="2:2" ht="12.75">
      <c r="B237" s="1"/>
    </row>
    <row r="238" spans="2:2" ht="12.75">
      <c r="B238" s="1"/>
    </row>
    <row r="239" spans="2:2" ht="12.75">
      <c r="B239" s="1"/>
    </row>
    <row r="240" spans="2:2" ht="12.75">
      <c r="B240" s="1"/>
    </row>
    <row r="241" spans="2:2" ht="12.75">
      <c r="B241" s="1"/>
    </row>
    <row r="242" spans="2:2" ht="12.75">
      <c r="B242" s="1"/>
    </row>
    <row r="243" spans="2:2" ht="12.75">
      <c r="B243" s="1"/>
    </row>
    <row r="244" spans="2:2" ht="12.75">
      <c r="B244" s="1"/>
    </row>
    <row r="245" spans="2:2" ht="12.75">
      <c r="B245" s="1"/>
    </row>
    <row r="246" spans="2:2" ht="12.75">
      <c r="B246" s="1"/>
    </row>
    <row r="247" spans="2:2" ht="12.75">
      <c r="B247" s="1"/>
    </row>
    <row r="248" spans="2:2" ht="12.75">
      <c r="B248" s="1"/>
    </row>
    <row r="249" spans="2:2" ht="12.75">
      <c r="B249" s="1"/>
    </row>
    <row r="250" spans="2:2" ht="12.75">
      <c r="B250" s="1"/>
    </row>
    <row r="251" spans="2:2" ht="12.75">
      <c r="B251" s="1"/>
    </row>
    <row r="252" spans="2:2" ht="12.75">
      <c r="B252" s="1"/>
    </row>
    <row r="253" spans="2:2" ht="12.75">
      <c r="B253" s="1"/>
    </row>
    <row r="254" spans="2:2" ht="12.75">
      <c r="B254" s="1"/>
    </row>
    <row r="255" spans="2:2" ht="12.75">
      <c r="B255" s="1"/>
    </row>
    <row r="256" spans="2:2" ht="12.75">
      <c r="B256" s="1"/>
    </row>
    <row r="257" spans="2:2" ht="12.75">
      <c r="B257" s="1"/>
    </row>
    <row r="258" spans="2:2" ht="12.75">
      <c r="B258" s="1"/>
    </row>
    <row r="259" spans="2:2" ht="12.75">
      <c r="B259" s="1"/>
    </row>
    <row r="260" spans="2:2" ht="12.75">
      <c r="B260" s="1"/>
    </row>
    <row r="261" spans="2:2" ht="12.75">
      <c r="B261" s="1"/>
    </row>
    <row r="262" spans="2:2" ht="12.75">
      <c r="B262" s="1"/>
    </row>
    <row r="263" spans="2:2" ht="12.75">
      <c r="B263" s="1"/>
    </row>
    <row r="264" spans="2:2" ht="12.75">
      <c r="B264" s="1"/>
    </row>
    <row r="265" spans="2:2" ht="12.75">
      <c r="B265" s="1"/>
    </row>
    <row r="266" spans="2:2" ht="12.75">
      <c r="B266" s="1"/>
    </row>
    <row r="267" spans="2:2" ht="12.75">
      <c r="B267" s="1"/>
    </row>
    <row r="268" spans="2:2" ht="12.75">
      <c r="B268" s="1"/>
    </row>
    <row r="269" spans="2:2" ht="12.75">
      <c r="B269" s="1"/>
    </row>
    <row r="270" spans="2:2" ht="12.75">
      <c r="B270" s="1"/>
    </row>
    <row r="271" spans="2:2" ht="12.75">
      <c r="B271" s="1"/>
    </row>
    <row r="272" spans="2:2" ht="12.75">
      <c r="B272" s="1"/>
    </row>
    <row r="273" spans="2:2" ht="12.75">
      <c r="B273" s="1"/>
    </row>
    <row r="274" spans="2:2" ht="12.75">
      <c r="B274" s="1"/>
    </row>
    <row r="275" spans="2:2" ht="12.75">
      <c r="B275" s="1"/>
    </row>
    <row r="276" spans="2:2" ht="12.75">
      <c r="B276" s="1"/>
    </row>
    <row r="277" spans="2:2" ht="12.75">
      <c r="B277" s="1"/>
    </row>
    <row r="278" spans="2:2" ht="12.75">
      <c r="B278" s="1"/>
    </row>
    <row r="279" spans="2:2" ht="12.75">
      <c r="B279" s="1"/>
    </row>
    <row r="280" spans="2:2" ht="12.75">
      <c r="B280" s="1"/>
    </row>
    <row r="281" spans="2:2" ht="12.75">
      <c r="B281" s="1"/>
    </row>
    <row r="282" spans="2:2" ht="12.75">
      <c r="B282" s="1"/>
    </row>
    <row r="283" spans="2:2" ht="12.75">
      <c r="B283" s="1"/>
    </row>
    <row r="284" spans="2:2" ht="12.75">
      <c r="B284" s="1"/>
    </row>
    <row r="285" spans="2:2" ht="12.75">
      <c r="B285" s="1"/>
    </row>
    <row r="286" spans="2:2" ht="12.75">
      <c r="B286" s="1"/>
    </row>
    <row r="287" spans="2:2" ht="12.75">
      <c r="B287" s="1"/>
    </row>
    <row r="288" spans="2:2" ht="12.75">
      <c r="B288" s="1"/>
    </row>
    <row r="289" spans="2:2" ht="12.75">
      <c r="B289" s="1"/>
    </row>
    <row r="290" spans="2:2" ht="12.75">
      <c r="B290" s="1"/>
    </row>
    <row r="291" spans="2:2" ht="12.75">
      <c r="B291" s="1"/>
    </row>
    <row r="292" spans="2:2" ht="12.75">
      <c r="B292" s="1"/>
    </row>
    <row r="293" spans="2:2" ht="12.75">
      <c r="B293" s="1"/>
    </row>
    <row r="294" spans="2:2" ht="12.75">
      <c r="B294" s="1"/>
    </row>
    <row r="295" spans="2:2" ht="12.75">
      <c r="B295" s="1"/>
    </row>
    <row r="296" spans="2:2" ht="12.75">
      <c r="B296" s="1"/>
    </row>
    <row r="297" spans="2:2" ht="12.75">
      <c r="B297" s="1"/>
    </row>
    <row r="298" spans="2:2" ht="12.75">
      <c r="B298" s="1"/>
    </row>
    <row r="299" spans="2:2" ht="12.75">
      <c r="B299" s="1"/>
    </row>
    <row r="300" spans="2:2" ht="12.75">
      <c r="B300" s="1"/>
    </row>
    <row r="301" spans="2:2" ht="12.75">
      <c r="B301" s="1"/>
    </row>
    <row r="302" spans="2:2" ht="12.75">
      <c r="B302" s="1"/>
    </row>
    <row r="303" spans="2:2" ht="12.75">
      <c r="B303" s="1"/>
    </row>
    <row r="304" spans="2:2" ht="12.75">
      <c r="B304" s="1"/>
    </row>
    <row r="305" spans="2:2" ht="12.75">
      <c r="B305" s="1"/>
    </row>
    <row r="306" spans="2:2" ht="12.75">
      <c r="B306" s="1"/>
    </row>
    <row r="307" spans="2:2" ht="12.75">
      <c r="B307" s="1"/>
    </row>
    <row r="308" spans="2:2" ht="12.75">
      <c r="B308" s="1"/>
    </row>
    <row r="309" spans="2:2" ht="12.75">
      <c r="B309" s="1"/>
    </row>
    <row r="310" spans="2:2" ht="12.75">
      <c r="B310" s="1"/>
    </row>
    <row r="311" spans="2:2" ht="12.75">
      <c r="B311" s="1"/>
    </row>
    <row r="312" spans="2:2" ht="12.75">
      <c r="B312" s="1"/>
    </row>
    <row r="313" spans="2:2" ht="12.75">
      <c r="B313" s="1"/>
    </row>
    <row r="314" spans="2:2" ht="12.75">
      <c r="B314" s="1"/>
    </row>
    <row r="315" spans="2:2" ht="12.75">
      <c r="B315" s="1"/>
    </row>
    <row r="316" spans="2:2" ht="12.75">
      <c r="B316" s="1"/>
    </row>
    <row r="317" spans="2:2" ht="12.75">
      <c r="B317" s="1"/>
    </row>
    <row r="318" spans="2:2" ht="12.75">
      <c r="B318" s="1"/>
    </row>
    <row r="319" spans="2:2" ht="12.75">
      <c r="B319" s="1"/>
    </row>
    <row r="320" spans="2:2" ht="12.75">
      <c r="B320" s="1"/>
    </row>
    <row r="321" spans="2:2" ht="12.75">
      <c r="B321" s="1"/>
    </row>
    <row r="322" spans="2:2" ht="12.75">
      <c r="B322" s="1"/>
    </row>
    <row r="323" spans="2:2" ht="12.75">
      <c r="B323" s="1"/>
    </row>
    <row r="324" spans="2:2" ht="12.75">
      <c r="B324" s="1"/>
    </row>
    <row r="325" spans="2:2" ht="12.75">
      <c r="B325" s="1"/>
    </row>
    <row r="326" spans="2:2" ht="12.75">
      <c r="B326" s="1"/>
    </row>
    <row r="327" spans="2:2" ht="12.75">
      <c r="B327" s="1"/>
    </row>
    <row r="328" spans="2:2" ht="12.75">
      <c r="B328" s="1"/>
    </row>
    <row r="329" spans="2:2" ht="12.75">
      <c r="B329" s="1"/>
    </row>
    <row r="330" spans="2:2" ht="12.75">
      <c r="B330" s="1"/>
    </row>
    <row r="331" spans="2:2" ht="12.75">
      <c r="B331" s="1"/>
    </row>
    <row r="332" spans="2:2" ht="12.75">
      <c r="B332" s="1"/>
    </row>
    <row r="333" spans="2:2" ht="12.75">
      <c r="B333" s="1"/>
    </row>
    <row r="334" spans="2:2" ht="12.75">
      <c r="B334" s="1"/>
    </row>
    <row r="335" spans="2:2" ht="12.75">
      <c r="B335" s="1"/>
    </row>
    <row r="336" spans="2:2" ht="12.75">
      <c r="B336" s="1"/>
    </row>
    <row r="337" spans="2:2" ht="12.75">
      <c r="B337" s="1"/>
    </row>
    <row r="338" spans="2:2" ht="12.75">
      <c r="B338" s="1"/>
    </row>
    <row r="339" spans="2:2" ht="12.75">
      <c r="B339" s="1"/>
    </row>
    <row r="340" spans="2:2" ht="12.75">
      <c r="B340" s="1"/>
    </row>
    <row r="341" spans="2:2" ht="12.75">
      <c r="B341" s="1"/>
    </row>
    <row r="342" spans="2:2" ht="12.75">
      <c r="B342" s="1"/>
    </row>
    <row r="343" spans="2:2" ht="12.75">
      <c r="B343" s="1"/>
    </row>
    <row r="344" spans="2:2" ht="12.75">
      <c r="B344" s="1"/>
    </row>
    <row r="345" spans="2:2" ht="12.75">
      <c r="B345" s="1"/>
    </row>
    <row r="346" spans="2:2" ht="12.75">
      <c r="B346" s="1"/>
    </row>
    <row r="347" spans="2:2" ht="12.75">
      <c r="B347" s="1"/>
    </row>
    <row r="348" spans="2:2" ht="12.75">
      <c r="B348" s="1"/>
    </row>
    <row r="349" spans="2:2" ht="12.75">
      <c r="B349" s="1"/>
    </row>
    <row r="350" spans="2:2" ht="12.75">
      <c r="B350" s="1"/>
    </row>
    <row r="351" spans="2:2" ht="12.75">
      <c r="B351" s="1"/>
    </row>
    <row r="352" spans="2:2" ht="12.75">
      <c r="B352" s="1"/>
    </row>
    <row r="353" spans="2:2" ht="12.75">
      <c r="B353" s="1"/>
    </row>
    <row r="354" spans="2:2" ht="12.75">
      <c r="B354" s="1"/>
    </row>
    <row r="355" spans="2:2" ht="12.75">
      <c r="B355" s="1"/>
    </row>
    <row r="356" spans="2:2" ht="12.75">
      <c r="B356" s="1"/>
    </row>
    <row r="357" spans="2:2" ht="12.75">
      <c r="B357" s="1"/>
    </row>
    <row r="358" spans="2:2" ht="12.75">
      <c r="B358" s="1"/>
    </row>
    <row r="359" spans="2:2" ht="12.75">
      <c r="B359" s="1"/>
    </row>
    <row r="360" spans="2:2" ht="12.75">
      <c r="B360" s="1"/>
    </row>
    <row r="361" spans="2:2" ht="12.75">
      <c r="B361" s="1"/>
    </row>
    <row r="362" spans="2:2" ht="12.75">
      <c r="B362" s="1"/>
    </row>
    <row r="363" spans="2:2" ht="12.75">
      <c r="B363" s="1"/>
    </row>
    <row r="364" spans="2:2" ht="12.75">
      <c r="B364" s="1"/>
    </row>
    <row r="365" spans="2:2" ht="12.75">
      <c r="B365" s="1"/>
    </row>
    <row r="366" spans="2:2" ht="12.75">
      <c r="B366" s="1"/>
    </row>
    <row r="367" spans="2:2" ht="12.75">
      <c r="B367" s="1"/>
    </row>
    <row r="368" spans="2:2" ht="12.75">
      <c r="B368" s="1"/>
    </row>
    <row r="369" spans="2:2" ht="12.75">
      <c r="B369" s="1"/>
    </row>
    <row r="370" spans="2:2" ht="12.75">
      <c r="B370" s="1"/>
    </row>
    <row r="371" spans="2:2" ht="12.75">
      <c r="B371" s="1"/>
    </row>
    <row r="372" spans="2:2" ht="12.75">
      <c r="B372" s="1"/>
    </row>
    <row r="373" spans="2:2" ht="12.75">
      <c r="B373" s="1"/>
    </row>
    <row r="374" spans="2:2" ht="12.75">
      <c r="B374" s="1"/>
    </row>
    <row r="375" spans="2:2" ht="12.75">
      <c r="B375" s="1"/>
    </row>
    <row r="376" spans="2:2" ht="12.75">
      <c r="B376" s="1"/>
    </row>
    <row r="377" spans="2:2" ht="12.75">
      <c r="B377" s="1"/>
    </row>
    <row r="378" spans="2:2" ht="12.75">
      <c r="B378" s="1"/>
    </row>
    <row r="379" spans="2:2" ht="12.75">
      <c r="B379" s="1"/>
    </row>
    <row r="380" spans="2:2" ht="12.75">
      <c r="B380" s="1"/>
    </row>
    <row r="381" spans="2:2" ht="12.75">
      <c r="B381" s="1"/>
    </row>
    <row r="382" spans="2:2" ht="12.75">
      <c r="B382" s="1"/>
    </row>
    <row r="383" spans="2:2" ht="12.75">
      <c r="B383" s="1"/>
    </row>
    <row r="384" spans="2:2" ht="12.75">
      <c r="B384" s="1"/>
    </row>
    <row r="385" spans="2:2" ht="12.75">
      <c r="B385" s="1"/>
    </row>
    <row r="386" spans="2:2" ht="12.75">
      <c r="B386" s="1"/>
    </row>
    <row r="387" spans="2:2" ht="12.75">
      <c r="B387" s="1"/>
    </row>
    <row r="388" spans="2:2" ht="12.75">
      <c r="B388" s="1"/>
    </row>
    <row r="389" spans="2:2" ht="12.75">
      <c r="B389" s="1"/>
    </row>
    <row r="390" spans="2:2" ht="12.75">
      <c r="B390" s="1"/>
    </row>
    <row r="391" spans="2:2" ht="12.75">
      <c r="B391" s="1"/>
    </row>
    <row r="392" spans="2:2" ht="12.75">
      <c r="B392" s="1"/>
    </row>
    <row r="393" spans="2:2" ht="12.75">
      <c r="B393" s="1"/>
    </row>
    <row r="394" spans="2:2" ht="12.75">
      <c r="B394" s="1"/>
    </row>
    <row r="395" spans="2:2" ht="12.75">
      <c r="B395" s="1"/>
    </row>
    <row r="396" spans="2:2" ht="12.75">
      <c r="B396" s="1"/>
    </row>
    <row r="397" spans="2:2" ht="12.75">
      <c r="B397" s="1"/>
    </row>
    <row r="398" spans="2:2" ht="12.75">
      <c r="B398" s="1"/>
    </row>
    <row r="399" spans="2:2" ht="12.75">
      <c r="B399" s="1"/>
    </row>
    <row r="400" spans="2:2" ht="12.75">
      <c r="B400" s="1"/>
    </row>
    <row r="401" spans="2:2" ht="12.75">
      <c r="B401" s="1"/>
    </row>
    <row r="402" spans="2:2" ht="12.75">
      <c r="B402" s="1"/>
    </row>
    <row r="403" spans="2:2" ht="12.75">
      <c r="B403" s="1"/>
    </row>
    <row r="404" spans="2:2" ht="12.75">
      <c r="B404" s="1"/>
    </row>
    <row r="405" spans="2:2" ht="12.75">
      <c r="B405" s="1"/>
    </row>
    <row r="406" spans="2:2" ht="12.75">
      <c r="B406" s="1"/>
    </row>
    <row r="407" spans="2:2" ht="12.75">
      <c r="B407" s="1"/>
    </row>
    <row r="408" spans="2:2" ht="12.75">
      <c r="B408" s="1"/>
    </row>
    <row r="409" spans="2:2" ht="12.75">
      <c r="B409" s="1"/>
    </row>
    <row r="410" spans="2:2" ht="12.75">
      <c r="B410" s="1"/>
    </row>
    <row r="411" spans="2:2" ht="12.75">
      <c r="B411" s="1"/>
    </row>
    <row r="412" spans="2:2" ht="12.75">
      <c r="B412" s="1"/>
    </row>
    <row r="413" spans="2:2" ht="12.75">
      <c r="B413" s="1"/>
    </row>
    <row r="414" spans="2:2" ht="12.75">
      <c r="B414" s="1"/>
    </row>
    <row r="415" spans="2:2" ht="12.75">
      <c r="B415" s="1"/>
    </row>
    <row r="416" spans="2:2" ht="12.75">
      <c r="B416" s="1"/>
    </row>
    <row r="417" spans="2:2" ht="12.75">
      <c r="B417" s="1"/>
    </row>
    <row r="418" spans="2:2" ht="12.75">
      <c r="B418" s="1"/>
    </row>
    <row r="419" spans="2:2" ht="12.75">
      <c r="B419" s="1"/>
    </row>
    <row r="420" spans="2:2" ht="12.75">
      <c r="B420" s="1"/>
    </row>
    <row r="421" spans="2:2" ht="12.75">
      <c r="B421" s="1"/>
    </row>
    <row r="422" spans="2:2" ht="12.75">
      <c r="B422" s="1"/>
    </row>
    <row r="423" spans="2:2" ht="12.75">
      <c r="B423" s="1"/>
    </row>
    <row r="424" spans="2:2" ht="12.75">
      <c r="B424" s="1"/>
    </row>
    <row r="425" spans="2:2" ht="12.75">
      <c r="B425" s="1"/>
    </row>
    <row r="426" spans="2:2" ht="12.75">
      <c r="B426" s="1"/>
    </row>
    <row r="427" spans="2:2" ht="12.75">
      <c r="B427" s="1"/>
    </row>
    <row r="428" spans="2:2" ht="12.75">
      <c r="B428" s="1"/>
    </row>
    <row r="429" spans="2:2" ht="12.75">
      <c r="B429" s="1"/>
    </row>
    <row r="430" spans="2:2" ht="12.75">
      <c r="B430" s="1"/>
    </row>
    <row r="431" spans="2:2" ht="12.75">
      <c r="B431" s="1"/>
    </row>
    <row r="432" spans="2:2" ht="12.75">
      <c r="B432" s="1"/>
    </row>
    <row r="433" spans="2:2" ht="12.75">
      <c r="B433" s="1"/>
    </row>
    <row r="434" spans="2:2" ht="12.75">
      <c r="B434" s="1"/>
    </row>
    <row r="435" spans="2:2" ht="12.75">
      <c r="B435" s="1"/>
    </row>
    <row r="436" spans="2:2" ht="12.75">
      <c r="B436" s="1"/>
    </row>
    <row r="437" spans="2:2" ht="12.75">
      <c r="B437" s="1"/>
    </row>
    <row r="438" spans="2:2" ht="12.75">
      <c r="B438" s="1"/>
    </row>
    <row r="439" spans="2:2" ht="12.75">
      <c r="B439" s="1"/>
    </row>
    <row r="440" spans="2:2" ht="12.75">
      <c r="B440" s="1"/>
    </row>
    <row r="441" spans="2:2" ht="12.75">
      <c r="B441" s="1"/>
    </row>
    <row r="442" spans="2:2" ht="12.75">
      <c r="B442" s="1"/>
    </row>
    <row r="443" spans="2:2" ht="12.75">
      <c r="B443" s="1"/>
    </row>
    <row r="444" spans="2:2" ht="12.75">
      <c r="B444" s="1"/>
    </row>
    <row r="445" spans="2:2" ht="12.75">
      <c r="B445" s="1"/>
    </row>
    <row r="446" spans="2:2" ht="12.75">
      <c r="B446" s="1"/>
    </row>
    <row r="447" spans="2:2" ht="12.75">
      <c r="B447" s="1"/>
    </row>
    <row r="448" spans="2:2" ht="12.75">
      <c r="B448" s="1"/>
    </row>
    <row r="449" spans="2:2" ht="12.75">
      <c r="B449" s="1"/>
    </row>
    <row r="450" spans="2:2" ht="12.75">
      <c r="B450" s="1"/>
    </row>
    <row r="451" spans="2:2" ht="12.75">
      <c r="B451" s="1"/>
    </row>
    <row r="452" spans="2:2" ht="12.75">
      <c r="B452" s="1"/>
    </row>
    <row r="453" spans="2:2" ht="12.75">
      <c r="B453" s="1"/>
    </row>
    <row r="454" spans="2:2" ht="12.75">
      <c r="B454" s="1"/>
    </row>
    <row r="455" spans="2:2" ht="12.75">
      <c r="B455" s="1"/>
    </row>
    <row r="456" spans="2:2" ht="12.75">
      <c r="B456" s="1"/>
    </row>
    <row r="457" spans="2:2" ht="12.75">
      <c r="B457" s="1"/>
    </row>
    <row r="458" spans="2:2" ht="12.75">
      <c r="B458" s="1"/>
    </row>
    <row r="459" spans="2:2" ht="12.75">
      <c r="B459" s="1"/>
    </row>
    <row r="460" spans="2:2" ht="12.75">
      <c r="B460" s="1"/>
    </row>
    <row r="461" spans="2:2" ht="12.75">
      <c r="B461" s="1"/>
    </row>
    <row r="462" spans="2:2" ht="12.75">
      <c r="B462" s="1"/>
    </row>
    <row r="463" spans="2:2" ht="12.75">
      <c r="B463" s="1"/>
    </row>
    <row r="464" spans="2:2" ht="12.75">
      <c r="B464" s="1"/>
    </row>
    <row r="465" spans="2:2" ht="12.75">
      <c r="B465" s="1"/>
    </row>
    <row r="466" spans="2:2" ht="12.75">
      <c r="B466" s="1"/>
    </row>
    <row r="467" spans="2:2" ht="12.75">
      <c r="B467" s="1"/>
    </row>
    <row r="468" spans="2:2" ht="12.75">
      <c r="B468" s="1"/>
    </row>
    <row r="469" spans="2:2" ht="12.75">
      <c r="B469" s="1"/>
    </row>
    <row r="470" spans="2:2" ht="12.75">
      <c r="B470" s="1"/>
    </row>
    <row r="471" spans="2:2" ht="12.75">
      <c r="B471" s="1"/>
    </row>
    <row r="472" spans="2:2" ht="12.75">
      <c r="B472" s="1"/>
    </row>
    <row r="473" spans="2:2" ht="12.75">
      <c r="B473" s="1"/>
    </row>
    <row r="474" spans="2:2" ht="12.75">
      <c r="B474" s="1"/>
    </row>
    <row r="475" spans="2:2" ht="12.75">
      <c r="B475" s="1"/>
    </row>
    <row r="476" spans="2:2" ht="12.75">
      <c r="B476" s="1"/>
    </row>
    <row r="477" spans="2:2" ht="12.75">
      <c r="B477" s="1"/>
    </row>
    <row r="478" spans="2:2" ht="12.75">
      <c r="B478" s="1"/>
    </row>
    <row r="479" spans="2:2" ht="12.75">
      <c r="B479" s="1"/>
    </row>
    <row r="480" spans="2:2" ht="12.75">
      <c r="B480" s="1"/>
    </row>
    <row r="481" spans="2:2" ht="12.75">
      <c r="B481" s="1"/>
    </row>
    <row r="482" spans="2:2" ht="12.75">
      <c r="B482" s="1"/>
    </row>
    <row r="483" spans="2:2" ht="12.75">
      <c r="B483" s="1"/>
    </row>
    <row r="484" spans="2:2" ht="12.75">
      <c r="B484" s="1"/>
    </row>
    <row r="485" spans="2:2" ht="12.75">
      <c r="B485" s="1"/>
    </row>
    <row r="486" spans="2:2" ht="12.75">
      <c r="B486" s="1"/>
    </row>
    <row r="487" spans="2:2" ht="12.75">
      <c r="B487" s="1"/>
    </row>
    <row r="488" spans="2:2" ht="12.75">
      <c r="B488" s="1"/>
    </row>
    <row r="489" spans="2:2" ht="12.75">
      <c r="B489" s="1"/>
    </row>
    <row r="490" spans="2:2" ht="12.75">
      <c r="B490" s="1"/>
    </row>
    <row r="491" spans="2:2" ht="12.75">
      <c r="B491" s="1"/>
    </row>
    <row r="492" spans="2:2" ht="12.75">
      <c r="B492" s="1"/>
    </row>
    <row r="493" spans="2:2" ht="12.75">
      <c r="B493" s="1"/>
    </row>
    <row r="494" spans="2:2" ht="12.75">
      <c r="B494" s="1"/>
    </row>
    <row r="495" spans="2:2" ht="12.75">
      <c r="B495" s="1"/>
    </row>
    <row r="496" spans="2:2" ht="12.75">
      <c r="B496" s="1"/>
    </row>
    <row r="497" spans="2:2" ht="12.75">
      <c r="B497" s="1"/>
    </row>
    <row r="498" spans="2:2" ht="12.75">
      <c r="B498" s="1"/>
    </row>
    <row r="499" spans="2:2" ht="12.75">
      <c r="B499" s="1"/>
    </row>
    <row r="500" spans="2:2" ht="12.75">
      <c r="B500" s="1"/>
    </row>
    <row r="501" spans="2:2" ht="12.75">
      <c r="B501" s="1"/>
    </row>
    <row r="502" spans="2:2" ht="12.75">
      <c r="B502" s="1"/>
    </row>
    <row r="503" spans="2:2" ht="12.75">
      <c r="B503" s="1"/>
    </row>
    <row r="504" spans="2:2" ht="12.75">
      <c r="B504" s="1"/>
    </row>
    <row r="505" spans="2:2" ht="12.75">
      <c r="B505" s="1"/>
    </row>
    <row r="506" spans="2:2" ht="12.75">
      <c r="B506" s="1"/>
    </row>
    <row r="507" spans="2:2" ht="12.75">
      <c r="B507" s="1"/>
    </row>
    <row r="508" spans="2:2" ht="12.75">
      <c r="B508" s="1"/>
    </row>
    <row r="509" spans="2:2" ht="12.75">
      <c r="B509" s="1"/>
    </row>
    <row r="510" spans="2:2" ht="12.75">
      <c r="B510" s="1"/>
    </row>
    <row r="511" spans="2:2" ht="12.75">
      <c r="B511" s="1"/>
    </row>
    <row r="512" spans="2:2" ht="12.75">
      <c r="B512" s="1"/>
    </row>
    <row r="513" spans="2:2" ht="12.75">
      <c r="B513" s="1"/>
    </row>
    <row r="514" spans="2:2" ht="12.75">
      <c r="B514" s="1"/>
    </row>
    <row r="515" spans="2:2" ht="12.75">
      <c r="B515" s="1"/>
    </row>
    <row r="516" spans="2:2" ht="12.75">
      <c r="B516" s="1"/>
    </row>
    <row r="517" spans="2:2" ht="12.75">
      <c r="B517" s="1"/>
    </row>
    <row r="518" spans="2:2" ht="12.75">
      <c r="B518" s="1"/>
    </row>
    <row r="519" spans="2:2" ht="12.75">
      <c r="B519" s="1"/>
    </row>
    <row r="520" spans="2:2" ht="12.75">
      <c r="B520" s="1"/>
    </row>
    <row r="521" spans="2:2" ht="12.75">
      <c r="B521" s="1"/>
    </row>
    <row r="522" spans="2:2" ht="12.75">
      <c r="B522" s="1"/>
    </row>
    <row r="523" spans="2:2" ht="12.75">
      <c r="B523" s="1"/>
    </row>
    <row r="524" spans="2:2" ht="12.75">
      <c r="B524" s="1"/>
    </row>
    <row r="525" spans="2:2" ht="12.75">
      <c r="B525" s="1"/>
    </row>
    <row r="526" spans="2:2" ht="12.75">
      <c r="B526" s="1"/>
    </row>
    <row r="527" spans="2:2" ht="12.75">
      <c r="B527" s="1"/>
    </row>
    <row r="528" spans="2:2" ht="12.75">
      <c r="B528" s="1"/>
    </row>
    <row r="529" spans="2:2" ht="12.75">
      <c r="B529" s="1"/>
    </row>
    <row r="530" spans="2:2" ht="12.75">
      <c r="B530" s="1"/>
    </row>
    <row r="531" spans="2:2" ht="12.75">
      <c r="B531" s="1"/>
    </row>
    <row r="532" spans="2:2" ht="12.75">
      <c r="B532" s="1"/>
    </row>
    <row r="533" spans="2:2" ht="12.75">
      <c r="B533" s="1"/>
    </row>
    <row r="534" spans="2:2" ht="12.75">
      <c r="B534" s="1"/>
    </row>
    <row r="535" spans="2:2" ht="12.75">
      <c r="B535" s="1"/>
    </row>
    <row r="536" spans="2:2" ht="12.75">
      <c r="B536" s="1"/>
    </row>
    <row r="537" spans="2:2" ht="12.75">
      <c r="B537" s="1"/>
    </row>
    <row r="538" spans="2:2" ht="12.75">
      <c r="B538" s="1"/>
    </row>
    <row r="539" spans="2:2" ht="12.75">
      <c r="B539" s="1"/>
    </row>
    <row r="540" spans="2:2" ht="12.75">
      <c r="B540" s="1"/>
    </row>
    <row r="541" spans="2:2" ht="12.75">
      <c r="B541" s="1"/>
    </row>
    <row r="542" spans="2:2" ht="12.75">
      <c r="B542" s="1"/>
    </row>
    <row r="543" spans="2:2" ht="12.75">
      <c r="B543" s="1"/>
    </row>
    <row r="544" spans="2:2" ht="12.75">
      <c r="B544" s="1"/>
    </row>
    <row r="545" spans="2:2" ht="12.75">
      <c r="B545" s="1"/>
    </row>
    <row r="546" spans="2:2" ht="12.75">
      <c r="B546" s="1"/>
    </row>
    <row r="547" spans="2:2" ht="12.75">
      <c r="B547" s="1"/>
    </row>
    <row r="548" spans="2:2" ht="12.75">
      <c r="B548" s="1"/>
    </row>
    <row r="549" spans="2:2" ht="12.75">
      <c r="B549" s="1"/>
    </row>
    <row r="550" spans="2:2" ht="12.75">
      <c r="B550" s="1"/>
    </row>
    <row r="551" spans="2:2" ht="12.75">
      <c r="B551" s="1"/>
    </row>
    <row r="552" spans="2:2" ht="12.75">
      <c r="B552" s="1"/>
    </row>
    <row r="553" spans="2:2" ht="12.75">
      <c r="B553" s="1"/>
    </row>
    <row r="554" spans="2:2" ht="12.75">
      <c r="B554" s="1"/>
    </row>
    <row r="555" spans="2:2" ht="12.75">
      <c r="B555" s="1"/>
    </row>
    <row r="556" spans="2:2" ht="12.75">
      <c r="B556" s="1"/>
    </row>
    <row r="557" spans="2:2" ht="12.75">
      <c r="B557" s="1"/>
    </row>
    <row r="558" spans="2:2" ht="12.75">
      <c r="B558" s="1"/>
    </row>
    <row r="559" spans="2:2" ht="12.75">
      <c r="B559" s="1"/>
    </row>
    <row r="560" spans="2:2" ht="12.75">
      <c r="B560" s="1"/>
    </row>
    <row r="561" spans="2:2" ht="12.75">
      <c r="B561" s="1"/>
    </row>
    <row r="562" spans="2:2" ht="12.75">
      <c r="B562" s="1"/>
    </row>
    <row r="563" spans="2:2" ht="12.75">
      <c r="B563" s="1"/>
    </row>
    <row r="564" spans="2:2" ht="12.75">
      <c r="B564" s="1"/>
    </row>
    <row r="565" spans="2:2" ht="12.75">
      <c r="B565" s="1"/>
    </row>
    <row r="566" spans="2:2" ht="12.75">
      <c r="B566" s="1"/>
    </row>
    <row r="567" spans="2:2" ht="12.75">
      <c r="B567" s="1"/>
    </row>
    <row r="568" spans="2:2" ht="12.75">
      <c r="B568" s="1"/>
    </row>
    <row r="569" spans="2:2" ht="12.75">
      <c r="B569" s="1"/>
    </row>
    <row r="570" spans="2:2" ht="12.75">
      <c r="B570" s="1"/>
    </row>
    <row r="571" spans="2:2" ht="12.75">
      <c r="B571" s="1"/>
    </row>
    <row r="572" spans="2:2" ht="12.75">
      <c r="B572" s="1"/>
    </row>
    <row r="573" spans="2:2" ht="12.75">
      <c r="B573" s="1"/>
    </row>
    <row r="574" spans="2:2" ht="12.75">
      <c r="B574" s="1"/>
    </row>
    <row r="575" spans="2:2" ht="12.75">
      <c r="B575" s="1"/>
    </row>
    <row r="576" spans="2:2" ht="12.75">
      <c r="B576" s="1"/>
    </row>
    <row r="577" spans="2:2" ht="12.75">
      <c r="B577" s="1"/>
    </row>
    <row r="578" spans="2:2" ht="12.75">
      <c r="B578" s="1"/>
    </row>
    <row r="579" spans="2:2" ht="12.75">
      <c r="B579" s="1"/>
    </row>
    <row r="580" spans="2:2" ht="12.75">
      <c r="B580" s="1"/>
    </row>
    <row r="581" spans="2:2" ht="12.75">
      <c r="B581" s="1"/>
    </row>
    <row r="582" spans="2:2" ht="12.75">
      <c r="B582" s="1"/>
    </row>
    <row r="583" spans="2:2" ht="12.75">
      <c r="B583" s="1"/>
    </row>
    <row r="584" spans="2:2" ht="12.75">
      <c r="B584" s="1"/>
    </row>
    <row r="585" spans="2:2" ht="12.75">
      <c r="B585" s="1"/>
    </row>
    <row r="586" spans="2:2" ht="12.75">
      <c r="B586" s="1"/>
    </row>
    <row r="587" spans="2:2" ht="12.75">
      <c r="B587" s="1"/>
    </row>
    <row r="588" spans="2:2" ht="12.75">
      <c r="B588" s="1"/>
    </row>
    <row r="589" spans="2:2" ht="12.75">
      <c r="B589" s="1"/>
    </row>
    <row r="590" spans="2:2" ht="12.75">
      <c r="B590" s="1"/>
    </row>
    <row r="591" spans="2:2" ht="12.75">
      <c r="B591" s="1"/>
    </row>
    <row r="592" spans="2:2" ht="12.75">
      <c r="B592" s="1"/>
    </row>
    <row r="593" spans="2:2" ht="12.75">
      <c r="B593" s="1"/>
    </row>
    <row r="594" spans="2:2" ht="12.75">
      <c r="B594" s="1"/>
    </row>
    <row r="595" spans="2:2" ht="12.75">
      <c r="B595" s="1"/>
    </row>
    <row r="596" spans="2:2" ht="12.75">
      <c r="B596" s="1"/>
    </row>
    <row r="597" spans="2:2" ht="12.75">
      <c r="B597" s="1"/>
    </row>
    <row r="598" spans="2:2" ht="12.75">
      <c r="B598" s="1"/>
    </row>
    <row r="599" spans="2:2" ht="12.75">
      <c r="B599" s="1"/>
    </row>
    <row r="600" spans="2:2" ht="12.75">
      <c r="B600" s="1"/>
    </row>
    <row r="601" spans="2:2" ht="12.75">
      <c r="B601" s="1"/>
    </row>
    <row r="602" spans="2:2" ht="12.75">
      <c r="B602" s="1"/>
    </row>
    <row r="603" spans="2:2" ht="12.75">
      <c r="B603" s="1"/>
    </row>
    <row r="604" spans="2:2" ht="12.75">
      <c r="B604" s="1"/>
    </row>
    <row r="605" spans="2:2" ht="12.75">
      <c r="B605" s="1"/>
    </row>
    <row r="606" spans="2:2" ht="12.75">
      <c r="B606" s="1"/>
    </row>
    <row r="607" spans="2:2" ht="12.75">
      <c r="B607" s="1"/>
    </row>
    <row r="608" spans="2:2" ht="12.75">
      <c r="B608" s="1"/>
    </row>
    <row r="609" spans="2:2" ht="12.75">
      <c r="B609" s="1"/>
    </row>
    <row r="610" spans="2:2" ht="12.75">
      <c r="B610" s="1"/>
    </row>
    <row r="611" spans="2:2" ht="12.75">
      <c r="B611" s="1"/>
    </row>
    <row r="612" spans="2:2" ht="12.75">
      <c r="B612" s="1"/>
    </row>
    <row r="613" spans="2:2" ht="12.75">
      <c r="B613" s="1"/>
    </row>
    <row r="614" spans="2:2" ht="12.75">
      <c r="B614" s="1"/>
    </row>
    <row r="615" spans="2:2" ht="12.75">
      <c r="B615" s="1"/>
    </row>
    <row r="616" spans="2:2" ht="12.75">
      <c r="B616" s="1"/>
    </row>
    <row r="617" spans="2:2" ht="12.75">
      <c r="B617" s="1"/>
    </row>
    <row r="618" spans="2:2" ht="12.75">
      <c r="B618" s="1"/>
    </row>
    <row r="619" spans="2:2" ht="12.75">
      <c r="B619" s="1"/>
    </row>
    <row r="620" spans="2:2" ht="12.75">
      <c r="B620" s="1"/>
    </row>
    <row r="621" spans="2:2" ht="12.75">
      <c r="B621" s="1"/>
    </row>
    <row r="622" spans="2:2" ht="12.75">
      <c r="B622" s="1"/>
    </row>
    <row r="623" spans="2:2" ht="12.75">
      <c r="B623" s="1"/>
    </row>
    <row r="624" spans="2:2" ht="12.75">
      <c r="B624" s="1"/>
    </row>
    <row r="625" spans="2:2" ht="12.75">
      <c r="B625" s="1"/>
    </row>
    <row r="626" spans="2:2" ht="12.75">
      <c r="B626" s="1"/>
    </row>
    <row r="627" spans="2:2" ht="12.75">
      <c r="B627" s="1"/>
    </row>
    <row r="628" spans="2:2" ht="12.75">
      <c r="B628" s="1"/>
    </row>
    <row r="629" spans="2:2" ht="12.75">
      <c r="B629" s="1"/>
    </row>
    <row r="630" spans="2:2" ht="12.75">
      <c r="B630" s="1"/>
    </row>
    <row r="631" spans="2:2" ht="12.75">
      <c r="B631" s="1"/>
    </row>
    <row r="632" spans="2:2" ht="12.75">
      <c r="B632" s="1"/>
    </row>
    <row r="633" spans="2:2" ht="12.75">
      <c r="B633" s="1"/>
    </row>
    <row r="634" spans="2:2" ht="12.75">
      <c r="B634" s="1"/>
    </row>
    <row r="635" spans="2:2" ht="12.75">
      <c r="B635" s="1"/>
    </row>
    <row r="636" spans="2:2" ht="12.75">
      <c r="B636" s="1"/>
    </row>
    <row r="637" spans="2:2" ht="12.75">
      <c r="B637" s="1"/>
    </row>
    <row r="638" spans="2:2" ht="12.75">
      <c r="B638" s="1"/>
    </row>
    <row r="639" spans="2:2" ht="12.75">
      <c r="B639" s="1"/>
    </row>
    <row r="640" spans="2:2" ht="12.75">
      <c r="B640" s="1"/>
    </row>
    <row r="641" spans="2:2" ht="12.75">
      <c r="B641" s="1"/>
    </row>
    <row r="642" spans="2:2" ht="12.75">
      <c r="B642" s="1"/>
    </row>
    <row r="643" spans="2:2" ht="12.75">
      <c r="B643" s="1"/>
    </row>
    <row r="644" spans="2:2" ht="12.75">
      <c r="B644" s="1"/>
    </row>
    <row r="645" spans="2:2" ht="12.75">
      <c r="B645" s="1"/>
    </row>
    <row r="646" spans="2:2" ht="12.75">
      <c r="B646" s="1"/>
    </row>
    <row r="647" spans="2:2" ht="12.75">
      <c r="B647" s="1"/>
    </row>
    <row r="648" spans="2:2" ht="12.75">
      <c r="B648" s="1"/>
    </row>
    <row r="649" spans="2:2" ht="12.75">
      <c r="B649" s="1"/>
    </row>
    <row r="650" spans="2:2" ht="12.75">
      <c r="B650" s="1"/>
    </row>
    <row r="651" spans="2:2" ht="12.75">
      <c r="B651" s="1"/>
    </row>
    <row r="652" spans="2:2" ht="12.75">
      <c r="B652" s="1"/>
    </row>
    <row r="653" spans="2:2" ht="12.75">
      <c r="B653" s="1"/>
    </row>
    <row r="654" spans="2:2" ht="12.75">
      <c r="B654" s="1"/>
    </row>
    <row r="655" spans="2:2" ht="12.75">
      <c r="B655" s="1"/>
    </row>
    <row r="656" spans="2:2" ht="12.75">
      <c r="B656" s="1"/>
    </row>
    <row r="657" spans="2:2" ht="12.75">
      <c r="B657" s="1"/>
    </row>
    <row r="658" spans="2:2" ht="12.75">
      <c r="B658" s="1"/>
    </row>
    <row r="659" spans="2:2" ht="12.75">
      <c r="B659" s="1"/>
    </row>
    <row r="660" spans="2:2" ht="12.75">
      <c r="B660" s="1"/>
    </row>
    <row r="661" spans="2:2" ht="12.75">
      <c r="B661" s="1"/>
    </row>
    <row r="662" spans="2:2" ht="12.75">
      <c r="B662" s="1"/>
    </row>
    <row r="663" spans="2:2" ht="12.75">
      <c r="B663" s="1"/>
    </row>
    <row r="664" spans="2:2" ht="12.75">
      <c r="B664" s="1"/>
    </row>
    <row r="665" spans="2:2" ht="12.75">
      <c r="B665" s="1"/>
    </row>
    <row r="666" spans="2:2" ht="12.75">
      <c r="B666" s="1"/>
    </row>
    <row r="667" spans="2:2" ht="12.75">
      <c r="B667" s="1"/>
    </row>
    <row r="668" spans="2:2" ht="12.75">
      <c r="B668" s="1"/>
    </row>
    <row r="669" spans="2:2" ht="12.75">
      <c r="B669" s="1"/>
    </row>
    <row r="670" spans="2:2" ht="12.75">
      <c r="B670" s="1"/>
    </row>
    <row r="671" spans="2:2" ht="12.75">
      <c r="B671" s="1"/>
    </row>
    <row r="672" spans="2:2" ht="12.75">
      <c r="B672" s="1"/>
    </row>
    <row r="673" spans="2:2" ht="12.75">
      <c r="B673" s="1"/>
    </row>
    <row r="674" spans="2:2" ht="12.75">
      <c r="B674" s="1"/>
    </row>
    <row r="675" spans="2:2" ht="12.75">
      <c r="B675" s="1"/>
    </row>
    <row r="676" spans="2:2" ht="12.75">
      <c r="B676" s="1"/>
    </row>
    <row r="677" spans="2:2" ht="12.75">
      <c r="B677" s="1"/>
    </row>
    <row r="678" spans="2:2" ht="12.75">
      <c r="B678" s="1"/>
    </row>
    <row r="679" spans="2:2" ht="12.75">
      <c r="B679" s="1"/>
    </row>
    <row r="680" spans="2:2" ht="12.75">
      <c r="B680" s="1"/>
    </row>
    <row r="681" spans="2:2" ht="12.75">
      <c r="B681" s="1"/>
    </row>
    <row r="682" spans="2:2" ht="12.75">
      <c r="B682" s="1"/>
    </row>
    <row r="683" spans="2:2" ht="12.75">
      <c r="B683" s="1"/>
    </row>
    <row r="684" spans="2:2" ht="12.75">
      <c r="B684" s="1"/>
    </row>
    <row r="685" spans="2:2" ht="12.75">
      <c r="B685" s="1"/>
    </row>
    <row r="686" spans="2:2" ht="12.75">
      <c r="B686" s="1"/>
    </row>
    <row r="687" spans="2:2" ht="12.75">
      <c r="B687" s="1"/>
    </row>
    <row r="688" spans="2:2" ht="12.75">
      <c r="B688" s="1"/>
    </row>
    <row r="689" spans="2:2" ht="12.75">
      <c r="B689" s="1"/>
    </row>
    <row r="690" spans="2:2" ht="12.75">
      <c r="B690" s="1"/>
    </row>
    <row r="691" spans="2:2" ht="12.75">
      <c r="B691" s="1"/>
    </row>
    <row r="692" spans="2:2" ht="12.75">
      <c r="B692" s="1"/>
    </row>
    <row r="693" spans="2:2" ht="12.75">
      <c r="B693" s="1"/>
    </row>
    <row r="694" spans="2:2" ht="12.75">
      <c r="B694" s="1"/>
    </row>
    <row r="695" spans="2:2" ht="12.75">
      <c r="B695" s="1"/>
    </row>
    <row r="696" spans="2:2" ht="12.75">
      <c r="B696" s="1"/>
    </row>
    <row r="697" spans="2:2" ht="12.75">
      <c r="B697" s="1"/>
    </row>
    <row r="698" spans="2:2" ht="12.75">
      <c r="B698" s="1"/>
    </row>
    <row r="699" spans="2:2" ht="12.75">
      <c r="B699" s="1"/>
    </row>
    <row r="700" spans="2:2" ht="12.75">
      <c r="B700" s="1"/>
    </row>
    <row r="701" spans="2:2" ht="12.75">
      <c r="B701" s="1"/>
    </row>
    <row r="702" spans="2:2" ht="12.75">
      <c r="B702" s="1"/>
    </row>
    <row r="703" spans="2:2" ht="12.75">
      <c r="B703" s="1"/>
    </row>
    <row r="704" spans="2:2" ht="12.75">
      <c r="B704" s="1"/>
    </row>
    <row r="705" spans="2:2" ht="12.75">
      <c r="B705" s="1"/>
    </row>
    <row r="706" spans="2:2" ht="12.75">
      <c r="B706" s="1"/>
    </row>
    <row r="707" spans="2:2" ht="12.75">
      <c r="B707" s="1"/>
    </row>
    <row r="708" spans="2:2" ht="12.75">
      <c r="B708" s="1"/>
    </row>
    <row r="709" spans="2:2" ht="12.75">
      <c r="B709" s="1"/>
    </row>
    <row r="710" spans="2:2" ht="12.75">
      <c r="B710" s="1"/>
    </row>
    <row r="711" spans="2:2" ht="12.75">
      <c r="B711" s="1"/>
    </row>
    <row r="712" spans="2:2" ht="12.75">
      <c r="B712" s="1"/>
    </row>
    <row r="713" spans="2:2" ht="12.75">
      <c r="B713" s="1"/>
    </row>
    <row r="714" spans="2:2" ht="12.75">
      <c r="B714" s="1"/>
    </row>
    <row r="715" spans="2:2" ht="12.75">
      <c r="B715" s="1"/>
    </row>
    <row r="716" spans="2:2" ht="12.75">
      <c r="B716" s="1"/>
    </row>
    <row r="717" spans="2:2" ht="12.75">
      <c r="B717" s="1"/>
    </row>
    <row r="718" spans="2:2" ht="12.75">
      <c r="B718" s="1"/>
    </row>
    <row r="719" spans="2:2" ht="12.75">
      <c r="B719" s="1"/>
    </row>
    <row r="720" spans="2:2" ht="12.75">
      <c r="B720" s="1"/>
    </row>
    <row r="721" spans="2:2" ht="12.75">
      <c r="B721" s="1"/>
    </row>
    <row r="722" spans="2:2" ht="12.75">
      <c r="B722" s="1"/>
    </row>
    <row r="723" spans="2:2" ht="12.75">
      <c r="B723" s="1"/>
    </row>
    <row r="724" spans="2:2" ht="12.75">
      <c r="B724" s="1"/>
    </row>
    <row r="725" spans="2:2" ht="12.75">
      <c r="B725" s="1"/>
    </row>
    <row r="726" spans="2:2" ht="12.75">
      <c r="B726" s="1"/>
    </row>
    <row r="727" spans="2:2" ht="12.75">
      <c r="B727" s="1"/>
    </row>
    <row r="728" spans="2:2" ht="12.75">
      <c r="B728" s="1"/>
    </row>
    <row r="729" spans="2:2" ht="12.75">
      <c r="B729" s="1"/>
    </row>
    <row r="730" spans="2:2" ht="12.75">
      <c r="B730" s="1"/>
    </row>
    <row r="731" spans="2:2" ht="12.75">
      <c r="B731" s="1"/>
    </row>
    <row r="732" spans="2:2" ht="12.75">
      <c r="B732" s="1"/>
    </row>
    <row r="733" spans="2:2" ht="12.75">
      <c r="B733" s="1"/>
    </row>
    <row r="734" spans="2:2" ht="12.75">
      <c r="B734" s="1"/>
    </row>
    <row r="735" spans="2:2" ht="12.75">
      <c r="B735" s="1"/>
    </row>
    <row r="736" spans="2:2" ht="12.75">
      <c r="B736" s="1"/>
    </row>
    <row r="737" spans="2:2" ht="12.75">
      <c r="B737" s="1"/>
    </row>
    <row r="738" spans="2:2" ht="12.75">
      <c r="B738" s="1"/>
    </row>
    <row r="739" spans="2:2" ht="12.75">
      <c r="B739" s="1"/>
    </row>
    <row r="740" spans="2:2" ht="12.75">
      <c r="B740" s="1"/>
    </row>
    <row r="741" spans="2:2" ht="12.75">
      <c r="B741" s="1"/>
    </row>
    <row r="742" spans="2:2" ht="12.75">
      <c r="B742" s="1"/>
    </row>
    <row r="743" spans="2:2" ht="12.75">
      <c r="B743" s="1"/>
    </row>
    <row r="744" spans="2:2" ht="12.75">
      <c r="B744" s="1"/>
    </row>
    <row r="745" spans="2:2" ht="12.75">
      <c r="B745" s="1"/>
    </row>
    <row r="746" spans="2:2" ht="12.75">
      <c r="B746" s="1"/>
    </row>
    <row r="747" spans="2:2" ht="12.75">
      <c r="B747" s="1"/>
    </row>
    <row r="748" spans="2:2" ht="12.75">
      <c r="B748" s="1"/>
    </row>
    <row r="749" spans="2:2" ht="12.75">
      <c r="B749" s="1"/>
    </row>
    <row r="750" spans="2:2" ht="12.75">
      <c r="B750" s="1"/>
    </row>
    <row r="751" spans="2:2" ht="12.75">
      <c r="B751" s="1"/>
    </row>
    <row r="752" spans="2:2" ht="12.75">
      <c r="B752" s="1"/>
    </row>
    <row r="753" spans="2:2" ht="12.75">
      <c r="B753" s="1"/>
    </row>
    <row r="754" spans="2:2" ht="12.75">
      <c r="B754" s="1"/>
    </row>
    <row r="755" spans="2:2" ht="12.75">
      <c r="B755" s="1"/>
    </row>
    <row r="756" spans="2:2" ht="12.75">
      <c r="B756" s="1"/>
    </row>
    <row r="757" spans="2:2" ht="12.75">
      <c r="B757" s="1"/>
    </row>
    <row r="758" spans="2:2" ht="12.75">
      <c r="B758" s="1"/>
    </row>
    <row r="759" spans="2:2" ht="12.75">
      <c r="B759" s="1"/>
    </row>
    <row r="760" spans="2:2" ht="12.75">
      <c r="B760" s="1"/>
    </row>
    <row r="761" spans="2:2" ht="12.75">
      <c r="B761" s="1"/>
    </row>
    <row r="762" spans="2:2" ht="12.75">
      <c r="B762" s="1"/>
    </row>
    <row r="763" spans="2:2" ht="12.75">
      <c r="B763" s="1"/>
    </row>
    <row r="764" spans="2:2" ht="12.75">
      <c r="B764" s="1"/>
    </row>
    <row r="765" spans="2:2" ht="12.75">
      <c r="B765" s="1"/>
    </row>
    <row r="766" spans="2:2" ht="12.75">
      <c r="B766" s="1"/>
    </row>
    <row r="767" spans="2:2" ht="12.75">
      <c r="B767" s="1"/>
    </row>
    <row r="768" spans="2:2" ht="12.75">
      <c r="B768" s="1"/>
    </row>
    <row r="769" spans="2:2" ht="12.75">
      <c r="B769" s="1"/>
    </row>
    <row r="770" spans="2:2" ht="12.75">
      <c r="B770" s="1"/>
    </row>
    <row r="771" spans="2:2" ht="12.75">
      <c r="B771" s="1"/>
    </row>
    <row r="772" spans="2:2" ht="12.75">
      <c r="B772" s="1"/>
    </row>
    <row r="773" spans="2:2" ht="12.75">
      <c r="B773" s="1"/>
    </row>
    <row r="774" spans="2:2" ht="12.75">
      <c r="B774" s="1"/>
    </row>
    <row r="775" spans="2:2" ht="12.75">
      <c r="B775" s="1"/>
    </row>
    <row r="776" spans="2:2" ht="12.75">
      <c r="B776" s="1"/>
    </row>
    <row r="777" spans="2:2" ht="12.75">
      <c r="B777" s="1"/>
    </row>
    <row r="778" spans="2:2" ht="12.75">
      <c r="B778" s="1"/>
    </row>
    <row r="779" spans="2:2" ht="12.75">
      <c r="B779" s="1"/>
    </row>
    <row r="780" spans="2:2" ht="12.75">
      <c r="B780" s="1"/>
    </row>
    <row r="781" spans="2:2" ht="12.75">
      <c r="B781" s="1"/>
    </row>
    <row r="782" spans="2:2" ht="12.75">
      <c r="B782" s="1"/>
    </row>
    <row r="783" spans="2:2" ht="12.75">
      <c r="B783" s="1"/>
    </row>
    <row r="784" spans="2:2" ht="12.75">
      <c r="B784" s="1"/>
    </row>
    <row r="785" spans="2:2" ht="12.75">
      <c r="B785" s="1"/>
    </row>
    <row r="786" spans="2:2" ht="12.75">
      <c r="B786" s="1"/>
    </row>
    <row r="787" spans="2:2" ht="12.75">
      <c r="B787" s="1"/>
    </row>
    <row r="788" spans="2:2" ht="12.75">
      <c r="B788" s="1"/>
    </row>
    <row r="789" spans="2:2" ht="12.75">
      <c r="B789" s="1"/>
    </row>
    <row r="790" spans="2:2" ht="12.75">
      <c r="B790" s="1"/>
    </row>
    <row r="791" spans="2:2" ht="12.75">
      <c r="B791" s="1"/>
    </row>
    <row r="792" spans="2:2" ht="12.75">
      <c r="B792" s="1"/>
    </row>
    <row r="793" spans="2:2" ht="12.75">
      <c r="B793" s="1"/>
    </row>
    <row r="794" spans="2:2" ht="12.75">
      <c r="B794" s="1"/>
    </row>
    <row r="795" spans="2:2" ht="12.75">
      <c r="B795" s="1"/>
    </row>
    <row r="796" spans="2:2" ht="12.75">
      <c r="B796" s="1"/>
    </row>
    <row r="797" spans="2:2" ht="12.75">
      <c r="B797" s="1"/>
    </row>
    <row r="798" spans="2:2" ht="12.75">
      <c r="B798" s="1"/>
    </row>
    <row r="799" spans="2:2" ht="12.75">
      <c r="B799" s="1"/>
    </row>
    <row r="800" spans="2:2" ht="12.75">
      <c r="B800" s="1"/>
    </row>
    <row r="801" spans="2:2" ht="12.75">
      <c r="B801" s="1"/>
    </row>
    <row r="802" spans="2:2" ht="12.75">
      <c r="B802" s="1"/>
    </row>
    <row r="803" spans="2:2" ht="12.75">
      <c r="B803" s="1"/>
    </row>
    <row r="804" spans="2:2" ht="12.75">
      <c r="B804" s="1"/>
    </row>
    <row r="805" spans="2:2" ht="12.75">
      <c r="B805" s="1"/>
    </row>
    <row r="806" spans="2:2" ht="12.75">
      <c r="B806" s="1"/>
    </row>
    <row r="807" spans="2:2" ht="12.75">
      <c r="B807" s="1"/>
    </row>
    <row r="808" spans="2:2" ht="12.75">
      <c r="B808" s="1"/>
    </row>
    <row r="809" spans="2:2" ht="12.75">
      <c r="B809" s="1"/>
    </row>
    <row r="810" spans="2:2" ht="12.75">
      <c r="B810" s="1"/>
    </row>
    <row r="811" spans="2:2" ht="12.75">
      <c r="B811" s="1"/>
    </row>
    <row r="812" spans="2:2" ht="12.75">
      <c r="B812" s="1"/>
    </row>
    <row r="813" spans="2:2" ht="12.75">
      <c r="B813" s="1"/>
    </row>
    <row r="814" spans="2:2" ht="12.75">
      <c r="B814" s="1"/>
    </row>
    <row r="815" spans="2:2" ht="12.75">
      <c r="B815" s="1"/>
    </row>
    <row r="816" spans="2:2" ht="12.75">
      <c r="B816" s="1"/>
    </row>
    <row r="817" spans="2:2" ht="12.75">
      <c r="B817" s="1"/>
    </row>
    <row r="818" spans="2:2" ht="12.75">
      <c r="B818" s="1"/>
    </row>
    <row r="819" spans="2:2" ht="12.75">
      <c r="B819" s="1"/>
    </row>
    <row r="820" spans="2:2" ht="12.75">
      <c r="B820" s="1"/>
    </row>
    <row r="821" spans="2:2" ht="12.75">
      <c r="B821" s="1"/>
    </row>
    <row r="822" spans="2:2" ht="12.75">
      <c r="B822" s="1"/>
    </row>
    <row r="823" spans="2:2" ht="12.75">
      <c r="B823" s="1"/>
    </row>
    <row r="824" spans="2:2" ht="12.75">
      <c r="B824" s="1"/>
    </row>
    <row r="825" spans="2:2" ht="12.75">
      <c r="B825" s="1"/>
    </row>
    <row r="826" spans="2:2" ht="12.75">
      <c r="B826" s="1"/>
    </row>
    <row r="827" spans="2:2" ht="12.75">
      <c r="B827" s="1"/>
    </row>
    <row r="828" spans="2:2" ht="12.75">
      <c r="B828" s="1"/>
    </row>
    <row r="829" spans="2:2" ht="12.75">
      <c r="B829" s="1"/>
    </row>
    <row r="830" spans="2:2" ht="12.75">
      <c r="B830" s="1"/>
    </row>
    <row r="831" spans="2:2" ht="12.75">
      <c r="B831" s="1"/>
    </row>
    <row r="832" spans="2:2" ht="12.75">
      <c r="B832" s="1"/>
    </row>
    <row r="833" spans="2:2" ht="12.75">
      <c r="B833" s="1"/>
    </row>
    <row r="834" spans="2:2" ht="12.75">
      <c r="B834" s="1"/>
    </row>
    <row r="835" spans="2:2" ht="12.75">
      <c r="B835" s="1"/>
    </row>
    <row r="836" spans="2:2" ht="12.75">
      <c r="B836" s="1"/>
    </row>
    <row r="837" spans="2:2" ht="12.75">
      <c r="B837" s="1"/>
    </row>
    <row r="838" spans="2:2" ht="12.75">
      <c r="B838" s="1"/>
    </row>
    <row r="839" spans="2:2" ht="12.75">
      <c r="B839" s="1"/>
    </row>
    <row r="840" spans="2:2" ht="12.75">
      <c r="B840" s="1"/>
    </row>
    <row r="841" spans="2:2" ht="12.75">
      <c r="B841" s="1"/>
    </row>
    <row r="842" spans="2:2" ht="12.75">
      <c r="B842" s="1"/>
    </row>
    <row r="843" spans="2:2" ht="12.75">
      <c r="B843" s="1"/>
    </row>
    <row r="844" spans="2:2" ht="12.75">
      <c r="B844" s="1"/>
    </row>
    <row r="845" spans="2:2" ht="12.75">
      <c r="B845" s="1"/>
    </row>
    <row r="846" spans="2:2" ht="12.75">
      <c r="B846" s="1"/>
    </row>
    <row r="847" spans="2:2" ht="12.75">
      <c r="B847" s="1"/>
    </row>
    <row r="848" spans="2:2" ht="12.75">
      <c r="B848" s="1"/>
    </row>
    <row r="849" spans="2:2" ht="12.75">
      <c r="B849" s="1"/>
    </row>
    <row r="850" spans="2:2" ht="12.75">
      <c r="B850" s="1"/>
    </row>
    <row r="851" spans="2:2" ht="12.75">
      <c r="B851" s="1"/>
    </row>
    <row r="852" spans="2:2" ht="12.75">
      <c r="B852" s="1"/>
    </row>
    <row r="853" spans="2:2" ht="12.75">
      <c r="B853" s="1"/>
    </row>
    <row r="854" spans="2:2" ht="12.75">
      <c r="B854" s="1"/>
    </row>
    <row r="855" spans="2:2" ht="12.75">
      <c r="B855" s="1"/>
    </row>
    <row r="856" spans="2:2" ht="12.75">
      <c r="B856" s="1"/>
    </row>
    <row r="857" spans="2:2" ht="12.75">
      <c r="B857" s="1"/>
    </row>
    <row r="858" spans="2:2" ht="12.75">
      <c r="B858" s="1"/>
    </row>
    <row r="859" spans="2:2" ht="12.75">
      <c r="B859" s="1"/>
    </row>
    <row r="860" spans="2:2" ht="12.75">
      <c r="B860" s="1"/>
    </row>
    <row r="861" spans="2:2" ht="12.75">
      <c r="B861" s="1"/>
    </row>
    <row r="862" spans="2:2" ht="12.75">
      <c r="B862" s="1"/>
    </row>
    <row r="863" spans="2:2" ht="12.75">
      <c r="B863" s="1"/>
    </row>
    <row r="864" spans="2:2" ht="12.75">
      <c r="B864" s="1"/>
    </row>
    <row r="865" spans="2:2" ht="12.75">
      <c r="B865" s="1"/>
    </row>
    <row r="866" spans="2:2" ht="12.75">
      <c r="B866" s="1"/>
    </row>
    <row r="867" spans="2:2" ht="12.75">
      <c r="B867" s="1"/>
    </row>
    <row r="868" spans="2:2" ht="12.75">
      <c r="B868" s="1"/>
    </row>
    <row r="869" spans="2:2" ht="12.75">
      <c r="B869" s="1"/>
    </row>
    <row r="870" spans="2:2" ht="12.75">
      <c r="B870" s="1"/>
    </row>
    <row r="871" spans="2:2" ht="12.75">
      <c r="B871" s="1"/>
    </row>
    <row r="872" spans="2:2" ht="12.75">
      <c r="B872" s="1"/>
    </row>
    <row r="873" spans="2:2" ht="12.75">
      <c r="B873" s="1"/>
    </row>
    <row r="874" spans="2:2" ht="12.75">
      <c r="B874" s="1"/>
    </row>
    <row r="875" spans="2:2" ht="12.75">
      <c r="B875" s="1"/>
    </row>
    <row r="876" spans="2:2" ht="12.75">
      <c r="B876" s="1"/>
    </row>
    <row r="877" spans="2:2" ht="12.75">
      <c r="B877" s="1"/>
    </row>
    <row r="878" spans="2:2" ht="12.75">
      <c r="B878" s="1"/>
    </row>
    <row r="879" spans="2:2" ht="12.75">
      <c r="B879" s="1"/>
    </row>
    <row r="880" spans="2:2" ht="12.75">
      <c r="B880" s="1"/>
    </row>
    <row r="881" spans="2:2" ht="12.75">
      <c r="B881" s="1"/>
    </row>
    <row r="882" spans="2:2" ht="12.75">
      <c r="B882" s="1"/>
    </row>
    <row r="883" spans="2:2" ht="12.75">
      <c r="B883" s="1"/>
    </row>
    <row r="884" spans="2:2" ht="12.75">
      <c r="B884" s="1"/>
    </row>
    <row r="885" spans="2:2" ht="12.75">
      <c r="B885" s="1"/>
    </row>
    <row r="886" spans="2:2" ht="12.75">
      <c r="B886" s="1"/>
    </row>
    <row r="887" spans="2:2" ht="12.75">
      <c r="B887" s="1"/>
    </row>
    <row r="888" spans="2:2" ht="12.75">
      <c r="B888" s="1"/>
    </row>
    <row r="889" spans="2:2" ht="12.75">
      <c r="B889" s="1"/>
    </row>
    <row r="890" spans="2:2" ht="12.75">
      <c r="B890" s="1"/>
    </row>
    <row r="891" spans="2:2" ht="12.75">
      <c r="B891" s="1"/>
    </row>
    <row r="892" spans="2:2" ht="12.75">
      <c r="B892" s="1"/>
    </row>
    <row r="893" spans="2:2" ht="12.75">
      <c r="B893" s="1"/>
    </row>
    <row r="894" spans="2:2" ht="12.75">
      <c r="B894" s="1"/>
    </row>
    <row r="895" spans="2:2" ht="12.75">
      <c r="B895" s="1"/>
    </row>
    <row r="896" spans="2:2" ht="12.75">
      <c r="B896" s="1"/>
    </row>
    <row r="897" spans="2:2" ht="12.75">
      <c r="B897" s="1"/>
    </row>
    <row r="898" spans="2:2" ht="12.75">
      <c r="B898" s="1"/>
    </row>
    <row r="899" spans="2:2" ht="12.75">
      <c r="B899" s="1"/>
    </row>
    <row r="900" spans="2:2" ht="12.75">
      <c r="B900" s="1"/>
    </row>
    <row r="901" spans="2:2" ht="12.75">
      <c r="B901" s="1"/>
    </row>
    <row r="902" spans="2:2" ht="12.75">
      <c r="B902" s="1"/>
    </row>
    <row r="903" spans="2:2" ht="12.75">
      <c r="B903" s="1"/>
    </row>
    <row r="904" spans="2:2" ht="12.75">
      <c r="B904" s="1"/>
    </row>
    <row r="905" spans="2:2" ht="12.75">
      <c r="B905" s="1"/>
    </row>
    <row r="906" spans="2:2" ht="12.75">
      <c r="B906" s="1"/>
    </row>
    <row r="907" spans="2:2" ht="12.75">
      <c r="B907" s="1"/>
    </row>
    <row r="908" spans="2:2" ht="12.75">
      <c r="B908" s="1"/>
    </row>
    <row r="909" spans="2:2" ht="12.75">
      <c r="B909" s="1"/>
    </row>
    <row r="910" spans="2:2" ht="12.75">
      <c r="B910" s="1"/>
    </row>
    <row r="911" spans="2:2" ht="12.75">
      <c r="B911" s="1"/>
    </row>
    <row r="912" spans="2:2" ht="12.75">
      <c r="B912" s="1"/>
    </row>
    <row r="913" spans="2:2" ht="12.75">
      <c r="B913" s="1"/>
    </row>
    <row r="914" spans="2:2" ht="12.75">
      <c r="B914" s="1"/>
    </row>
    <row r="915" spans="2:2" ht="12.75">
      <c r="B915" s="1"/>
    </row>
    <row r="916" spans="2:2" ht="12.75">
      <c r="B916" s="1"/>
    </row>
    <row r="917" spans="2:2" ht="12.75">
      <c r="B917" s="1"/>
    </row>
    <row r="918" spans="2:2" ht="12.75">
      <c r="B918" s="1"/>
    </row>
    <row r="919" spans="2:2" ht="12.75">
      <c r="B919" s="1"/>
    </row>
    <row r="920" spans="2:2" ht="12.75">
      <c r="B920" s="1"/>
    </row>
    <row r="921" spans="2:2" ht="12.75">
      <c r="B921" s="1"/>
    </row>
    <row r="922" spans="2:2" ht="12.75">
      <c r="B922" s="1"/>
    </row>
    <row r="923" spans="2:2" ht="12.75">
      <c r="B923" s="1"/>
    </row>
    <row r="924" spans="2:2" ht="12.75">
      <c r="B924" s="1"/>
    </row>
    <row r="925" spans="2:2" ht="12.75">
      <c r="B925" s="1"/>
    </row>
    <row r="926" spans="2:2" ht="12.75">
      <c r="B926" s="1"/>
    </row>
    <row r="927" spans="2:2" ht="12.75">
      <c r="B927" s="1"/>
    </row>
    <row r="928" spans="2:2" ht="12.75">
      <c r="B928" s="1"/>
    </row>
    <row r="929" spans="2:2" ht="12.75">
      <c r="B929" s="1"/>
    </row>
    <row r="930" spans="2:2" ht="12.75">
      <c r="B930" s="1"/>
    </row>
    <row r="931" spans="2:2" ht="12.75">
      <c r="B931" s="1"/>
    </row>
    <row r="932" spans="2:2" ht="12.75">
      <c r="B932" s="1"/>
    </row>
    <row r="933" spans="2:2" ht="12.75">
      <c r="B933" s="1"/>
    </row>
    <row r="934" spans="2:2" ht="12.75">
      <c r="B934" s="1"/>
    </row>
    <row r="935" spans="2:2" ht="12.75">
      <c r="B935" s="1"/>
    </row>
    <row r="936" spans="2:2" ht="12.75">
      <c r="B936" s="1"/>
    </row>
    <row r="937" spans="2:2" ht="12.75">
      <c r="B937" s="1"/>
    </row>
    <row r="938" spans="2:2" ht="12.75">
      <c r="B938" s="1"/>
    </row>
    <row r="939" spans="2:2" ht="12.75">
      <c r="B939" s="1"/>
    </row>
    <row r="940" spans="2:2" ht="12.75">
      <c r="B940" s="1"/>
    </row>
    <row r="941" spans="2:2" ht="12.75">
      <c r="B941" s="1"/>
    </row>
    <row r="942" spans="2:2" ht="12.75">
      <c r="B942" s="1"/>
    </row>
    <row r="943" spans="2:2" ht="12.75">
      <c r="B943" s="1"/>
    </row>
    <row r="944" spans="2:2" ht="12.75">
      <c r="B944" s="1"/>
    </row>
    <row r="945" spans="2:2" ht="12.75">
      <c r="B945" s="1"/>
    </row>
    <row r="946" spans="2:2" ht="12.75">
      <c r="B946" s="1"/>
    </row>
    <row r="947" spans="2:2" ht="12.75">
      <c r="B947" s="1"/>
    </row>
    <row r="948" spans="2:2" ht="12.75">
      <c r="B948" s="1"/>
    </row>
    <row r="949" spans="2:2" ht="12.75">
      <c r="B949" s="1"/>
    </row>
    <row r="950" spans="2:2" ht="12.75">
      <c r="B950" s="1"/>
    </row>
    <row r="951" spans="2:2" ht="12.75">
      <c r="B951" s="1"/>
    </row>
    <row r="952" spans="2:2" ht="12.75">
      <c r="B952" s="1"/>
    </row>
    <row r="953" spans="2:2" ht="12.75">
      <c r="B953" s="1"/>
    </row>
    <row r="954" spans="2:2" ht="12.75">
      <c r="B954" s="1"/>
    </row>
    <row r="955" spans="2:2" ht="12.75">
      <c r="B955" s="1"/>
    </row>
    <row r="956" spans="2:2" ht="12.75">
      <c r="B956" s="1"/>
    </row>
    <row r="957" spans="2:2" ht="12.75">
      <c r="B957" s="1"/>
    </row>
    <row r="958" spans="2:2" ht="12.75">
      <c r="B958" s="1"/>
    </row>
    <row r="959" spans="2:2" ht="12.75">
      <c r="B959" s="1"/>
    </row>
    <row r="960" spans="2:2" ht="12.75">
      <c r="B960" s="1"/>
    </row>
    <row r="961" spans="2:2" ht="12.75">
      <c r="B961" s="1"/>
    </row>
    <row r="962" spans="2:2" ht="12.75">
      <c r="B962" s="1"/>
    </row>
    <row r="963" spans="2:2" ht="12.75">
      <c r="B963" s="1"/>
    </row>
    <row r="964" spans="2:2" ht="12.75">
      <c r="B964" s="1"/>
    </row>
    <row r="965" spans="2:2" ht="12.75">
      <c r="B965" s="1"/>
    </row>
    <row r="966" spans="2:2" ht="12.75">
      <c r="B966" s="1"/>
    </row>
    <row r="967" spans="2:2" ht="12.75">
      <c r="B967" s="1"/>
    </row>
    <row r="968" spans="2:2" ht="12.75">
      <c r="B968" s="1"/>
    </row>
    <row r="969" spans="2:2" ht="12.75">
      <c r="B969" s="1"/>
    </row>
    <row r="970" spans="2:2" ht="12.75">
      <c r="B970" s="1"/>
    </row>
    <row r="971" spans="2:2" ht="12.75">
      <c r="B971" s="1"/>
    </row>
    <row r="972" spans="2:2" ht="12.75">
      <c r="B972" s="1"/>
    </row>
    <row r="973" spans="2:2" ht="12.75">
      <c r="B973" s="1"/>
    </row>
    <row r="974" spans="2:2" ht="12.75">
      <c r="B974" s="1"/>
    </row>
    <row r="975" spans="2:2" ht="12.75">
      <c r="B975" s="1"/>
    </row>
    <row r="976" spans="2:2" ht="12.75">
      <c r="B976" s="1"/>
    </row>
    <row r="977" spans="2:2" ht="12.75">
      <c r="B977" s="1"/>
    </row>
    <row r="978" spans="2:2" ht="12.75">
      <c r="B978" s="1"/>
    </row>
    <row r="979" spans="2:2" ht="12.75">
      <c r="B979" s="1"/>
    </row>
    <row r="980" spans="2:2" ht="12.75">
      <c r="B980" s="1"/>
    </row>
    <row r="981" spans="2:2" ht="12.75">
      <c r="B981" s="1"/>
    </row>
    <row r="982" spans="2:2" ht="12.75">
      <c r="B982" s="1"/>
    </row>
    <row r="983" spans="2:2" ht="12.75">
      <c r="B983" s="1"/>
    </row>
    <row r="984" spans="2:2" ht="12.75">
      <c r="B984" s="1"/>
    </row>
    <row r="985" spans="2:2" ht="12.75">
      <c r="B985" s="1"/>
    </row>
    <row r="986" spans="2:2" ht="12.75">
      <c r="B986" s="1"/>
    </row>
    <row r="987" spans="2:2" ht="12.75">
      <c r="B987" s="1"/>
    </row>
    <row r="988" spans="2:2" ht="12.75">
      <c r="B988" s="1"/>
    </row>
    <row r="989" spans="2:2" ht="12.75">
      <c r="B989" s="1"/>
    </row>
    <row r="990" spans="2:2" ht="12.75">
      <c r="B990" s="1"/>
    </row>
    <row r="991" spans="2:2" ht="12.75">
      <c r="B991" s="1"/>
    </row>
    <row r="992" spans="2:2" ht="12.75">
      <c r="B992" s="1"/>
    </row>
    <row r="993" spans="2:2" ht="12.75">
      <c r="B993" s="1"/>
    </row>
    <row r="994" spans="2:2" ht="12.75">
      <c r="B994" s="1"/>
    </row>
    <row r="995" spans="2:2" ht="12.75">
      <c r="B995" s="1"/>
    </row>
    <row r="996" spans="2:2" ht="12.75">
      <c r="B996" s="1"/>
    </row>
    <row r="997" spans="2:2" ht="12.75">
      <c r="B997" s="1"/>
    </row>
    <row r="998" spans="2:2" ht="12.75">
      <c r="B998" s="1"/>
    </row>
    <row r="999" spans="2:2" ht="12.75">
      <c r="B999" s="1"/>
    </row>
    <row r="1000" spans="2:2" ht="12.75">
      <c r="B1000" s="1"/>
    </row>
    <row r="1001" spans="2:2" ht="12.75">
      <c r="B1001" s="1"/>
    </row>
    <row r="1002" spans="2:2" ht="12.75">
      <c r="B1002" s="1"/>
    </row>
    <row r="1003" spans="2:2" ht="12.75">
      <c r="B1003" s="1"/>
    </row>
    <row r="1004" spans="2:2" ht="12.75">
      <c r="B1004" s="1"/>
    </row>
  </sheetData>
  <mergeCells count="31">
    <mergeCell ref="I47:I49"/>
    <mergeCell ref="I12:I14"/>
    <mergeCell ref="L15:Q17"/>
    <mergeCell ref="G17:G19"/>
    <mergeCell ref="H17:H19"/>
    <mergeCell ref="I17:I19"/>
    <mergeCell ref="L18:Q34"/>
    <mergeCell ref="I27:I29"/>
    <mergeCell ref="I32:I34"/>
    <mergeCell ref="H37:H39"/>
    <mergeCell ref="I37:I39"/>
    <mergeCell ref="H42:H44"/>
    <mergeCell ref="I42:I44"/>
    <mergeCell ref="G32:G34"/>
    <mergeCell ref="G37:G39"/>
    <mergeCell ref="G42:G44"/>
    <mergeCell ref="G47:G49"/>
    <mergeCell ref="H32:H34"/>
    <mergeCell ref="H47:H49"/>
    <mergeCell ref="G12:G14"/>
    <mergeCell ref="H12:H14"/>
    <mergeCell ref="H22:H24"/>
    <mergeCell ref="I22:I24"/>
    <mergeCell ref="G27:G29"/>
    <mergeCell ref="H27:H29"/>
    <mergeCell ref="G22:G24"/>
    <mergeCell ref="B6:I6"/>
    <mergeCell ref="M6:S6"/>
    <mergeCell ref="L8:L10"/>
    <mergeCell ref="M8:S10"/>
    <mergeCell ref="C10:H10"/>
  </mergeCells>
  <phoneticPr fontId="18" type="noConversion"/>
  <hyperlinks>
    <hyperlink ref="L12" r:id="rId1" location="gid=82748593"/>
    <hyperlink ref="L13" r:id="rId2" location="gid=1221988895"/>
    <hyperlink ref="L14" r:id="rId3"/>
  </hyperlinks>
  <pageMargins left="0.7" right="0.7" top="0.75" bottom="0.75" header="0.3" footer="0.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ErrorMessage="1">
          <x14:formula1>
            <xm:f>'호석 정보'!$H$116:$H$226</xm:f>
          </x14:formula1>
          <xm:sqref>C8</xm:sqref>
        </x14:dataValidation>
        <x14:dataValidation type="list" allowBlank="1" showErrorMessage="1">
          <x14:formula1>
            <xm:f>'호석 정보'!$B$116:$B$227</xm:f>
          </x14:formula1>
          <xm:sqref>C12:D12 C17:D17 C22:D22 C27:D27 C32:D32 C37:D37 C42:D42 C47:D47</xm:sqref>
        </x14:dataValidation>
        <x14:dataValidation type="list" allowBlank="1" showErrorMessage="1">
          <x14:formula1>
            <xm:f>'호석 정보'!$B$116:$B$226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000"/>
  <sheetViews>
    <sheetView workbookViewId="0">
      <selection sqref="A1:E1"/>
    </sheetView>
  </sheetViews>
  <sheetFormatPr defaultColWidth="12.5703125" defaultRowHeight="15.75" customHeight="1"/>
  <cols>
    <col min="2" max="2" width="18" customWidth="1"/>
    <col min="3" max="3" width="18.42578125" customWidth="1"/>
    <col min="5" max="5" width="13.42578125" customWidth="1"/>
    <col min="6" max="6" width="4.42578125" customWidth="1"/>
    <col min="7" max="7" width="14.42578125" customWidth="1"/>
    <col min="8" max="8" width="15" customWidth="1"/>
    <col min="10" max="10" width="14.42578125" customWidth="1"/>
    <col min="11" max="11" width="15" customWidth="1"/>
  </cols>
  <sheetData>
    <row r="1" spans="1:19" ht="15">
      <c r="A1" s="130" t="s">
        <v>32</v>
      </c>
      <c r="B1" s="131"/>
      <c r="C1" s="131"/>
      <c r="D1" s="131"/>
      <c r="E1" s="132"/>
      <c r="F1" s="52"/>
      <c r="G1" s="130" t="s">
        <v>33</v>
      </c>
      <c r="H1" s="132"/>
      <c r="I1" s="52"/>
      <c r="J1" s="133" t="s">
        <v>34</v>
      </c>
      <c r="K1" s="115"/>
      <c r="L1" s="53"/>
      <c r="M1" s="53"/>
      <c r="N1" s="53"/>
      <c r="O1" s="53"/>
      <c r="P1" s="53"/>
      <c r="Q1" s="53"/>
      <c r="R1" s="53"/>
      <c r="S1" s="53"/>
    </row>
    <row r="2" spans="1:19" ht="15">
      <c r="A2" s="54" t="s">
        <v>35</v>
      </c>
      <c r="B2" s="55" t="s">
        <v>36</v>
      </c>
      <c r="C2" s="56" t="s">
        <v>37</v>
      </c>
      <c r="D2" s="54" t="s">
        <v>38</v>
      </c>
      <c r="E2" s="54" t="s">
        <v>39</v>
      </c>
      <c r="F2" s="52"/>
      <c r="G2" s="54" t="s">
        <v>40</v>
      </c>
      <c r="H2" s="54" t="s">
        <v>41</v>
      </c>
      <c r="I2" s="52"/>
      <c r="J2" s="54" t="s">
        <v>40</v>
      </c>
      <c r="K2" s="54" t="s">
        <v>41</v>
      </c>
      <c r="L2" s="53"/>
      <c r="M2" s="53"/>
      <c r="N2" s="53"/>
      <c r="O2" s="53"/>
      <c r="P2" s="53"/>
      <c r="Q2" s="53"/>
      <c r="R2" s="53"/>
      <c r="S2" s="53"/>
    </row>
    <row r="3" spans="1:19" ht="14.25" hidden="1">
      <c r="A3" s="57">
        <v>1</v>
      </c>
      <c r="B3" s="58" t="s">
        <v>42</v>
      </c>
      <c r="C3" s="58" t="str">
        <f>VLOOKUP(A3,'호석 정보_mhr_한글_참조'!$A$3:$B$113,2,1)</f>
        <v>공격</v>
      </c>
      <c r="D3" s="57" t="s">
        <v>43</v>
      </c>
      <c r="E3" s="59" t="s">
        <v>44</v>
      </c>
      <c r="F3" s="60"/>
      <c r="G3" s="59" t="s">
        <v>45</v>
      </c>
      <c r="H3" s="59" t="s">
        <v>46</v>
      </c>
      <c r="I3" s="60"/>
      <c r="J3" s="59" t="s">
        <v>45</v>
      </c>
      <c r="K3" s="59" t="s">
        <v>46</v>
      </c>
      <c r="L3" s="53"/>
      <c r="M3" s="53"/>
      <c r="N3" s="53"/>
      <c r="O3" s="53"/>
      <c r="P3" s="53"/>
      <c r="Q3" s="53"/>
      <c r="R3" s="53"/>
      <c r="S3" s="53"/>
    </row>
    <row r="4" spans="1:19" ht="14.25" hidden="1">
      <c r="A4" s="61">
        <v>2</v>
      </c>
      <c r="B4" s="62" t="s">
        <v>47</v>
      </c>
      <c r="C4" s="62" t="str">
        <f>VLOOKUP(A4,'호석 정보_mhr_한글_참조'!$A$3:$B$113,2,1)</f>
        <v>도전자</v>
      </c>
      <c r="D4" s="61" t="s">
        <v>43</v>
      </c>
      <c r="E4" s="63" t="s">
        <v>48</v>
      </c>
      <c r="F4" s="64"/>
      <c r="G4" s="63" t="s">
        <v>49</v>
      </c>
      <c r="H4" s="63" t="s">
        <v>50</v>
      </c>
      <c r="I4" s="64"/>
      <c r="J4" s="63" t="s">
        <v>49</v>
      </c>
      <c r="K4" s="63" t="s">
        <v>50</v>
      </c>
      <c r="L4" s="53"/>
      <c r="M4" s="53"/>
      <c r="N4" s="53"/>
      <c r="O4" s="53"/>
      <c r="P4" s="53"/>
      <c r="Q4" s="53"/>
      <c r="R4" s="53"/>
      <c r="S4" s="53"/>
    </row>
    <row r="5" spans="1:19" ht="14.25" hidden="1">
      <c r="A5" s="57">
        <v>3</v>
      </c>
      <c r="B5" s="58" t="s">
        <v>51</v>
      </c>
      <c r="C5" s="58" t="str">
        <f>VLOOKUP(A5,'호석 정보_mhr_한글_참조'!$A$3:$B$113,2,1)</f>
        <v>완전 충전</v>
      </c>
      <c r="D5" s="57" t="s">
        <v>43</v>
      </c>
      <c r="E5" s="59" t="s">
        <v>52</v>
      </c>
      <c r="F5" s="60"/>
      <c r="G5" s="59" t="s">
        <v>53</v>
      </c>
      <c r="H5" s="59" t="s">
        <v>53</v>
      </c>
      <c r="I5" s="60"/>
      <c r="J5" s="59" t="s">
        <v>53</v>
      </c>
      <c r="K5" s="59" t="s">
        <v>53</v>
      </c>
      <c r="L5" s="53"/>
      <c r="M5" s="53"/>
      <c r="N5" s="53"/>
      <c r="O5" s="53"/>
      <c r="P5" s="53"/>
      <c r="Q5" s="53"/>
      <c r="R5" s="53"/>
      <c r="S5" s="53"/>
    </row>
    <row r="6" spans="1:19" ht="14.25" hidden="1">
      <c r="A6" s="61">
        <v>4</v>
      </c>
      <c r="B6" s="62" t="s">
        <v>54</v>
      </c>
      <c r="C6" s="62" t="str">
        <f>VLOOKUP(A6,'호석 정보_mhr_한글_참조'!$A$3:$B$113,2,1)</f>
        <v>앙심</v>
      </c>
      <c r="D6" s="61" t="s">
        <v>43</v>
      </c>
      <c r="E6" s="63" t="s">
        <v>48</v>
      </c>
      <c r="F6" s="64"/>
      <c r="G6" s="63" t="s">
        <v>49</v>
      </c>
      <c r="H6" s="63" t="s">
        <v>50</v>
      </c>
      <c r="I6" s="64"/>
      <c r="J6" s="63" t="s">
        <v>49</v>
      </c>
      <c r="K6" s="63" t="s">
        <v>50</v>
      </c>
      <c r="L6" s="53"/>
      <c r="M6" s="53"/>
      <c r="N6" s="53"/>
      <c r="O6" s="53"/>
      <c r="P6" s="53"/>
      <c r="Q6" s="53"/>
      <c r="R6" s="53"/>
      <c r="S6" s="53"/>
    </row>
    <row r="7" spans="1:19" ht="14.25" hidden="1">
      <c r="A7" s="57">
        <v>5</v>
      </c>
      <c r="B7" s="58" t="s">
        <v>55</v>
      </c>
      <c r="C7" s="58" t="str">
        <f>VLOOKUP(A7,'호석 정보_mhr_한글_참조'!$A$3:$B$113,2,1)</f>
        <v>돌파구</v>
      </c>
      <c r="D7" s="57" t="s">
        <v>43</v>
      </c>
      <c r="E7" s="59" t="s">
        <v>52</v>
      </c>
      <c r="F7" s="60"/>
      <c r="G7" s="59" t="s">
        <v>53</v>
      </c>
      <c r="H7" s="59" t="s">
        <v>53</v>
      </c>
      <c r="I7" s="60"/>
      <c r="J7" s="59" t="s">
        <v>53</v>
      </c>
      <c r="K7" s="59" t="s">
        <v>53</v>
      </c>
      <c r="L7" s="53"/>
      <c r="M7" s="53"/>
      <c r="N7" s="53"/>
      <c r="O7" s="53"/>
      <c r="P7" s="53"/>
      <c r="Q7" s="53"/>
      <c r="R7" s="53"/>
      <c r="S7" s="53"/>
    </row>
    <row r="8" spans="1:19" ht="14.25" hidden="1">
      <c r="A8" s="61">
        <v>6</v>
      </c>
      <c r="B8" s="62" t="s">
        <v>56</v>
      </c>
      <c r="C8" s="62" t="str">
        <f>VLOOKUP(A8,'호석 정보_mhr_한글_참조'!$A$3:$B$113,2,1)</f>
        <v>간파</v>
      </c>
      <c r="D8" s="61" t="s">
        <v>43</v>
      </c>
      <c r="E8" s="63" t="s">
        <v>44</v>
      </c>
      <c r="F8" s="64"/>
      <c r="G8" s="63" t="s">
        <v>45</v>
      </c>
      <c r="H8" s="63" t="s">
        <v>46</v>
      </c>
      <c r="I8" s="64"/>
      <c r="J8" s="63" t="s">
        <v>45</v>
      </c>
      <c r="K8" s="63" t="s">
        <v>46</v>
      </c>
      <c r="L8" s="53"/>
      <c r="M8" s="53"/>
      <c r="N8" s="53"/>
      <c r="O8" s="53"/>
      <c r="P8" s="53"/>
      <c r="Q8" s="53"/>
      <c r="R8" s="53"/>
      <c r="S8" s="53"/>
    </row>
    <row r="9" spans="1:19" ht="14.25" hidden="1">
      <c r="A9" s="57">
        <v>7</v>
      </c>
      <c r="B9" s="58" t="s">
        <v>57</v>
      </c>
      <c r="C9" s="58" t="str">
        <f>VLOOKUP(A9,'호석 정보_mhr_한글_참조'!$A$3:$B$113,2,1)</f>
        <v>슈퍼회심</v>
      </c>
      <c r="D9" s="57" t="s">
        <v>58</v>
      </c>
      <c r="E9" s="59" t="s">
        <v>52</v>
      </c>
      <c r="F9" s="60"/>
      <c r="G9" s="59" t="s">
        <v>53</v>
      </c>
      <c r="H9" s="59" t="s">
        <v>59</v>
      </c>
      <c r="I9" s="60"/>
      <c r="J9" s="59" t="s">
        <v>53</v>
      </c>
      <c r="K9" s="59" t="s">
        <v>59</v>
      </c>
      <c r="L9" s="53"/>
      <c r="M9" s="53"/>
      <c r="N9" s="53"/>
      <c r="O9" s="53"/>
      <c r="P9" s="53"/>
      <c r="Q9" s="53"/>
      <c r="R9" s="53"/>
      <c r="S9" s="53"/>
    </row>
    <row r="10" spans="1:19" ht="14.25" hidden="1">
      <c r="A10" s="61">
        <v>8</v>
      </c>
      <c r="B10" s="62" t="s">
        <v>6</v>
      </c>
      <c r="C10" s="62" t="str">
        <f>VLOOKUP(A10,'호석 정보_mhr_한글_참조'!$A$3:$B$113,2,1)</f>
        <v>약점 특효</v>
      </c>
      <c r="D10" s="61" t="s">
        <v>43</v>
      </c>
      <c r="E10" s="63" t="s">
        <v>52</v>
      </c>
      <c r="F10" s="64"/>
      <c r="G10" s="63" t="s">
        <v>53</v>
      </c>
      <c r="H10" s="63" t="s">
        <v>53</v>
      </c>
      <c r="I10" s="64"/>
      <c r="J10" s="63" t="s">
        <v>53</v>
      </c>
      <c r="K10" s="63" t="s">
        <v>53</v>
      </c>
      <c r="L10" s="53"/>
      <c r="M10" s="53"/>
      <c r="N10" s="53"/>
      <c r="O10" s="53"/>
      <c r="P10" s="53"/>
      <c r="Q10" s="53"/>
      <c r="R10" s="53"/>
      <c r="S10" s="53"/>
    </row>
    <row r="11" spans="1:19" ht="14.25" hidden="1">
      <c r="A11" s="57">
        <v>9</v>
      </c>
      <c r="B11" s="58" t="s">
        <v>60</v>
      </c>
      <c r="C11" s="58" t="str">
        <f>VLOOKUP(A11,'호석 정보_mhr_한글_참조'!$A$3:$B$113,2,1)</f>
        <v>힘의 해방</v>
      </c>
      <c r="D11" s="57" t="s">
        <v>43</v>
      </c>
      <c r="E11" s="59" t="s">
        <v>48</v>
      </c>
      <c r="F11" s="60"/>
      <c r="G11" s="59" t="s">
        <v>49</v>
      </c>
      <c r="H11" s="59" t="s">
        <v>50</v>
      </c>
      <c r="I11" s="60"/>
      <c r="J11" s="59" t="s">
        <v>49</v>
      </c>
      <c r="K11" s="59" t="s">
        <v>50</v>
      </c>
      <c r="L11" s="53"/>
      <c r="M11" s="53"/>
      <c r="N11" s="53"/>
      <c r="O11" s="53"/>
      <c r="P11" s="53"/>
      <c r="Q11" s="53"/>
      <c r="R11" s="53"/>
      <c r="S11" s="53"/>
    </row>
    <row r="12" spans="1:19" ht="14.25" hidden="1">
      <c r="A12" s="61">
        <v>10</v>
      </c>
      <c r="B12" s="62" t="s">
        <v>61</v>
      </c>
      <c r="C12" s="62" t="str">
        <f>VLOOKUP(A12,'호석 정보_mhr_한글_참조'!$A$3:$B$113,2,1)</f>
        <v>혼신</v>
      </c>
      <c r="D12" s="61" t="s">
        <v>43</v>
      </c>
      <c r="E12" s="63" t="s">
        <v>52</v>
      </c>
      <c r="F12" s="64"/>
      <c r="G12" s="63" t="s">
        <v>53</v>
      </c>
      <c r="H12" s="63" t="s">
        <v>53</v>
      </c>
      <c r="I12" s="64"/>
      <c r="J12" s="63" t="s">
        <v>53</v>
      </c>
      <c r="K12" s="63" t="s">
        <v>53</v>
      </c>
      <c r="L12" s="53"/>
      <c r="M12" s="53"/>
      <c r="N12" s="53"/>
      <c r="O12" s="53"/>
      <c r="P12" s="53"/>
      <c r="Q12" s="53"/>
      <c r="R12" s="53"/>
      <c r="S12" s="53"/>
    </row>
    <row r="13" spans="1:19" ht="14.25" hidden="1">
      <c r="A13" s="57">
        <v>11</v>
      </c>
      <c r="B13" s="58" t="s">
        <v>62</v>
      </c>
      <c r="C13" s="58" t="str">
        <f>VLOOKUP(A13,'호석 정보_mhr_한글_참조'!$A$3:$B$113,2,1)</f>
        <v>회심격[속성]</v>
      </c>
      <c r="D13" s="57" t="s">
        <v>43</v>
      </c>
      <c r="E13" s="58" t="s">
        <v>52</v>
      </c>
      <c r="F13" s="60"/>
      <c r="G13" s="58" t="s">
        <v>53</v>
      </c>
      <c r="H13" s="59" t="s">
        <v>53</v>
      </c>
      <c r="I13" s="60"/>
      <c r="J13" s="59" t="s">
        <v>53</v>
      </c>
      <c r="K13" s="59" t="s">
        <v>53</v>
      </c>
      <c r="L13" s="53"/>
      <c r="M13" s="53"/>
      <c r="N13" s="53"/>
      <c r="O13" s="53"/>
      <c r="P13" s="53"/>
      <c r="Q13" s="53"/>
      <c r="R13" s="53"/>
      <c r="S13" s="53"/>
    </row>
    <row r="14" spans="1:19" ht="14.25" hidden="1">
      <c r="A14" s="61">
        <v>12</v>
      </c>
      <c r="B14" s="62" t="s">
        <v>63</v>
      </c>
      <c r="C14" s="62" t="str">
        <f>VLOOKUP(A14,'호석 정보_mhr_한글_참조'!$A$3:$B$113,2,1)</f>
        <v>달인의 재주</v>
      </c>
      <c r="D14" s="61" t="s">
        <v>58</v>
      </c>
      <c r="E14" s="62" t="s">
        <v>52</v>
      </c>
      <c r="F14" s="64"/>
      <c r="G14" s="59" t="s">
        <v>53</v>
      </c>
      <c r="H14" s="59" t="s">
        <v>59</v>
      </c>
      <c r="I14" s="60"/>
      <c r="J14" s="59" t="s">
        <v>53</v>
      </c>
      <c r="K14" s="59" t="s">
        <v>59</v>
      </c>
      <c r="L14" s="53"/>
      <c r="M14" s="53"/>
      <c r="N14" s="53"/>
      <c r="O14" s="53"/>
      <c r="P14" s="53"/>
      <c r="Q14" s="53"/>
      <c r="R14" s="53"/>
      <c r="S14" s="53"/>
    </row>
    <row r="15" spans="1:19" ht="14.25" hidden="1">
      <c r="A15" s="57">
        <v>13</v>
      </c>
      <c r="B15" s="58" t="s">
        <v>64</v>
      </c>
      <c r="C15" s="58" t="str">
        <f>VLOOKUP(A15,'호석 정보_mhr_한글_참조'!$A$3:$B$113,2,1)</f>
        <v>불속성 공격 강화</v>
      </c>
      <c r="D15" s="57" t="s">
        <v>65</v>
      </c>
      <c r="E15" s="59" t="s">
        <v>48</v>
      </c>
      <c r="F15" s="60"/>
      <c r="G15" s="59" t="s">
        <v>48</v>
      </c>
      <c r="H15" s="59" t="s">
        <v>50</v>
      </c>
      <c r="I15" s="60"/>
      <c r="J15" s="59" t="s">
        <v>48</v>
      </c>
      <c r="K15" s="59" t="s">
        <v>50</v>
      </c>
      <c r="L15" s="53"/>
      <c r="M15" s="53"/>
      <c r="N15" s="53"/>
      <c r="O15" s="53"/>
      <c r="P15" s="53"/>
      <c r="Q15" s="53"/>
      <c r="R15" s="53"/>
      <c r="S15" s="53"/>
    </row>
    <row r="16" spans="1:19" ht="14.25" hidden="1">
      <c r="A16" s="61">
        <v>14</v>
      </c>
      <c r="B16" s="62" t="s">
        <v>66</v>
      </c>
      <c r="C16" s="62" t="str">
        <f>VLOOKUP(A16,'호석 정보_mhr_한글_참조'!$A$3:$B$113,2,1)</f>
        <v>물속성 공격 강화</v>
      </c>
      <c r="D16" s="61" t="s">
        <v>65</v>
      </c>
      <c r="E16" s="63" t="s">
        <v>48</v>
      </c>
      <c r="F16" s="64"/>
      <c r="G16" s="63" t="s">
        <v>48</v>
      </c>
      <c r="H16" s="63" t="s">
        <v>50</v>
      </c>
      <c r="I16" s="64"/>
      <c r="J16" s="63" t="s">
        <v>48</v>
      </c>
      <c r="K16" s="63" t="s">
        <v>50</v>
      </c>
      <c r="L16" s="53"/>
      <c r="M16" s="53"/>
      <c r="N16" s="53"/>
      <c r="O16" s="53"/>
      <c r="P16" s="53"/>
      <c r="Q16" s="53"/>
      <c r="R16" s="53"/>
      <c r="S16" s="53"/>
    </row>
    <row r="17" spans="1:19" ht="14.25" hidden="1">
      <c r="A17" s="57">
        <v>15</v>
      </c>
      <c r="B17" s="58" t="s">
        <v>67</v>
      </c>
      <c r="C17" s="58" t="str">
        <f>VLOOKUP(A17,'호석 정보_mhr_한글_참조'!$A$3:$B$113,2,1)</f>
        <v>얼음속성 공격 강화</v>
      </c>
      <c r="D17" s="57" t="s">
        <v>65</v>
      </c>
      <c r="E17" s="59" t="s">
        <v>48</v>
      </c>
      <c r="F17" s="60"/>
      <c r="G17" s="59" t="s">
        <v>48</v>
      </c>
      <c r="H17" s="59" t="s">
        <v>50</v>
      </c>
      <c r="I17" s="60"/>
      <c r="J17" s="59" t="s">
        <v>48</v>
      </c>
      <c r="K17" s="59" t="s">
        <v>50</v>
      </c>
      <c r="L17" s="53"/>
      <c r="M17" s="53"/>
      <c r="N17" s="53"/>
      <c r="O17" s="53"/>
      <c r="P17" s="53"/>
      <c r="Q17" s="53"/>
      <c r="R17" s="53"/>
      <c r="S17" s="53"/>
    </row>
    <row r="18" spans="1:19" ht="14.25" hidden="1">
      <c r="A18" s="61">
        <v>16</v>
      </c>
      <c r="B18" s="62" t="s">
        <v>68</v>
      </c>
      <c r="C18" s="62" t="str">
        <f>VLOOKUP(A18,'호석 정보_mhr_한글_참조'!$A$3:$B$113,2,1)</f>
        <v>번개속성 공격 강화</v>
      </c>
      <c r="D18" s="61" t="s">
        <v>65</v>
      </c>
      <c r="E18" s="63" t="s">
        <v>48</v>
      </c>
      <c r="F18" s="64"/>
      <c r="G18" s="63" t="s">
        <v>48</v>
      </c>
      <c r="H18" s="63" t="s">
        <v>50</v>
      </c>
      <c r="I18" s="64"/>
      <c r="J18" s="63" t="s">
        <v>48</v>
      </c>
      <c r="K18" s="63" t="s">
        <v>50</v>
      </c>
      <c r="L18" s="53"/>
      <c r="M18" s="53"/>
      <c r="N18" s="53"/>
      <c r="O18" s="53"/>
      <c r="P18" s="53"/>
      <c r="Q18" s="53"/>
      <c r="R18" s="53"/>
      <c r="S18" s="53"/>
    </row>
    <row r="19" spans="1:19" ht="14.25" hidden="1">
      <c r="A19" s="57">
        <v>17</v>
      </c>
      <c r="B19" s="58" t="s">
        <v>69</v>
      </c>
      <c r="C19" s="58" t="str">
        <f>VLOOKUP(A19,'호석 정보_mhr_한글_참조'!$A$3:$B$113,2,1)</f>
        <v>용속성 공격 강화</v>
      </c>
      <c r="D19" s="57" t="s">
        <v>65</v>
      </c>
      <c r="E19" s="59" t="s">
        <v>48</v>
      </c>
      <c r="F19" s="60"/>
      <c r="G19" s="59" t="s">
        <v>48</v>
      </c>
      <c r="H19" s="59" t="s">
        <v>50</v>
      </c>
      <c r="I19" s="60"/>
      <c r="J19" s="59" t="s">
        <v>48</v>
      </c>
      <c r="K19" s="59" t="s">
        <v>50</v>
      </c>
      <c r="L19" s="53"/>
      <c r="M19" s="53"/>
      <c r="N19" s="53"/>
      <c r="O19" s="53"/>
      <c r="P19" s="53"/>
      <c r="Q19" s="53"/>
      <c r="R19" s="53"/>
      <c r="S19" s="53"/>
    </row>
    <row r="20" spans="1:19" ht="14.25" hidden="1">
      <c r="A20" s="61">
        <v>18</v>
      </c>
      <c r="B20" s="62" t="s">
        <v>70</v>
      </c>
      <c r="C20" s="62" t="str">
        <f>VLOOKUP(A20,'호석 정보_mhr_한글_참조'!$A$3:$B$113,2,1)</f>
        <v>독속성 강화</v>
      </c>
      <c r="D20" s="61" t="s">
        <v>65</v>
      </c>
      <c r="E20" s="63" t="s">
        <v>52</v>
      </c>
      <c r="F20" s="64"/>
      <c r="G20" s="63" t="s">
        <v>52</v>
      </c>
      <c r="H20" s="63" t="s">
        <v>53</v>
      </c>
      <c r="I20" s="64"/>
      <c r="J20" s="63" t="s">
        <v>52</v>
      </c>
      <c r="K20" s="63" t="s">
        <v>53</v>
      </c>
      <c r="L20" s="53"/>
      <c r="M20" s="53"/>
      <c r="N20" s="53"/>
      <c r="O20" s="53"/>
      <c r="P20" s="53"/>
      <c r="Q20" s="53"/>
      <c r="R20" s="53"/>
      <c r="S20" s="53"/>
    </row>
    <row r="21" spans="1:19" ht="14.25" hidden="1">
      <c r="A21" s="57">
        <v>19</v>
      </c>
      <c r="B21" s="58" t="s">
        <v>71</v>
      </c>
      <c r="C21" s="58" t="str">
        <f>VLOOKUP(A21,'호석 정보_mhr_한글_참조'!$A$3:$B$113,2,1)</f>
        <v>마비속성 강화</v>
      </c>
      <c r="D21" s="57" t="s">
        <v>43</v>
      </c>
      <c r="E21" s="59" t="s">
        <v>52</v>
      </c>
      <c r="F21" s="60"/>
      <c r="G21" s="59" t="s">
        <v>53</v>
      </c>
      <c r="H21" s="59" t="s">
        <v>53</v>
      </c>
      <c r="I21" s="60"/>
      <c r="J21" s="59" t="s">
        <v>53</v>
      </c>
      <c r="K21" s="59" t="s">
        <v>53</v>
      </c>
      <c r="L21" s="53"/>
      <c r="M21" s="53"/>
      <c r="N21" s="53"/>
      <c r="O21" s="53"/>
      <c r="P21" s="53"/>
      <c r="Q21" s="53"/>
      <c r="R21" s="53"/>
      <c r="S21" s="53"/>
    </row>
    <row r="22" spans="1:19" ht="14.25" hidden="1">
      <c r="A22" s="61">
        <v>20</v>
      </c>
      <c r="B22" s="62" t="s">
        <v>72</v>
      </c>
      <c r="C22" s="62" t="str">
        <f>VLOOKUP(A22,'호석 정보_mhr_한글_참조'!$A$3:$B$113,2,1)</f>
        <v>수면속성 강화</v>
      </c>
      <c r="D22" s="61" t="s">
        <v>43</v>
      </c>
      <c r="E22" s="63" t="s">
        <v>52</v>
      </c>
      <c r="F22" s="64"/>
      <c r="G22" s="63" t="s">
        <v>53</v>
      </c>
      <c r="H22" s="63" t="s">
        <v>53</v>
      </c>
      <c r="I22" s="64"/>
      <c r="J22" s="63" t="s">
        <v>53</v>
      </c>
      <c r="K22" s="63" t="s">
        <v>53</v>
      </c>
      <c r="L22" s="53"/>
      <c r="M22" s="53"/>
      <c r="N22" s="53"/>
      <c r="O22" s="53"/>
      <c r="P22" s="53"/>
      <c r="Q22" s="53"/>
      <c r="R22" s="53"/>
      <c r="S22" s="53"/>
    </row>
    <row r="23" spans="1:19" ht="14.25" hidden="1">
      <c r="A23" s="57">
        <v>21</v>
      </c>
      <c r="B23" s="58" t="s">
        <v>73</v>
      </c>
      <c r="C23" s="58" t="str">
        <f>VLOOKUP(A23,'호석 정보_mhr_한글_참조'!$A$3:$B$113,2,1)</f>
        <v>폭파속성 강화</v>
      </c>
      <c r="D23" s="57" t="s">
        <v>43</v>
      </c>
      <c r="E23" s="59" t="s">
        <v>52</v>
      </c>
      <c r="F23" s="60"/>
      <c r="G23" s="59" t="s">
        <v>53</v>
      </c>
      <c r="H23" s="59" t="s">
        <v>53</v>
      </c>
      <c r="I23" s="60"/>
      <c r="J23" s="59" t="s">
        <v>53</v>
      </c>
      <c r="K23" s="59" t="s">
        <v>53</v>
      </c>
      <c r="L23" s="53"/>
      <c r="M23" s="53"/>
      <c r="N23" s="53"/>
      <c r="O23" s="53"/>
      <c r="P23" s="53"/>
      <c r="Q23" s="53"/>
      <c r="R23" s="53"/>
      <c r="S23" s="53"/>
    </row>
    <row r="24" spans="1:19" ht="14.25" hidden="1">
      <c r="A24" s="61">
        <v>22</v>
      </c>
      <c r="B24" s="62" t="s">
        <v>74</v>
      </c>
      <c r="C24" s="62" t="str">
        <f>VLOOKUP(A24,'호석 정보_mhr_한글_참조'!$A$3:$B$113,2,1)</f>
        <v>장인</v>
      </c>
      <c r="D24" s="61" t="s">
        <v>58</v>
      </c>
      <c r="E24" s="63" t="s">
        <v>48</v>
      </c>
      <c r="F24" s="64"/>
      <c r="G24" s="63" t="s">
        <v>50</v>
      </c>
      <c r="H24" s="63" t="s">
        <v>75</v>
      </c>
      <c r="I24" s="64"/>
      <c r="J24" s="63" t="s">
        <v>50</v>
      </c>
      <c r="K24" s="63" t="s">
        <v>75</v>
      </c>
      <c r="L24" s="53"/>
      <c r="M24" s="53"/>
      <c r="N24" s="53"/>
      <c r="O24" s="53"/>
      <c r="P24" s="53"/>
      <c r="Q24" s="53"/>
      <c r="R24" s="53"/>
      <c r="S24" s="53"/>
    </row>
    <row r="25" spans="1:19" ht="14.25" hidden="1">
      <c r="A25" s="57">
        <v>23</v>
      </c>
      <c r="B25" s="58" t="s">
        <v>76</v>
      </c>
      <c r="C25" s="58" t="str">
        <f>VLOOKUP(A25,'호석 정보_mhr_한글_참조'!$A$3:$B$113,2,1)</f>
        <v>명검</v>
      </c>
      <c r="D25" s="57" t="s">
        <v>43</v>
      </c>
      <c r="E25" s="59" t="s">
        <v>52</v>
      </c>
      <c r="F25" s="60"/>
      <c r="G25" s="59" t="s">
        <v>53</v>
      </c>
      <c r="H25" s="59" t="s">
        <v>53</v>
      </c>
      <c r="I25" s="60"/>
      <c r="J25" s="59" t="s">
        <v>53</v>
      </c>
      <c r="K25" s="59" t="s">
        <v>53</v>
      </c>
      <c r="L25" s="53"/>
      <c r="M25" s="53"/>
      <c r="N25" s="53"/>
      <c r="O25" s="53"/>
      <c r="P25" s="53"/>
      <c r="Q25" s="53"/>
      <c r="R25" s="53"/>
      <c r="S25" s="53"/>
    </row>
    <row r="26" spans="1:19" ht="14.25" hidden="1">
      <c r="A26" s="61">
        <v>24</v>
      </c>
      <c r="B26" s="62" t="s">
        <v>77</v>
      </c>
      <c r="C26" s="62" t="str">
        <f>VLOOKUP(A26,'호석 정보_mhr_한글_참조'!$A$3:$B$113,2,1)</f>
        <v>탄환 절약</v>
      </c>
      <c r="D26" s="61" t="s">
        <v>43</v>
      </c>
      <c r="E26" s="63" t="s">
        <v>52</v>
      </c>
      <c r="F26" s="64"/>
      <c r="G26" s="63" t="s">
        <v>53</v>
      </c>
      <c r="H26" s="63" t="s">
        <v>53</v>
      </c>
      <c r="I26" s="64"/>
      <c r="J26" s="63" t="s">
        <v>53</v>
      </c>
      <c r="K26" s="63" t="s">
        <v>53</v>
      </c>
      <c r="L26" s="53"/>
      <c r="M26" s="53"/>
      <c r="N26" s="53"/>
      <c r="O26" s="53"/>
      <c r="P26" s="53"/>
      <c r="Q26" s="53"/>
      <c r="R26" s="53"/>
      <c r="S26" s="53"/>
    </row>
    <row r="27" spans="1:19" ht="14.25" hidden="1">
      <c r="A27" s="57">
        <v>25</v>
      </c>
      <c r="B27" s="58" t="s">
        <v>78</v>
      </c>
      <c r="C27" s="58" t="str">
        <f>VLOOKUP(A27,'호석 정보_mhr_한글_참조'!$A$3:$B$113,2,1)</f>
        <v>칼날 연마</v>
      </c>
      <c r="D27" s="57" t="s">
        <v>43</v>
      </c>
      <c r="E27" s="59" t="s">
        <v>52</v>
      </c>
      <c r="F27" s="60"/>
      <c r="G27" s="59" t="s">
        <v>53</v>
      </c>
      <c r="H27" s="59" t="s">
        <v>53</v>
      </c>
      <c r="I27" s="60"/>
      <c r="J27" s="59" t="s">
        <v>53</v>
      </c>
      <c r="K27" s="59" t="s">
        <v>53</v>
      </c>
      <c r="L27" s="53"/>
      <c r="M27" s="53"/>
      <c r="N27" s="53"/>
      <c r="O27" s="53"/>
      <c r="P27" s="53"/>
      <c r="Q27" s="53"/>
      <c r="R27" s="53"/>
      <c r="S27" s="53"/>
    </row>
    <row r="28" spans="1:19" ht="14.25" hidden="1">
      <c r="A28" s="61">
        <v>26</v>
      </c>
      <c r="B28" s="62" t="s">
        <v>79</v>
      </c>
      <c r="C28" s="62" t="str">
        <f>VLOOKUP(A28,'호석 정보_mhr_한글_참조'!$A$3:$B$113,2,1)</f>
        <v>심안</v>
      </c>
      <c r="D28" s="61" t="s">
        <v>58</v>
      </c>
      <c r="E28" s="63" t="s">
        <v>52</v>
      </c>
      <c r="F28" s="64"/>
      <c r="G28" s="63" t="s">
        <v>53</v>
      </c>
      <c r="H28" s="63" t="s">
        <v>59</v>
      </c>
      <c r="I28" s="64"/>
      <c r="J28" s="63" t="s">
        <v>53</v>
      </c>
      <c r="K28" s="63" t="s">
        <v>59</v>
      </c>
      <c r="L28" s="53"/>
      <c r="M28" s="53"/>
      <c r="N28" s="53"/>
      <c r="O28" s="53"/>
      <c r="P28" s="53"/>
      <c r="Q28" s="53"/>
      <c r="R28" s="53"/>
      <c r="S28" s="53"/>
    </row>
    <row r="29" spans="1:19" ht="14.25" hidden="1">
      <c r="A29" s="57">
        <v>27</v>
      </c>
      <c r="B29" s="58" t="s">
        <v>80</v>
      </c>
      <c r="C29" s="58" t="str">
        <f>VLOOKUP(A29,'호석 정보_mhr_한글_참조'!$A$3:$B$113,2,1)</f>
        <v>탄도 강화</v>
      </c>
      <c r="D29" s="57" t="s">
        <v>43</v>
      </c>
      <c r="E29" s="59" t="s">
        <v>52</v>
      </c>
      <c r="F29" s="60"/>
      <c r="G29" s="59" t="s">
        <v>53</v>
      </c>
      <c r="H29" s="59" t="s">
        <v>53</v>
      </c>
      <c r="I29" s="60"/>
      <c r="J29" s="59" t="s">
        <v>53</v>
      </c>
      <c r="K29" s="59" t="s">
        <v>53</v>
      </c>
      <c r="L29" s="53"/>
      <c r="M29" s="53"/>
      <c r="N29" s="53"/>
      <c r="O29" s="53"/>
      <c r="P29" s="53"/>
      <c r="Q29" s="53"/>
      <c r="R29" s="53"/>
      <c r="S29" s="53"/>
    </row>
    <row r="30" spans="1:19" ht="14.25" hidden="1">
      <c r="A30" s="61">
        <v>28</v>
      </c>
      <c r="B30" s="62" t="s">
        <v>81</v>
      </c>
      <c r="C30" s="62" t="str">
        <f>VLOOKUP(A30,'호석 정보_mhr_한글_참조'!$A$3:$B$113,2,1)</f>
        <v>둔기 사용</v>
      </c>
      <c r="D30" s="61" t="s">
        <v>65</v>
      </c>
      <c r="E30" s="63" t="s">
        <v>52</v>
      </c>
      <c r="F30" s="64"/>
      <c r="G30" s="63" t="s">
        <v>52</v>
      </c>
      <c r="H30" s="63" t="s">
        <v>52</v>
      </c>
      <c r="I30" s="64"/>
      <c r="J30" s="63" t="s">
        <v>52</v>
      </c>
      <c r="K30" s="63" t="s">
        <v>52</v>
      </c>
      <c r="L30" s="53"/>
      <c r="M30" s="53"/>
      <c r="N30" s="53"/>
      <c r="O30" s="53"/>
      <c r="P30" s="53"/>
      <c r="Q30" s="53"/>
      <c r="R30" s="53"/>
      <c r="S30" s="53"/>
    </row>
    <row r="31" spans="1:19" ht="14.25" hidden="1">
      <c r="A31" s="57">
        <v>30</v>
      </c>
      <c r="B31" s="58" t="s">
        <v>82</v>
      </c>
      <c r="C31" s="58" t="str">
        <f>VLOOKUP(A31,'호석 정보_mhr_한글_참조'!$A$3:$B$113,2,1)</f>
        <v>집중</v>
      </c>
      <c r="D31" s="57" t="s">
        <v>58</v>
      </c>
      <c r="E31" s="59" t="s">
        <v>52</v>
      </c>
      <c r="F31" s="60"/>
      <c r="G31" s="59" t="s">
        <v>53</v>
      </c>
      <c r="H31" s="59" t="s">
        <v>59</v>
      </c>
      <c r="I31" s="60"/>
      <c r="J31" s="59" t="s">
        <v>53</v>
      </c>
      <c r="K31" s="59" t="s">
        <v>59</v>
      </c>
      <c r="L31" s="53"/>
      <c r="M31" s="53"/>
      <c r="N31" s="53"/>
      <c r="O31" s="53"/>
      <c r="P31" s="53"/>
      <c r="Q31" s="53"/>
      <c r="R31" s="53"/>
      <c r="S31" s="53"/>
    </row>
    <row r="32" spans="1:19" ht="14.25" hidden="1">
      <c r="A32" s="61">
        <v>31</v>
      </c>
      <c r="B32" s="62" t="s">
        <v>83</v>
      </c>
      <c r="C32" s="62" t="str">
        <f>VLOOKUP(A32,'호석 정보_mhr_한글_참조'!$A$3:$B$113,2,1)</f>
        <v>강화 지속</v>
      </c>
      <c r="D32" s="61" t="s">
        <v>43</v>
      </c>
      <c r="E32" s="63" t="s">
        <v>52</v>
      </c>
      <c r="F32" s="64"/>
      <c r="G32" s="63" t="s">
        <v>53</v>
      </c>
      <c r="H32" s="63" t="s">
        <v>53</v>
      </c>
      <c r="I32" s="64"/>
      <c r="J32" s="63" t="s">
        <v>53</v>
      </c>
      <c r="K32" s="63" t="s">
        <v>53</v>
      </c>
      <c r="L32" s="53"/>
      <c r="M32" s="53"/>
      <c r="N32" s="53"/>
      <c r="O32" s="53"/>
      <c r="P32" s="53"/>
      <c r="Q32" s="53"/>
      <c r="R32" s="53"/>
      <c r="S32" s="53"/>
    </row>
    <row r="33" spans="1:19" ht="14.25" hidden="1">
      <c r="A33" s="57">
        <v>32</v>
      </c>
      <c r="B33" s="58" t="s">
        <v>84</v>
      </c>
      <c r="C33" s="58" t="str">
        <f>VLOOKUP(A33,'호석 정보_mhr_한글_참조'!$A$3:$B$113,2,1)</f>
        <v>런너</v>
      </c>
      <c r="D33" s="57" t="s">
        <v>58</v>
      </c>
      <c r="E33" s="59" t="s">
        <v>52</v>
      </c>
      <c r="F33" s="60"/>
      <c r="G33" s="59" t="s">
        <v>53</v>
      </c>
      <c r="H33" s="59" t="s">
        <v>59</v>
      </c>
      <c r="I33" s="60"/>
      <c r="J33" s="59" t="s">
        <v>53</v>
      </c>
      <c r="K33" s="59" t="s">
        <v>59</v>
      </c>
      <c r="L33" s="53"/>
      <c r="M33" s="53"/>
      <c r="N33" s="53"/>
      <c r="O33" s="53"/>
      <c r="P33" s="53"/>
      <c r="Q33" s="53"/>
      <c r="R33" s="53"/>
      <c r="S33" s="53"/>
    </row>
    <row r="34" spans="1:19" ht="14.25" hidden="1">
      <c r="A34" s="61">
        <v>39</v>
      </c>
      <c r="B34" s="62" t="s">
        <v>85</v>
      </c>
      <c r="C34" s="62" t="str">
        <f>VLOOKUP(A34,'호석 정보_mhr_한글_참조'!$A$3:$B$113,2,1)</f>
        <v>발도술[힘]</v>
      </c>
      <c r="D34" s="61" t="s">
        <v>65</v>
      </c>
      <c r="E34" s="63" t="s">
        <v>52</v>
      </c>
      <c r="F34" s="64"/>
      <c r="G34" s="63" t="s">
        <v>86</v>
      </c>
      <c r="H34" s="63" t="s">
        <v>53</v>
      </c>
      <c r="I34" s="64"/>
      <c r="J34" s="63" t="s">
        <v>86</v>
      </c>
      <c r="K34" s="63" t="s">
        <v>53</v>
      </c>
      <c r="L34" s="53"/>
      <c r="M34" s="53"/>
      <c r="N34" s="53"/>
      <c r="O34" s="53"/>
      <c r="P34" s="53"/>
      <c r="Q34" s="53"/>
      <c r="R34" s="53"/>
      <c r="S34" s="53"/>
    </row>
    <row r="35" spans="1:19" ht="14.25" hidden="1">
      <c r="A35" s="57">
        <v>34</v>
      </c>
      <c r="B35" s="58" t="s">
        <v>87</v>
      </c>
      <c r="C35" s="58" t="str">
        <f>VLOOKUP(A35,'호석 정보_mhr_한글_참조'!$A$3:$B$113,2,1)</f>
        <v>스태미나 급속 회복</v>
      </c>
      <c r="D35" s="57" t="s">
        <v>43</v>
      </c>
      <c r="E35" s="59" t="s">
        <v>52</v>
      </c>
      <c r="F35" s="60"/>
      <c r="G35" s="59" t="s">
        <v>53</v>
      </c>
      <c r="H35" s="59" t="s">
        <v>53</v>
      </c>
      <c r="I35" s="60"/>
      <c r="J35" s="59" t="s">
        <v>53</v>
      </c>
      <c r="K35" s="59" t="s">
        <v>53</v>
      </c>
      <c r="L35" s="53"/>
      <c r="M35" s="53"/>
      <c r="N35" s="53"/>
      <c r="O35" s="53"/>
      <c r="P35" s="53"/>
      <c r="Q35" s="53"/>
      <c r="R35" s="53"/>
      <c r="S35" s="53"/>
    </row>
    <row r="36" spans="1:19" ht="14.25" hidden="1">
      <c r="A36" s="61">
        <v>35</v>
      </c>
      <c r="B36" s="62" t="s">
        <v>88</v>
      </c>
      <c r="C36" s="62" t="str">
        <f>VLOOKUP(A36,'호석 정보_mhr_한글_참조'!$A$3:$B$113,2,1)</f>
        <v>가드 성능</v>
      </c>
      <c r="D36" s="61" t="s">
        <v>43</v>
      </c>
      <c r="E36" s="63" t="s">
        <v>48</v>
      </c>
      <c r="F36" s="64"/>
      <c r="G36" s="63" t="s">
        <v>49</v>
      </c>
      <c r="H36" s="63" t="s">
        <v>50</v>
      </c>
      <c r="I36" s="64"/>
      <c r="J36" s="63" t="s">
        <v>49</v>
      </c>
      <c r="K36" s="63" t="s">
        <v>50</v>
      </c>
      <c r="L36" s="53"/>
      <c r="M36" s="53"/>
      <c r="N36" s="53"/>
      <c r="O36" s="53"/>
      <c r="P36" s="53"/>
      <c r="Q36" s="53"/>
      <c r="R36" s="53"/>
      <c r="S36" s="53"/>
    </row>
    <row r="37" spans="1:19" ht="14.25" hidden="1">
      <c r="A37" s="57">
        <v>36</v>
      </c>
      <c r="B37" s="58" t="s">
        <v>89</v>
      </c>
      <c r="C37" s="58" t="str">
        <f>VLOOKUP(A37,'호석 정보_mhr_한글_참조'!$A$3:$B$113,2,1)</f>
        <v>가드 강화</v>
      </c>
      <c r="D37" s="57" t="s">
        <v>43</v>
      </c>
      <c r="E37" s="59" t="s">
        <v>52</v>
      </c>
      <c r="F37" s="60"/>
      <c r="G37" s="59" t="s">
        <v>53</v>
      </c>
      <c r="H37" s="59" t="s">
        <v>59</v>
      </c>
      <c r="I37" s="60"/>
      <c r="J37" s="59" t="s">
        <v>53</v>
      </c>
      <c r="K37" s="59" t="s">
        <v>59</v>
      </c>
      <c r="L37" s="53"/>
      <c r="M37" s="53"/>
      <c r="N37" s="53"/>
      <c r="O37" s="53"/>
      <c r="P37" s="53"/>
      <c r="Q37" s="53"/>
      <c r="R37" s="53"/>
      <c r="S37" s="53"/>
    </row>
    <row r="38" spans="1:19" ht="14.25" hidden="1">
      <c r="A38" s="61">
        <v>37</v>
      </c>
      <c r="B38" s="62" t="s">
        <v>90</v>
      </c>
      <c r="C38" s="62" t="str">
        <f>VLOOKUP(A38,'호석 정보_mhr_한글_참조'!$A$3:$B$113,2,1)</f>
        <v>공격적인 방어</v>
      </c>
      <c r="D38" s="61" t="s">
        <v>58</v>
      </c>
      <c r="E38" s="63" t="s">
        <v>52</v>
      </c>
      <c r="F38" s="64"/>
      <c r="G38" s="63" t="s">
        <v>53</v>
      </c>
      <c r="H38" s="63" t="s">
        <v>59</v>
      </c>
      <c r="I38" s="64"/>
      <c r="J38" s="63" t="s">
        <v>53</v>
      </c>
      <c r="K38" s="63" t="s">
        <v>59</v>
      </c>
      <c r="L38" s="53"/>
      <c r="M38" s="53"/>
      <c r="N38" s="53"/>
      <c r="O38" s="53"/>
      <c r="P38" s="53"/>
      <c r="Q38" s="53"/>
      <c r="R38" s="53"/>
      <c r="S38" s="53"/>
    </row>
    <row r="39" spans="1:19" ht="14.25" hidden="1">
      <c r="A39" s="57">
        <v>38</v>
      </c>
      <c r="B39" s="58" t="s">
        <v>91</v>
      </c>
      <c r="C39" s="58" t="str">
        <f>VLOOKUP(A39,'호석 정보_mhr_한글_참조'!$A$3:$B$113,2,1)</f>
        <v>발도술[기]</v>
      </c>
      <c r="D39" s="57" t="s">
        <v>58</v>
      </c>
      <c r="E39" s="59" t="s">
        <v>52</v>
      </c>
      <c r="F39" s="60"/>
      <c r="G39" s="59" t="s">
        <v>53</v>
      </c>
      <c r="H39" s="59" t="s">
        <v>59</v>
      </c>
      <c r="I39" s="60"/>
      <c r="J39" s="59" t="s">
        <v>53</v>
      </c>
      <c r="K39" s="59" t="s">
        <v>59</v>
      </c>
      <c r="L39" s="53"/>
      <c r="M39" s="53"/>
      <c r="N39" s="53"/>
      <c r="O39" s="53"/>
      <c r="P39" s="53"/>
      <c r="Q39" s="53"/>
      <c r="R39" s="53"/>
      <c r="S39" s="53"/>
    </row>
    <row r="40" spans="1:19" ht="14.25" hidden="1">
      <c r="A40" s="57">
        <v>40</v>
      </c>
      <c r="B40" s="58" t="s">
        <v>92</v>
      </c>
      <c r="C40" s="58" t="str">
        <f>VLOOKUP(A40,'호석 정보_mhr_한글_참조'!$A$3:$B$113,2,1)</f>
        <v>납도술</v>
      </c>
      <c r="D40" s="57" t="s">
        <v>65</v>
      </c>
      <c r="E40" s="59" t="s">
        <v>52</v>
      </c>
      <c r="F40" s="60"/>
      <c r="G40" s="59" t="s">
        <v>86</v>
      </c>
      <c r="H40" s="59" t="s">
        <v>53</v>
      </c>
      <c r="I40" s="60"/>
      <c r="J40" s="59" t="s">
        <v>86</v>
      </c>
      <c r="K40" s="59" t="s">
        <v>53</v>
      </c>
      <c r="L40" s="53"/>
      <c r="M40" s="53"/>
      <c r="N40" s="53"/>
      <c r="O40" s="53"/>
      <c r="P40" s="53"/>
      <c r="Q40" s="53"/>
      <c r="R40" s="53"/>
      <c r="S40" s="53"/>
    </row>
    <row r="41" spans="1:19" ht="14.25" hidden="1">
      <c r="A41" s="61">
        <v>41</v>
      </c>
      <c r="B41" s="62" t="s">
        <v>93</v>
      </c>
      <c r="C41" s="62" t="str">
        <f>VLOOKUP(A41,'호석 정보_mhr_한글_참조'!$A$3:$B$113,2,1)</f>
        <v>KO술</v>
      </c>
      <c r="D41" s="61" t="s">
        <v>65</v>
      </c>
      <c r="E41" s="63" t="s">
        <v>52</v>
      </c>
      <c r="F41" s="64"/>
      <c r="G41" s="63" t="s">
        <v>86</v>
      </c>
      <c r="H41" s="63" t="s">
        <v>53</v>
      </c>
      <c r="I41" s="64"/>
      <c r="J41" s="63" t="s">
        <v>86</v>
      </c>
      <c r="K41" s="63" t="s">
        <v>53</v>
      </c>
      <c r="L41" s="53"/>
      <c r="M41" s="53"/>
      <c r="N41" s="53"/>
      <c r="O41" s="53"/>
      <c r="P41" s="53"/>
      <c r="Q41" s="53"/>
      <c r="R41" s="53"/>
      <c r="S41" s="53"/>
    </row>
    <row r="42" spans="1:19" ht="14.25" hidden="1">
      <c r="A42" s="57">
        <v>52</v>
      </c>
      <c r="B42" s="58" t="s">
        <v>94</v>
      </c>
      <c r="C42" s="58" t="str">
        <f>VLOOKUP(A42,'호석 정보_mhr_한글_참조'!$A$3:$B$113,2,1)</f>
        <v>장전 속도</v>
      </c>
      <c r="D42" s="57" t="s">
        <v>65</v>
      </c>
      <c r="E42" s="59" t="s">
        <v>52</v>
      </c>
      <c r="F42" s="60"/>
      <c r="G42" s="59" t="s">
        <v>86</v>
      </c>
      <c r="H42" s="59" t="s">
        <v>53</v>
      </c>
      <c r="I42" s="60"/>
      <c r="J42" s="59" t="s">
        <v>86</v>
      </c>
      <c r="K42" s="59" t="s">
        <v>53</v>
      </c>
      <c r="L42" s="53"/>
      <c r="M42" s="53"/>
      <c r="N42" s="53"/>
      <c r="O42" s="53"/>
      <c r="P42" s="53"/>
      <c r="Q42" s="53"/>
      <c r="R42" s="53"/>
      <c r="S42" s="53"/>
    </row>
    <row r="43" spans="1:19" ht="14.25" hidden="1">
      <c r="A43" s="61">
        <v>53</v>
      </c>
      <c r="B43" s="62" t="s">
        <v>95</v>
      </c>
      <c r="C43" s="62" t="str">
        <f>VLOOKUP(A43,'호석 정보_mhr_한글_참조'!$A$3:$B$113,2,1)</f>
        <v>반동 경감</v>
      </c>
      <c r="D43" s="61" t="s">
        <v>65</v>
      </c>
      <c r="E43" s="63" t="s">
        <v>52</v>
      </c>
      <c r="F43" s="64"/>
      <c r="G43" s="63" t="s">
        <v>86</v>
      </c>
      <c r="H43" s="63" t="s">
        <v>53</v>
      </c>
      <c r="I43" s="64"/>
      <c r="J43" s="63" t="s">
        <v>86</v>
      </c>
      <c r="K43" s="63" t="s">
        <v>53</v>
      </c>
      <c r="L43" s="53"/>
      <c r="M43" s="53"/>
      <c r="N43" s="53"/>
      <c r="O43" s="53"/>
      <c r="P43" s="53"/>
      <c r="Q43" s="53"/>
      <c r="R43" s="53"/>
      <c r="S43" s="53"/>
    </row>
    <row r="44" spans="1:19" ht="14.25" hidden="1">
      <c r="A44" s="57">
        <v>54</v>
      </c>
      <c r="B44" s="58" t="s">
        <v>96</v>
      </c>
      <c r="C44" s="58" t="str">
        <f>VLOOKUP(A44,'호석 정보_mhr_한글_참조'!$A$3:$B$113,2,1)</f>
        <v>흔들림 억제</v>
      </c>
      <c r="D44" s="57" t="s">
        <v>65</v>
      </c>
      <c r="E44" s="59" t="s">
        <v>97</v>
      </c>
      <c r="F44" s="60"/>
      <c r="G44" s="59" t="s">
        <v>86</v>
      </c>
      <c r="H44" s="59" t="s">
        <v>53</v>
      </c>
      <c r="I44" s="60"/>
      <c r="J44" s="59" t="s">
        <v>86</v>
      </c>
      <c r="K44" s="59" t="s">
        <v>53</v>
      </c>
      <c r="L44" s="53"/>
      <c r="M44" s="53"/>
      <c r="N44" s="53"/>
      <c r="O44" s="53"/>
      <c r="P44" s="53"/>
      <c r="Q44" s="53"/>
      <c r="R44" s="53"/>
      <c r="S44" s="53"/>
    </row>
    <row r="45" spans="1:19" ht="14.25" hidden="1">
      <c r="A45" s="57">
        <v>56</v>
      </c>
      <c r="B45" s="58" t="s">
        <v>98</v>
      </c>
      <c r="C45" s="58" t="str">
        <f>VLOOKUP(A45,'호석 정보_mhr_한글_참조'!$A$3:$B$113,2,1)</f>
        <v>방어</v>
      </c>
      <c r="D45" s="57" t="s">
        <v>65</v>
      </c>
      <c r="E45" s="59" t="s">
        <v>44</v>
      </c>
      <c r="F45" s="60"/>
      <c r="G45" s="59" t="s">
        <v>45</v>
      </c>
      <c r="H45" s="59" t="s">
        <v>45</v>
      </c>
      <c r="I45" s="60"/>
      <c r="J45" s="59" t="s">
        <v>45</v>
      </c>
      <c r="K45" s="59" t="s">
        <v>45</v>
      </c>
      <c r="L45" s="53"/>
      <c r="M45" s="53"/>
      <c r="N45" s="53"/>
      <c r="O45" s="53"/>
      <c r="P45" s="53"/>
      <c r="Q45" s="53"/>
      <c r="R45" s="53"/>
      <c r="S45" s="53"/>
    </row>
    <row r="46" spans="1:19" ht="14.25" hidden="1">
      <c r="A46" s="61">
        <v>45</v>
      </c>
      <c r="B46" s="62" t="s">
        <v>99</v>
      </c>
      <c r="C46" s="62" t="str">
        <f>VLOOKUP(A46,'호석 정보_mhr_한글_참조'!$A$3:$B$113,2,1)</f>
        <v>포술</v>
      </c>
      <c r="D46" s="61" t="s">
        <v>58</v>
      </c>
      <c r="E46" s="63" t="s">
        <v>52</v>
      </c>
      <c r="F46" s="64"/>
      <c r="G46" s="63" t="s">
        <v>53</v>
      </c>
      <c r="H46" s="63" t="s">
        <v>59</v>
      </c>
      <c r="I46" s="64"/>
      <c r="J46" s="63" t="s">
        <v>53</v>
      </c>
      <c r="K46" s="63" t="s">
        <v>59</v>
      </c>
      <c r="L46" s="53"/>
      <c r="M46" s="53"/>
      <c r="N46" s="53"/>
      <c r="O46" s="53"/>
      <c r="P46" s="53"/>
      <c r="Q46" s="53"/>
      <c r="R46" s="53"/>
      <c r="S46" s="53"/>
    </row>
    <row r="47" spans="1:19" ht="14.25" hidden="1">
      <c r="A47" s="57">
        <v>46</v>
      </c>
      <c r="B47" s="58" t="s">
        <v>100</v>
      </c>
      <c r="C47" s="58" t="str">
        <f>VLOOKUP(A47,'호석 정보_mhr_한글_참조'!$A$3:$B$113,2,1)</f>
        <v>포탄 장전</v>
      </c>
      <c r="D47" s="57" t="s">
        <v>43</v>
      </c>
      <c r="E47" s="59" t="s">
        <v>97</v>
      </c>
      <c r="F47" s="60"/>
      <c r="G47" s="59" t="s">
        <v>101</v>
      </c>
      <c r="H47" s="59" t="s">
        <v>102</v>
      </c>
      <c r="I47" s="60"/>
      <c r="J47" s="59" t="s">
        <v>101</v>
      </c>
      <c r="K47" s="59" t="s">
        <v>102</v>
      </c>
      <c r="L47" s="53"/>
      <c r="M47" s="53"/>
      <c r="N47" s="53"/>
      <c r="O47" s="53"/>
      <c r="P47" s="53"/>
      <c r="Q47" s="53"/>
      <c r="R47" s="53"/>
      <c r="S47" s="53"/>
    </row>
    <row r="48" spans="1:19" ht="14.25" hidden="1">
      <c r="A48" s="61">
        <v>47</v>
      </c>
      <c r="B48" s="62" t="s">
        <v>103</v>
      </c>
      <c r="C48" s="62" t="str">
        <f>VLOOKUP(A48,'호석 정보_mhr_한글_참조'!$A$3:$B$113,2,1)</f>
        <v>특수 사격 강화</v>
      </c>
      <c r="D48" s="61" t="s">
        <v>43</v>
      </c>
      <c r="E48" s="63" t="s">
        <v>97</v>
      </c>
      <c r="F48" s="64"/>
      <c r="G48" s="63" t="s">
        <v>101</v>
      </c>
      <c r="H48" s="63" t="s">
        <v>102</v>
      </c>
      <c r="I48" s="64"/>
      <c r="J48" s="63" t="s">
        <v>101</v>
      </c>
      <c r="K48" s="63" t="s">
        <v>102</v>
      </c>
      <c r="L48" s="53"/>
      <c r="M48" s="53"/>
      <c r="N48" s="53"/>
      <c r="O48" s="53"/>
      <c r="P48" s="53"/>
      <c r="Q48" s="53"/>
      <c r="R48" s="53"/>
      <c r="S48" s="53"/>
    </row>
    <row r="49" spans="1:19" ht="14.25" hidden="1">
      <c r="A49" s="57">
        <v>48</v>
      </c>
      <c r="B49" s="58" t="s">
        <v>104</v>
      </c>
      <c r="C49" s="58" t="str">
        <f>VLOOKUP(A49,'호석 정보_mhr_한글_참조'!$A$3:$B$113,2,1)</f>
        <v>통상탄/연사화살 강화</v>
      </c>
      <c r="D49" s="57" t="s">
        <v>43</v>
      </c>
      <c r="E49" s="59" t="s">
        <v>52</v>
      </c>
      <c r="F49" s="60"/>
      <c r="G49" s="59" t="s">
        <v>53</v>
      </c>
      <c r="H49" s="59" t="s">
        <v>53</v>
      </c>
      <c r="I49" s="60"/>
      <c r="J49" s="59" t="s">
        <v>53</v>
      </c>
      <c r="K49" s="59" t="s">
        <v>53</v>
      </c>
      <c r="L49" s="53"/>
      <c r="M49" s="53"/>
      <c r="N49" s="53"/>
      <c r="O49" s="53"/>
      <c r="P49" s="53"/>
      <c r="Q49" s="53"/>
      <c r="R49" s="53"/>
      <c r="S49" s="53"/>
    </row>
    <row r="50" spans="1:19" ht="14.25" hidden="1">
      <c r="A50" s="61">
        <v>49</v>
      </c>
      <c r="B50" s="62" t="s">
        <v>105</v>
      </c>
      <c r="C50" s="62" t="str">
        <f>VLOOKUP(A50,'호석 정보_mhr_한글_참조'!$A$3:$B$113,2,1)</f>
        <v>관통탄/관통화살 강화</v>
      </c>
      <c r="D50" s="61" t="s">
        <v>58</v>
      </c>
      <c r="E50" s="63" t="s">
        <v>52</v>
      </c>
      <c r="F50" s="64"/>
      <c r="G50" s="63" t="s">
        <v>53</v>
      </c>
      <c r="H50" s="63" t="s">
        <v>59</v>
      </c>
      <c r="I50" s="64"/>
      <c r="J50" s="63" t="s">
        <v>53</v>
      </c>
      <c r="K50" s="63" t="s">
        <v>59</v>
      </c>
      <c r="L50" s="53"/>
      <c r="M50" s="53"/>
      <c r="N50" s="53"/>
      <c r="O50" s="53"/>
      <c r="P50" s="53"/>
      <c r="Q50" s="53"/>
      <c r="R50" s="53"/>
      <c r="S50" s="53"/>
    </row>
    <row r="51" spans="1:19" ht="14.25" hidden="1">
      <c r="A51" s="57">
        <v>50</v>
      </c>
      <c r="B51" s="58" t="s">
        <v>106</v>
      </c>
      <c r="C51" s="58" t="str">
        <f>VLOOKUP(A51,'호석 정보_mhr_한글_참조'!$A$3:$B$113,2,1)</f>
        <v>산탄/확산화살 강화</v>
      </c>
      <c r="D51" s="57" t="s">
        <v>58</v>
      </c>
      <c r="E51" s="59" t="s">
        <v>52</v>
      </c>
      <c r="F51" s="60"/>
      <c r="G51" s="59" t="s">
        <v>53</v>
      </c>
      <c r="H51" s="59" t="s">
        <v>59</v>
      </c>
      <c r="I51" s="60"/>
      <c r="J51" s="59" t="s">
        <v>53</v>
      </c>
      <c r="K51" s="59" t="s">
        <v>59</v>
      </c>
      <c r="L51" s="53"/>
      <c r="M51" s="53"/>
      <c r="N51" s="53"/>
      <c r="O51" s="53"/>
      <c r="P51" s="53"/>
      <c r="Q51" s="53"/>
      <c r="R51" s="53"/>
      <c r="S51" s="53"/>
    </row>
    <row r="52" spans="1:19" ht="14.25" hidden="1">
      <c r="A52" s="61">
        <v>51</v>
      </c>
      <c r="B52" s="62" t="s">
        <v>107</v>
      </c>
      <c r="C52" s="62" t="str">
        <f>VLOOKUP(A52,'호석 정보_mhr_한글_참조'!$A$3:$B$113,2,1)</f>
        <v>장전 확장</v>
      </c>
      <c r="D52" s="61" t="s">
        <v>58</v>
      </c>
      <c r="E52" s="63" t="s">
        <v>52</v>
      </c>
      <c r="F52" s="64"/>
      <c r="G52" s="63" t="s">
        <v>53</v>
      </c>
      <c r="H52" s="63" t="s">
        <v>59</v>
      </c>
      <c r="I52" s="64"/>
      <c r="J52" s="63" t="s">
        <v>53</v>
      </c>
      <c r="K52" s="63" t="s">
        <v>59</v>
      </c>
      <c r="L52" s="53"/>
      <c r="M52" s="53"/>
      <c r="N52" s="53"/>
      <c r="O52" s="53"/>
      <c r="P52" s="53"/>
      <c r="Q52" s="53"/>
      <c r="R52" s="53"/>
      <c r="S52" s="53"/>
    </row>
    <row r="53" spans="1:19" ht="14.25" hidden="1">
      <c r="A53" s="61">
        <v>57</v>
      </c>
      <c r="B53" s="62" t="s">
        <v>108</v>
      </c>
      <c r="C53" s="62" t="str">
        <f>VLOOKUP(A53,'호석 정보_mhr_한글_참조'!$A$3:$B$113,2,1)</f>
        <v>정령의 가호</v>
      </c>
      <c r="D53" s="61" t="s">
        <v>65</v>
      </c>
      <c r="E53" s="63" t="s">
        <v>52</v>
      </c>
      <c r="F53" s="64"/>
      <c r="G53" s="63" t="s">
        <v>86</v>
      </c>
      <c r="H53" s="63" t="s">
        <v>53</v>
      </c>
      <c r="I53" s="64"/>
      <c r="J53" s="63" t="s">
        <v>86</v>
      </c>
      <c r="K53" s="63" t="s">
        <v>53</v>
      </c>
      <c r="L53" s="53"/>
      <c r="M53" s="53"/>
      <c r="N53" s="53"/>
      <c r="O53" s="53"/>
      <c r="P53" s="53"/>
      <c r="Q53" s="53"/>
      <c r="R53" s="53"/>
      <c r="S53" s="53"/>
    </row>
    <row r="54" spans="1:19" ht="14.25" hidden="1">
      <c r="A54" s="57">
        <v>60</v>
      </c>
      <c r="B54" s="58" t="s">
        <v>109</v>
      </c>
      <c r="C54" s="58" t="str">
        <f>VLOOKUP(A54,'호석 정보_mhr_한글_참조'!$A$3:$B$113,2,1)</f>
        <v>빨리 먹기</v>
      </c>
      <c r="D54" s="57" t="s">
        <v>65</v>
      </c>
      <c r="E54" s="59" t="s">
        <v>52</v>
      </c>
      <c r="F54" s="60"/>
      <c r="G54" s="59" t="s">
        <v>86</v>
      </c>
      <c r="H54" s="59" t="s">
        <v>53</v>
      </c>
      <c r="I54" s="60"/>
      <c r="J54" s="59" t="s">
        <v>86</v>
      </c>
      <c r="K54" s="59" t="s">
        <v>53</v>
      </c>
      <c r="L54" s="53"/>
      <c r="M54" s="53"/>
      <c r="N54" s="53"/>
      <c r="O54" s="53"/>
      <c r="P54" s="53"/>
      <c r="Q54" s="53"/>
      <c r="R54" s="53"/>
      <c r="S54" s="53"/>
    </row>
    <row r="55" spans="1:19" ht="14.25" hidden="1">
      <c r="A55" s="61">
        <v>61</v>
      </c>
      <c r="B55" s="62" t="s">
        <v>110</v>
      </c>
      <c r="C55" s="62" t="str">
        <f>VLOOKUP(A55,'호석 정보_mhr_한글_참조'!$A$3:$B$113,2,1)</f>
        <v>귀마개</v>
      </c>
      <c r="D55" s="61" t="s">
        <v>65</v>
      </c>
      <c r="E55" s="63" t="s">
        <v>48</v>
      </c>
      <c r="F55" s="64"/>
      <c r="G55" s="63" t="s">
        <v>49</v>
      </c>
      <c r="H55" s="63" t="s">
        <v>50</v>
      </c>
      <c r="I55" s="64"/>
      <c r="J55" s="63" t="s">
        <v>49</v>
      </c>
      <c r="K55" s="63" t="s">
        <v>50</v>
      </c>
      <c r="L55" s="53"/>
      <c r="M55" s="53"/>
      <c r="N55" s="53"/>
      <c r="O55" s="53"/>
      <c r="P55" s="53"/>
      <c r="Q55" s="53"/>
      <c r="R55" s="53"/>
      <c r="S55" s="53"/>
    </row>
    <row r="56" spans="1:19" ht="14.25" hidden="1">
      <c r="A56" s="61">
        <v>55</v>
      </c>
      <c r="B56" s="62" t="s">
        <v>111</v>
      </c>
      <c r="C56" s="62" t="str">
        <f>VLOOKUP(A56,'호석 정보_mhr_한글_참조'!$A$3:$B$113,2,1)</f>
        <v>속사 강화</v>
      </c>
      <c r="D56" s="61" t="s">
        <v>58</v>
      </c>
      <c r="E56" s="63" t="s">
        <v>52</v>
      </c>
      <c r="F56" s="64"/>
      <c r="G56" s="63" t="s">
        <v>53</v>
      </c>
      <c r="H56" s="63" t="s">
        <v>59</v>
      </c>
      <c r="I56" s="64"/>
      <c r="J56" s="63" t="s">
        <v>53</v>
      </c>
      <c r="K56" s="63" t="s">
        <v>59</v>
      </c>
      <c r="L56" s="53"/>
      <c r="M56" s="53"/>
      <c r="N56" s="53"/>
      <c r="O56" s="53"/>
      <c r="P56" s="53"/>
      <c r="Q56" s="53"/>
      <c r="R56" s="53"/>
      <c r="S56" s="53"/>
    </row>
    <row r="57" spans="1:19" ht="14.25" hidden="1">
      <c r="A57" s="57">
        <v>62</v>
      </c>
      <c r="B57" s="58" t="s">
        <v>112</v>
      </c>
      <c r="C57" s="58" t="str">
        <f>VLOOKUP(A57,'호석 정보_mhr_한글_참조'!$A$3:$B$113,2,1)</f>
        <v>풍압 내성</v>
      </c>
      <c r="D57" s="57" t="s">
        <v>65</v>
      </c>
      <c r="E57" s="59" t="s">
        <v>52</v>
      </c>
      <c r="F57" s="60"/>
      <c r="G57" s="59" t="s">
        <v>86</v>
      </c>
      <c r="H57" s="59" t="s">
        <v>53</v>
      </c>
      <c r="I57" s="60"/>
      <c r="J57" s="59" t="s">
        <v>86</v>
      </c>
      <c r="K57" s="59" t="s">
        <v>53</v>
      </c>
      <c r="L57" s="53"/>
      <c r="M57" s="53"/>
      <c r="N57" s="53"/>
      <c r="O57" s="53"/>
      <c r="P57" s="53"/>
      <c r="Q57" s="53"/>
      <c r="R57" s="53"/>
      <c r="S57" s="53"/>
    </row>
    <row r="58" spans="1:19" ht="14.25" hidden="1">
      <c r="A58" s="61">
        <v>63</v>
      </c>
      <c r="B58" s="62" t="s">
        <v>113</v>
      </c>
      <c r="C58" s="62" t="str">
        <f>VLOOKUP(A58,'호석 정보_mhr_한글_참조'!$A$3:$B$113,2,1)</f>
        <v>내진</v>
      </c>
      <c r="D58" s="61" t="s">
        <v>65</v>
      </c>
      <c r="E58" s="63" t="s">
        <v>52</v>
      </c>
      <c r="F58" s="64"/>
      <c r="G58" s="63" t="s">
        <v>86</v>
      </c>
      <c r="H58" s="63" t="s">
        <v>53</v>
      </c>
      <c r="I58" s="64"/>
      <c r="J58" s="63" t="s">
        <v>86</v>
      </c>
      <c r="K58" s="63" t="s">
        <v>53</v>
      </c>
      <c r="L58" s="53"/>
      <c r="M58" s="53"/>
      <c r="N58" s="53"/>
      <c r="O58" s="53"/>
      <c r="P58" s="53"/>
      <c r="Q58" s="53"/>
      <c r="R58" s="53"/>
      <c r="S58" s="53"/>
    </row>
    <row r="59" spans="1:19" ht="14.25" hidden="1">
      <c r="A59" s="57">
        <v>64</v>
      </c>
      <c r="B59" s="58" t="s">
        <v>114</v>
      </c>
      <c r="C59" s="58" t="str">
        <f>VLOOKUP(A59,'호석 정보_mhr_한글_참조'!$A$3:$B$113,2,1)</f>
        <v>거품의 춤</v>
      </c>
      <c r="D59" s="57" t="s">
        <v>65</v>
      </c>
      <c r="E59" s="59" t="s">
        <v>52</v>
      </c>
      <c r="F59" s="60"/>
      <c r="G59" s="59" t="s">
        <v>86</v>
      </c>
      <c r="H59" s="59" t="s">
        <v>53</v>
      </c>
      <c r="I59" s="60"/>
      <c r="J59" s="59" t="s">
        <v>86</v>
      </c>
      <c r="K59" s="59" t="s">
        <v>53</v>
      </c>
      <c r="L59" s="53"/>
      <c r="M59" s="53"/>
      <c r="N59" s="53"/>
      <c r="O59" s="53"/>
      <c r="P59" s="53"/>
      <c r="Q59" s="53"/>
      <c r="R59" s="53"/>
      <c r="S59" s="53"/>
    </row>
    <row r="60" spans="1:19" ht="14.25" hidden="1">
      <c r="A60" s="61">
        <v>65</v>
      </c>
      <c r="B60" s="62" t="s">
        <v>115</v>
      </c>
      <c r="C60" s="62" t="str">
        <f>VLOOKUP(A60,'호석 정보_mhr_한글_참조'!$A$3:$B$113,2,1)</f>
        <v>회피 성능</v>
      </c>
      <c r="D60" s="61" t="s">
        <v>65</v>
      </c>
      <c r="E60" s="63" t="s">
        <v>48</v>
      </c>
      <c r="F60" s="64"/>
      <c r="G60" s="63" t="s">
        <v>49</v>
      </c>
      <c r="H60" s="63" t="s">
        <v>50</v>
      </c>
      <c r="I60" s="64"/>
      <c r="J60" s="63" t="s">
        <v>49</v>
      </c>
      <c r="K60" s="63" t="s">
        <v>50</v>
      </c>
      <c r="L60" s="53"/>
      <c r="M60" s="53"/>
      <c r="N60" s="53"/>
      <c r="O60" s="53"/>
      <c r="P60" s="53"/>
      <c r="Q60" s="53"/>
      <c r="R60" s="53"/>
      <c r="S60" s="53"/>
    </row>
    <row r="61" spans="1:19" ht="14.25" hidden="1">
      <c r="A61" s="57">
        <v>66</v>
      </c>
      <c r="B61" s="58" t="s">
        <v>116</v>
      </c>
      <c r="C61" s="58" t="str">
        <f>VLOOKUP(A61,'호석 정보_mhr_한글_참조'!$A$3:$B$113,2,1)</f>
        <v>회피 거리 UP</v>
      </c>
      <c r="D61" s="57" t="s">
        <v>65</v>
      </c>
      <c r="E61" s="59" t="s">
        <v>52</v>
      </c>
      <c r="F61" s="60"/>
      <c r="G61" s="59" t="s">
        <v>86</v>
      </c>
      <c r="H61" s="59" t="s">
        <v>53</v>
      </c>
      <c r="I61" s="60"/>
      <c r="J61" s="59" t="s">
        <v>86</v>
      </c>
      <c r="K61" s="59" t="s">
        <v>53</v>
      </c>
      <c r="L61" s="53"/>
      <c r="M61" s="53"/>
      <c r="N61" s="53"/>
      <c r="O61" s="53"/>
      <c r="P61" s="53"/>
      <c r="Q61" s="53"/>
      <c r="R61" s="53"/>
      <c r="S61" s="53"/>
    </row>
    <row r="62" spans="1:19" ht="14.25" hidden="1">
      <c r="A62" s="57">
        <v>72</v>
      </c>
      <c r="B62" s="58" t="s">
        <v>117</v>
      </c>
      <c r="C62" s="58" t="str">
        <f>VLOOKUP(A62,'호석 정보_mhr_한글_참조'!$A$3:$B$113,2,1)</f>
        <v>속성 피해 내성</v>
      </c>
      <c r="D62" s="57" t="s">
        <v>65</v>
      </c>
      <c r="E62" s="59" t="s">
        <v>52</v>
      </c>
      <c r="F62" s="60"/>
      <c r="G62" s="59" t="s">
        <v>52</v>
      </c>
      <c r="H62" s="59" t="s">
        <v>53</v>
      </c>
      <c r="I62" s="60"/>
      <c r="J62" s="59" t="s">
        <v>52</v>
      </c>
      <c r="K62" s="59" t="s">
        <v>53</v>
      </c>
      <c r="L62" s="53"/>
      <c r="M62" s="53"/>
      <c r="N62" s="53"/>
      <c r="O62" s="53"/>
      <c r="P62" s="53"/>
      <c r="Q62" s="53"/>
      <c r="R62" s="53"/>
      <c r="S62" s="53"/>
    </row>
    <row r="63" spans="1:19" ht="14.25" hidden="1">
      <c r="A63" s="57">
        <v>76</v>
      </c>
      <c r="B63" s="58" t="s">
        <v>118</v>
      </c>
      <c r="C63" s="58" t="str">
        <f>VLOOKUP(A63,'호석 정보_mhr_한글_참조'!$A$3:$B$113,2,1)</f>
        <v>기절 내성</v>
      </c>
      <c r="D63" s="57" t="s">
        <v>65</v>
      </c>
      <c r="E63" s="59" t="s">
        <v>52</v>
      </c>
      <c r="F63" s="60"/>
      <c r="G63" s="59" t="s">
        <v>86</v>
      </c>
      <c r="H63" s="59" t="s">
        <v>53</v>
      </c>
      <c r="I63" s="60"/>
      <c r="J63" s="59" t="s">
        <v>86</v>
      </c>
      <c r="K63" s="59" t="s">
        <v>53</v>
      </c>
      <c r="L63" s="53"/>
      <c r="M63" s="53"/>
      <c r="N63" s="53"/>
      <c r="O63" s="53"/>
      <c r="P63" s="53"/>
      <c r="Q63" s="53"/>
      <c r="R63" s="53"/>
      <c r="S63" s="53"/>
    </row>
    <row r="64" spans="1:19" ht="14.25" hidden="1">
      <c r="A64" s="61">
        <v>81</v>
      </c>
      <c r="B64" s="62" t="s">
        <v>119</v>
      </c>
      <c r="C64" s="62" t="str">
        <f>VLOOKUP(A64,'호석 정보_mhr_한글_참조'!$A$3:$B$113,2,1)</f>
        <v>파괴왕</v>
      </c>
      <c r="D64" s="61" t="s">
        <v>65</v>
      </c>
      <c r="E64" s="63" t="s">
        <v>52</v>
      </c>
      <c r="F64" s="64"/>
      <c r="G64" s="63" t="s">
        <v>86</v>
      </c>
      <c r="H64" s="63" t="s">
        <v>53</v>
      </c>
      <c r="I64" s="64"/>
      <c r="J64" s="63" t="s">
        <v>86</v>
      </c>
      <c r="K64" s="63" t="s">
        <v>53</v>
      </c>
      <c r="L64" s="53"/>
      <c r="M64" s="53"/>
      <c r="N64" s="53"/>
      <c r="O64" s="53"/>
      <c r="P64" s="53"/>
      <c r="Q64" s="53"/>
      <c r="R64" s="53"/>
      <c r="S64" s="53"/>
    </row>
    <row r="65" spans="1:19" ht="14.25" hidden="1">
      <c r="A65" s="61">
        <v>85</v>
      </c>
      <c r="B65" s="62" t="s">
        <v>120</v>
      </c>
      <c r="C65" s="62" t="str">
        <f>VLOOKUP(A65,'호석 정보_mhr_한글_참조'!$A$3:$B$113,2,1)</f>
        <v>숫돌 사용 고속화</v>
      </c>
      <c r="D65" s="61" t="s">
        <v>65</v>
      </c>
      <c r="E65" s="63" t="s">
        <v>52</v>
      </c>
      <c r="F65" s="64"/>
      <c r="G65" s="63" t="s">
        <v>86</v>
      </c>
      <c r="H65" s="63" t="s">
        <v>53</v>
      </c>
      <c r="I65" s="64"/>
      <c r="J65" s="63" t="s">
        <v>86</v>
      </c>
      <c r="K65" s="63" t="s">
        <v>53</v>
      </c>
      <c r="L65" s="53"/>
      <c r="M65" s="53"/>
      <c r="N65" s="53"/>
      <c r="O65" s="53"/>
      <c r="P65" s="53"/>
      <c r="Q65" s="53"/>
      <c r="R65" s="53"/>
      <c r="S65" s="53"/>
    </row>
    <row r="66" spans="1:19" ht="14.25" hidden="1">
      <c r="A66" s="61">
        <v>89</v>
      </c>
      <c r="B66" s="62" t="s">
        <v>121</v>
      </c>
      <c r="C66" s="62" t="str">
        <f>VLOOKUP(A66,'호석 정보_mhr_한글_참조'!$A$3:$B$113,2,1)</f>
        <v>광역화</v>
      </c>
      <c r="D66" s="61" t="s">
        <v>65</v>
      </c>
      <c r="E66" s="63" t="s">
        <v>48</v>
      </c>
      <c r="F66" s="64"/>
      <c r="G66" s="63" t="s">
        <v>49</v>
      </c>
      <c r="H66" s="63" t="s">
        <v>50</v>
      </c>
      <c r="I66" s="64"/>
      <c r="J66" s="63" t="s">
        <v>49</v>
      </c>
      <c r="K66" s="63" t="s">
        <v>50</v>
      </c>
      <c r="L66" s="53"/>
      <c r="M66" s="53"/>
      <c r="N66" s="53"/>
      <c r="O66" s="53"/>
      <c r="P66" s="53"/>
      <c r="Q66" s="53"/>
      <c r="R66" s="53"/>
      <c r="S66" s="53"/>
    </row>
    <row r="67" spans="1:19" ht="14.25" hidden="1">
      <c r="A67" s="61">
        <v>93</v>
      </c>
      <c r="B67" s="62" t="s">
        <v>122</v>
      </c>
      <c r="C67" s="62" t="str">
        <f>VLOOKUP(A67,'호석 정보_mhr_한글_참조'!$A$3:$B$113,2,1)</f>
        <v>움찔 감소</v>
      </c>
      <c r="D67" s="61" t="s">
        <v>65</v>
      </c>
      <c r="E67" s="63" t="s">
        <v>52</v>
      </c>
      <c r="F67" s="64"/>
      <c r="G67" s="63" t="s">
        <v>86</v>
      </c>
      <c r="H67" s="63" t="s">
        <v>53</v>
      </c>
      <c r="I67" s="64"/>
      <c r="J67" s="63" t="s">
        <v>86</v>
      </c>
      <c r="K67" s="63" t="s">
        <v>53</v>
      </c>
      <c r="L67" s="53"/>
      <c r="M67" s="53"/>
      <c r="N67" s="53"/>
      <c r="O67" s="53"/>
      <c r="P67" s="53"/>
      <c r="Q67" s="53"/>
      <c r="R67" s="53"/>
      <c r="S67" s="53"/>
    </row>
    <row r="68" spans="1:19" ht="14.25" hidden="1">
      <c r="A68" s="57">
        <v>106</v>
      </c>
      <c r="B68" s="58" t="s">
        <v>123</v>
      </c>
      <c r="C68" s="58" t="str">
        <f>VLOOKUP(A68,'호석 정보_mhr_한글_참조'!$A$3:$B$113,2,1)</f>
        <v>역습</v>
      </c>
      <c r="D68" s="57" t="s">
        <v>65</v>
      </c>
      <c r="E68" s="59" t="s">
        <v>52</v>
      </c>
      <c r="F68" s="60"/>
      <c r="G68" s="59" t="s">
        <v>86</v>
      </c>
      <c r="H68" s="59" t="s">
        <v>53</v>
      </c>
      <c r="I68" s="60"/>
      <c r="J68" s="59" t="s">
        <v>86</v>
      </c>
      <c r="K68" s="59" t="s">
        <v>53</v>
      </c>
      <c r="L68" s="53"/>
      <c r="M68" s="53"/>
      <c r="N68" s="53"/>
      <c r="O68" s="53"/>
      <c r="P68" s="53"/>
      <c r="Q68" s="53"/>
      <c r="R68" s="53"/>
      <c r="S68" s="53"/>
    </row>
    <row r="69" spans="1:19" ht="14.25" hidden="1">
      <c r="A69" s="61">
        <v>107</v>
      </c>
      <c r="B69" s="62" t="s">
        <v>124</v>
      </c>
      <c r="C69" s="62" t="str">
        <f>VLOOKUP(A69,'호석 정보_mhr_한글_참조'!$A$3:$B$113,2,1)</f>
        <v>고속 변형</v>
      </c>
      <c r="D69" s="61" t="s">
        <v>65</v>
      </c>
      <c r="E69" s="63" t="s">
        <v>52</v>
      </c>
      <c r="F69" s="64"/>
      <c r="G69" s="63" t="s">
        <v>86</v>
      </c>
      <c r="H69" s="63" t="s">
        <v>53</v>
      </c>
      <c r="I69" s="64"/>
      <c r="J69" s="63" t="s">
        <v>86</v>
      </c>
      <c r="K69" s="63" t="s">
        <v>53</v>
      </c>
      <c r="L69" s="53"/>
      <c r="M69" s="53"/>
      <c r="N69" s="53"/>
      <c r="O69" s="53"/>
      <c r="P69" s="53"/>
      <c r="Q69" s="53"/>
      <c r="R69" s="53"/>
      <c r="S69" s="53"/>
    </row>
    <row r="70" spans="1:19" ht="14.25" hidden="1">
      <c r="A70" s="57">
        <v>122</v>
      </c>
      <c r="B70" s="58" t="s">
        <v>125</v>
      </c>
      <c r="C70" s="58" t="str">
        <f>VLOOKUP(A70,'호석 정보_mhr_한글_참조'!$A$3:$B$113,2,1)</f>
        <v>합기</v>
      </c>
      <c r="D70" s="57" t="s">
        <v>65</v>
      </c>
      <c r="E70" s="59" t="s">
        <v>97</v>
      </c>
      <c r="F70" s="60"/>
      <c r="G70" s="59" t="s">
        <v>101</v>
      </c>
      <c r="H70" s="59" t="s">
        <v>102</v>
      </c>
      <c r="I70" s="60"/>
      <c r="J70" s="59" t="s">
        <v>101</v>
      </c>
      <c r="K70" s="59" t="s">
        <v>102</v>
      </c>
      <c r="L70" s="53"/>
      <c r="M70" s="53"/>
      <c r="N70" s="53"/>
      <c r="O70" s="53"/>
      <c r="P70" s="53"/>
      <c r="Q70" s="53"/>
      <c r="R70" s="53"/>
      <c r="S70" s="53"/>
    </row>
    <row r="71" spans="1:19" ht="14.25">
      <c r="A71" s="61">
        <v>33</v>
      </c>
      <c r="B71" s="62" t="s">
        <v>126</v>
      </c>
      <c r="C71" s="62" t="str">
        <f>VLOOKUP(A71,'호석 정보_mhr_한글_참조'!$A$3:$B$113,2,1)</f>
        <v>체술</v>
      </c>
      <c r="D71" s="61" t="s">
        <v>127</v>
      </c>
      <c r="E71" s="63" t="s">
        <v>48</v>
      </c>
      <c r="F71" s="64"/>
      <c r="G71" s="63" t="s">
        <v>49</v>
      </c>
      <c r="H71" s="63" t="s">
        <v>49</v>
      </c>
      <c r="I71" s="64"/>
      <c r="J71" s="63" t="s">
        <v>49</v>
      </c>
      <c r="K71" s="63" t="s">
        <v>49</v>
      </c>
      <c r="L71" s="53"/>
      <c r="M71" s="53"/>
      <c r="N71" s="53"/>
      <c r="O71" s="53"/>
      <c r="P71" s="53"/>
      <c r="Q71" s="53"/>
      <c r="R71" s="53"/>
      <c r="S71" s="53"/>
    </row>
    <row r="72" spans="1:19" ht="14.25">
      <c r="A72" s="57">
        <v>42</v>
      </c>
      <c r="B72" s="58" t="s">
        <v>128</v>
      </c>
      <c r="C72" s="58" t="str">
        <f>VLOOKUP(A72,'호석 정보_mhr_한글_참조'!$A$3:$B$113,2,1)</f>
        <v>스태미나 탈취</v>
      </c>
      <c r="D72" s="57" t="s">
        <v>127</v>
      </c>
      <c r="E72" s="59" t="s">
        <v>52</v>
      </c>
      <c r="F72" s="60"/>
      <c r="G72" s="59" t="s">
        <v>86</v>
      </c>
      <c r="H72" s="59" t="s">
        <v>86</v>
      </c>
      <c r="I72" s="60"/>
      <c r="J72" s="59" t="s">
        <v>86</v>
      </c>
      <c r="K72" s="59" t="s">
        <v>86</v>
      </c>
      <c r="L72" s="53"/>
      <c r="M72" s="53"/>
      <c r="N72" s="53"/>
      <c r="O72" s="53"/>
      <c r="P72" s="53"/>
      <c r="Q72" s="53"/>
      <c r="R72" s="53"/>
      <c r="S72" s="53"/>
    </row>
    <row r="73" spans="1:19" ht="14.25">
      <c r="A73" s="61">
        <v>43</v>
      </c>
      <c r="B73" s="62" t="s">
        <v>129</v>
      </c>
      <c r="C73" s="62" t="str">
        <f>VLOOKUP(A73,'호석 정보_mhr_한글_참조'!$A$3:$B$113,2,1)</f>
        <v>활주 강화</v>
      </c>
      <c r="D73" s="61" t="s">
        <v>127</v>
      </c>
      <c r="E73" s="63" t="s">
        <v>130</v>
      </c>
      <c r="F73" s="64"/>
      <c r="G73" s="63" t="s">
        <v>131</v>
      </c>
      <c r="H73" s="63" t="s">
        <v>131</v>
      </c>
      <c r="I73" s="64"/>
      <c r="J73" s="63" t="s">
        <v>131</v>
      </c>
      <c r="K73" s="63" t="s">
        <v>131</v>
      </c>
      <c r="L73" s="53"/>
      <c r="M73" s="53"/>
      <c r="N73" s="53"/>
      <c r="O73" s="53"/>
      <c r="P73" s="53"/>
      <c r="Q73" s="53"/>
      <c r="R73" s="53"/>
      <c r="S73" s="53"/>
    </row>
    <row r="74" spans="1:19" ht="14.25">
      <c r="A74" s="57">
        <v>44</v>
      </c>
      <c r="B74" s="58" t="s">
        <v>132</v>
      </c>
      <c r="C74" s="58" t="str">
        <f>VLOOKUP(A74,'호석 정보_mhr_한글_참조'!$A$3:$B$113,2,1)</f>
        <v>피리 명인</v>
      </c>
      <c r="D74" s="57" t="s">
        <v>127</v>
      </c>
      <c r="E74" s="59" t="s">
        <v>130</v>
      </c>
      <c r="F74" s="60"/>
      <c r="G74" s="59" t="s">
        <v>131</v>
      </c>
      <c r="H74" s="59" t="s">
        <v>131</v>
      </c>
      <c r="I74" s="60"/>
      <c r="J74" s="59" t="s">
        <v>131</v>
      </c>
      <c r="K74" s="59" t="s">
        <v>131</v>
      </c>
      <c r="L74" s="53"/>
      <c r="M74" s="53"/>
      <c r="N74" s="53"/>
      <c r="O74" s="53"/>
      <c r="P74" s="53"/>
      <c r="Q74" s="53"/>
      <c r="R74" s="53"/>
      <c r="S74" s="53"/>
    </row>
    <row r="75" spans="1:19" ht="14.25">
      <c r="A75" s="57">
        <v>58</v>
      </c>
      <c r="B75" s="58" t="s">
        <v>133</v>
      </c>
      <c r="C75" s="58" t="str">
        <f>VLOOKUP(A75,'호석 정보_mhr_한글_참조'!$A$3:$B$113,2,1)</f>
        <v>체력 회복량 UP</v>
      </c>
      <c r="D75" s="57" t="s">
        <v>127</v>
      </c>
      <c r="E75" s="59" t="s">
        <v>52</v>
      </c>
      <c r="F75" s="60"/>
      <c r="G75" s="59" t="s">
        <v>86</v>
      </c>
      <c r="H75" s="59" t="s">
        <v>86</v>
      </c>
      <c r="I75" s="60"/>
      <c r="J75" s="59" t="s">
        <v>86</v>
      </c>
      <c r="K75" s="59" t="s">
        <v>86</v>
      </c>
      <c r="L75" s="53"/>
      <c r="M75" s="53"/>
      <c r="N75" s="53"/>
      <c r="O75" s="53"/>
      <c r="P75" s="53"/>
      <c r="Q75" s="53"/>
      <c r="R75" s="53"/>
      <c r="S75" s="53"/>
    </row>
    <row r="76" spans="1:19" ht="14.25">
      <c r="A76" s="61">
        <v>59</v>
      </c>
      <c r="B76" s="62" t="s">
        <v>134</v>
      </c>
      <c r="C76" s="62" t="str">
        <f>VLOOKUP(A76,'호석 정보_mhr_한글_참조'!$A$3:$B$113,2,1)</f>
        <v>회복 속도</v>
      </c>
      <c r="D76" s="61" t="s">
        <v>127</v>
      </c>
      <c r="E76" s="63" t="s">
        <v>52</v>
      </c>
      <c r="F76" s="64"/>
      <c r="G76" s="63" t="s">
        <v>86</v>
      </c>
      <c r="H76" s="63" t="s">
        <v>86</v>
      </c>
      <c r="I76" s="64"/>
      <c r="J76" s="63" t="s">
        <v>86</v>
      </c>
      <c r="K76" s="63" t="s">
        <v>86</v>
      </c>
      <c r="L76" s="53"/>
      <c r="M76" s="53"/>
      <c r="N76" s="53"/>
      <c r="O76" s="53"/>
      <c r="P76" s="53"/>
      <c r="Q76" s="53"/>
      <c r="R76" s="53"/>
      <c r="S76" s="53"/>
    </row>
    <row r="77" spans="1:19" ht="14.25">
      <c r="A77" s="61">
        <v>67</v>
      </c>
      <c r="B77" s="62" t="s">
        <v>135</v>
      </c>
      <c r="C77" s="62" t="str">
        <f>VLOOKUP(A77,'호석 정보_mhr_한글_참조'!$A$3:$B$113,2,1)</f>
        <v>불 내성</v>
      </c>
      <c r="D77" s="61" t="s">
        <v>127</v>
      </c>
      <c r="E77" s="63" t="s">
        <v>52</v>
      </c>
      <c r="F77" s="64"/>
      <c r="G77" s="63" t="s">
        <v>52</v>
      </c>
      <c r="H77" s="63" t="s">
        <v>52</v>
      </c>
      <c r="I77" s="64"/>
      <c r="J77" s="63" t="s">
        <v>52</v>
      </c>
      <c r="K77" s="63" t="s">
        <v>52</v>
      </c>
      <c r="L77" s="53"/>
      <c r="M77" s="53"/>
      <c r="N77" s="53"/>
      <c r="O77" s="53"/>
      <c r="P77" s="53"/>
      <c r="Q77" s="53"/>
      <c r="R77" s="53"/>
      <c r="S77" s="53"/>
    </row>
    <row r="78" spans="1:19" ht="14.25">
      <c r="A78" s="57">
        <v>68</v>
      </c>
      <c r="B78" s="58" t="s">
        <v>136</v>
      </c>
      <c r="C78" s="58" t="str">
        <f>VLOOKUP(A78,'호석 정보_mhr_한글_참조'!$A$3:$B$113,2,1)</f>
        <v>물 내성</v>
      </c>
      <c r="D78" s="57" t="s">
        <v>127</v>
      </c>
      <c r="E78" s="59" t="s">
        <v>52</v>
      </c>
      <c r="F78" s="60"/>
      <c r="G78" s="59" t="s">
        <v>52</v>
      </c>
      <c r="H78" s="59" t="s">
        <v>52</v>
      </c>
      <c r="I78" s="60"/>
      <c r="J78" s="59" t="s">
        <v>52</v>
      </c>
      <c r="K78" s="59" t="s">
        <v>52</v>
      </c>
      <c r="L78" s="53"/>
      <c r="M78" s="53"/>
      <c r="N78" s="53"/>
      <c r="O78" s="53"/>
      <c r="P78" s="53"/>
      <c r="Q78" s="53"/>
      <c r="R78" s="53"/>
      <c r="S78" s="53"/>
    </row>
    <row r="79" spans="1:19" ht="14.25">
      <c r="A79" s="61">
        <v>69</v>
      </c>
      <c r="B79" s="62" t="s">
        <v>137</v>
      </c>
      <c r="C79" s="62" t="str">
        <f>VLOOKUP(A79,'호석 정보_mhr_한글_참조'!$A$3:$B$113,2,1)</f>
        <v>얼음 내성</v>
      </c>
      <c r="D79" s="61" t="s">
        <v>127</v>
      </c>
      <c r="E79" s="63" t="s">
        <v>52</v>
      </c>
      <c r="F79" s="64"/>
      <c r="G79" s="63" t="s">
        <v>52</v>
      </c>
      <c r="H79" s="63" t="s">
        <v>52</v>
      </c>
      <c r="I79" s="64"/>
      <c r="J79" s="63" t="s">
        <v>52</v>
      </c>
      <c r="K79" s="63" t="s">
        <v>52</v>
      </c>
      <c r="L79" s="53"/>
      <c r="M79" s="53"/>
      <c r="N79" s="53"/>
      <c r="O79" s="53"/>
      <c r="P79" s="53"/>
      <c r="Q79" s="53"/>
      <c r="R79" s="53"/>
      <c r="S79" s="53"/>
    </row>
    <row r="80" spans="1:19" ht="14.25">
      <c r="A80" s="57">
        <v>70</v>
      </c>
      <c r="B80" s="58" t="s">
        <v>138</v>
      </c>
      <c r="C80" s="58" t="str">
        <f>VLOOKUP(A80,'호석 정보_mhr_한글_참조'!$A$3:$B$113,2,1)</f>
        <v>번개 내성</v>
      </c>
      <c r="D80" s="57" t="s">
        <v>127</v>
      </c>
      <c r="E80" s="59" t="s">
        <v>52</v>
      </c>
      <c r="F80" s="60"/>
      <c r="G80" s="59" t="s">
        <v>52</v>
      </c>
      <c r="H80" s="59" t="s">
        <v>52</v>
      </c>
      <c r="I80" s="60"/>
      <c r="J80" s="59" t="s">
        <v>52</v>
      </c>
      <c r="K80" s="59" t="s">
        <v>52</v>
      </c>
      <c r="L80" s="53"/>
      <c r="M80" s="53"/>
      <c r="N80" s="53"/>
      <c r="O80" s="53"/>
      <c r="P80" s="53"/>
      <c r="Q80" s="53"/>
      <c r="R80" s="53"/>
      <c r="S80" s="53"/>
    </row>
    <row r="81" spans="1:19" ht="14.25">
      <c r="A81" s="61">
        <v>71</v>
      </c>
      <c r="B81" s="62" t="s">
        <v>139</v>
      </c>
      <c r="C81" s="62" t="str">
        <f>VLOOKUP(A81,'호석 정보_mhr_한글_참조'!$A$3:$B$113,2,1)</f>
        <v>용 내성</v>
      </c>
      <c r="D81" s="61" t="s">
        <v>127</v>
      </c>
      <c r="E81" s="63" t="s">
        <v>52</v>
      </c>
      <c r="F81" s="64"/>
      <c r="G81" s="63" t="s">
        <v>52</v>
      </c>
      <c r="H81" s="63" t="s">
        <v>52</v>
      </c>
      <c r="I81" s="64"/>
      <c r="J81" s="63" t="s">
        <v>52</v>
      </c>
      <c r="K81" s="63" t="s">
        <v>52</v>
      </c>
      <c r="L81" s="53"/>
      <c r="M81" s="53"/>
      <c r="N81" s="53"/>
      <c r="O81" s="53"/>
      <c r="P81" s="53"/>
      <c r="Q81" s="53"/>
      <c r="R81" s="53"/>
      <c r="S81" s="53"/>
    </row>
    <row r="82" spans="1:19" ht="14.25">
      <c r="A82" s="61">
        <v>73</v>
      </c>
      <c r="B82" s="62" t="s">
        <v>140</v>
      </c>
      <c r="C82" s="62" t="str">
        <f>VLOOKUP(A82,'호석 정보_mhr_한글_참조'!$A$3:$B$113,2,1)</f>
        <v>독 내성</v>
      </c>
      <c r="D82" s="61" t="s">
        <v>127</v>
      </c>
      <c r="E82" s="63" t="s">
        <v>52</v>
      </c>
      <c r="F82" s="64"/>
      <c r="G82" s="63" t="s">
        <v>52</v>
      </c>
      <c r="H82" s="63" t="s">
        <v>52</v>
      </c>
      <c r="I82" s="64"/>
      <c r="J82" s="63" t="s">
        <v>52</v>
      </c>
      <c r="K82" s="63" t="s">
        <v>52</v>
      </c>
      <c r="L82" s="53"/>
      <c r="M82" s="53"/>
      <c r="N82" s="53"/>
      <c r="O82" s="53"/>
      <c r="P82" s="53"/>
      <c r="Q82" s="53"/>
      <c r="R82" s="53"/>
      <c r="S82" s="53"/>
    </row>
    <row r="83" spans="1:19" ht="14.25" hidden="1">
      <c r="A83" s="57">
        <v>84</v>
      </c>
      <c r="B83" s="58" t="s">
        <v>141</v>
      </c>
      <c r="C83" s="58" t="str">
        <f>VLOOKUP(A83,'호석 정보_mhr_한글_참조'!$A$3:$B$113,2,1)</f>
        <v>행운</v>
      </c>
      <c r="D83" s="57" t="s">
        <v>58</v>
      </c>
      <c r="E83" s="59" t="s">
        <v>52</v>
      </c>
      <c r="F83" s="60"/>
      <c r="G83" s="59" t="s">
        <v>53</v>
      </c>
      <c r="H83" s="59" t="s">
        <v>59</v>
      </c>
      <c r="I83" s="60"/>
      <c r="J83" s="59" t="s">
        <v>53</v>
      </c>
      <c r="K83" s="59" t="s">
        <v>59</v>
      </c>
      <c r="L83" s="53"/>
      <c r="M83" s="53"/>
      <c r="N83" s="53"/>
      <c r="O83" s="53"/>
      <c r="P83" s="53"/>
      <c r="Q83" s="53"/>
      <c r="R83" s="53"/>
      <c r="S83" s="53"/>
    </row>
    <row r="84" spans="1:19" ht="14.25">
      <c r="A84" s="57">
        <v>74</v>
      </c>
      <c r="B84" s="58" t="s">
        <v>142</v>
      </c>
      <c r="C84" s="58" t="str">
        <f>VLOOKUP(A84,'호석 정보_mhr_한글_참조'!$A$3:$B$113,2,1)</f>
        <v>마비 내성</v>
      </c>
      <c r="D84" s="57" t="s">
        <v>127</v>
      </c>
      <c r="E84" s="59" t="s">
        <v>52</v>
      </c>
      <c r="F84" s="60"/>
      <c r="G84" s="59" t="s">
        <v>52</v>
      </c>
      <c r="H84" s="59" t="s">
        <v>52</v>
      </c>
      <c r="I84" s="60"/>
      <c r="J84" s="59" t="s">
        <v>52</v>
      </c>
      <c r="K84" s="59" t="s">
        <v>52</v>
      </c>
      <c r="L84" s="53"/>
      <c r="M84" s="53"/>
      <c r="N84" s="53"/>
      <c r="O84" s="53"/>
      <c r="P84" s="53"/>
      <c r="Q84" s="53"/>
      <c r="R84" s="53"/>
      <c r="S84" s="53"/>
    </row>
    <row r="85" spans="1:19" ht="14.25">
      <c r="A85" s="61">
        <v>75</v>
      </c>
      <c r="B85" s="62" t="s">
        <v>143</v>
      </c>
      <c r="C85" s="62" t="str">
        <f>VLOOKUP(A85,'호석 정보_mhr_한글_참조'!$A$3:$B$113,2,1)</f>
        <v>수면 내성</v>
      </c>
      <c r="D85" s="61" t="s">
        <v>127</v>
      </c>
      <c r="E85" s="63" t="s">
        <v>52</v>
      </c>
      <c r="F85" s="64"/>
      <c r="G85" s="63" t="s">
        <v>52</v>
      </c>
      <c r="H85" s="63" t="s">
        <v>52</v>
      </c>
      <c r="I85" s="64"/>
      <c r="J85" s="63" t="s">
        <v>52</v>
      </c>
      <c r="K85" s="63" t="s">
        <v>52</v>
      </c>
      <c r="L85" s="53"/>
      <c r="M85" s="53"/>
      <c r="N85" s="53"/>
      <c r="O85" s="53"/>
      <c r="P85" s="53"/>
      <c r="Q85" s="53"/>
      <c r="R85" s="53"/>
      <c r="S85" s="53"/>
    </row>
    <row r="86" spans="1:19" ht="14.25" hidden="1">
      <c r="A86" s="61">
        <v>87</v>
      </c>
      <c r="B86" s="62" t="s">
        <v>144</v>
      </c>
      <c r="C86" s="62" t="str">
        <f>VLOOKUP(A86,'호석 정보_mhr_한글_참조'!$A$3:$B$113,2,1)</f>
        <v>버섯 애호가</v>
      </c>
      <c r="D86" s="61" t="s">
        <v>58</v>
      </c>
      <c r="E86" s="63" t="s">
        <v>52</v>
      </c>
      <c r="F86" s="64"/>
      <c r="G86" s="63" t="s">
        <v>53</v>
      </c>
      <c r="H86" s="63" t="s">
        <v>59</v>
      </c>
      <c r="I86" s="64"/>
      <c r="J86" s="63" t="s">
        <v>53</v>
      </c>
      <c r="K86" s="63" t="s">
        <v>59</v>
      </c>
      <c r="L86" s="53"/>
      <c r="M86" s="53"/>
      <c r="N86" s="53"/>
      <c r="O86" s="53"/>
      <c r="P86" s="53"/>
      <c r="Q86" s="53"/>
      <c r="R86" s="53"/>
      <c r="S86" s="53"/>
    </row>
    <row r="87" spans="1:19" ht="14.25">
      <c r="A87" s="61">
        <v>77</v>
      </c>
      <c r="B87" s="62" t="s">
        <v>145</v>
      </c>
      <c r="C87" s="62" t="str">
        <f>VLOOKUP(A87,'호석 정보_mhr_한글_참조'!$A$3:$B$113,2,1)</f>
        <v>진흙/눈 내성</v>
      </c>
      <c r="D87" s="61" t="s">
        <v>127</v>
      </c>
      <c r="E87" s="63" t="s">
        <v>97</v>
      </c>
      <c r="F87" s="64"/>
      <c r="G87" s="63" t="s">
        <v>97</v>
      </c>
      <c r="H87" s="63" t="s">
        <v>97</v>
      </c>
      <c r="I87" s="64"/>
      <c r="J87" s="63" t="s">
        <v>97</v>
      </c>
      <c r="K87" s="63" t="s">
        <v>97</v>
      </c>
      <c r="L87" s="53"/>
      <c r="M87" s="53"/>
      <c r="N87" s="53"/>
      <c r="O87" s="53"/>
      <c r="P87" s="53"/>
      <c r="Q87" s="53"/>
      <c r="R87" s="53"/>
      <c r="S87" s="53"/>
    </row>
    <row r="88" spans="1:19" ht="14.25">
      <c r="A88" s="57">
        <v>78</v>
      </c>
      <c r="B88" s="58" t="s">
        <v>146</v>
      </c>
      <c r="C88" s="58" t="str">
        <f>VLOOKUP(A88,'호석 정보_mhr_한글_참조'!$A$3:$B$113,2,1)</f>
        <v>폭파 피해 내성</v>
      </c>
      <c r="D88" s="57" t="s">
        <v>127</v>
      </c>
      <c r="E88" s="59" t="s">
        <v>52</v>
      </c>
      <c r="F88" s="60"/>
      <c r="G88" s="58" t="s">
        <v>52</v>
      </c>
      <c r="H88" s="59" t="s">
        <v>52</v>
      </c>
      <c r="I88" s="60"/>
      <c r="J88" s="59" t="s">
        <v>52</v>
      </c>
      <c r="K88" s="59" t="s">
        <v>52</v>
      </c>
      <c r="L88" s="53"/>
      <c r="M88" s="53"/>
      <c r="N88" s="53"/>
      <c r="O88" s="53"/>
      <c r="P88" s="53"/>
      <c r="Q88" s="53"/>
      <c r="R88" s="53"/>
      <c r="S88" s="53"/>
    </row>
    <row r="89" spans="1:19" ht="14.25">
      <c r="A89" s="61">
        <v>79</v>
      </c>
      <c r="B89" s="62" t="s">
        <v>147</v>
      </c>
      <c r="C89" s="62" t="str">
        <f>VLOOKUP(A89,'호석 정보_mhr_한글_참조'!$A$3:$B$113,2,1)</f>
        <v>식생학</v>
      </c>
      <c r="D89" s="61" t="s">
        <v>127</v>
      </c>
      <c r="E89" s="63" t="s">
        <v>148</v>
      </c>
      <c r="F89" s="64"/>
      <c r="G89" s="62" t="s">
        <v>148</v>
      </c>
      <c r="H89" s="62" t="s">
        <v>148</v>
      </c>
      <c r="I89" s="64"/>
      <c r="J89" s="62" t="s">
        <v>148</v>
      </c>
      <c r="K89" s="63" t="s">
        <v>148</v>
      </c>
      <c r="L89" s="53"/>
      <c r="M89" s="53"/>
      <c r="N89" s="53"/>
      <c r="O89" s="53"/>
      <c r="P89" s="53"/>
      <c r="Q89" s="53"/>
      <c r="R89" s="53"/>
      <c r="S89" s="53"/>
    </row>
    <row r="90" spans="1:19" ht="14.25" hidden="1">
      <c r="A90" s="61">
        <v>91</v>
      </c>
      <c r="B90" s="62" t="s">
        <v>149</v>
      </c>
      <c r="C90" s="62" t="str">
        <f>VLOOKUP(A90,'호석 정보_mhr_한글_참조'!$A$3:$B$113,2,1)</f>
        <v>재난대처능력</v>
      </c>
      <c r="D90" s="61" t="s">
        <v>43</v>
      </c>
      <c r="E90" s="63" t="s">
        <v>48</v>
      </c>
      <c r="F90" s="64"/>
      <c r="G90" s="63" t="s">
        <v>49</v>
      </c>
      <c r="H90" s="63" t="s">
        <v>50</v>
      </c>
      <c r="I90" s="64"/>
      <c r="J90" s="63" t="s">
        <v>49</v>
      </c>
      <c r="K90" s="63" t="s">
        <v>50</v>
      </c>
      <c r="L90" s="53"/>
      <c r="M90" s="53"/>
      <c r="N90" s="53"/>
      <c r="O90" s="53"/>
      <c r="P90" s="53"/>
      <c r="Q90" s="53"/>
      <c r="R90" s="53"/>
      <c r="S90" s="53"/>
    </row>
    <row r="91" spans="1:19" ht="14.25">
      <c r="A91" s="57">
        <v>80</v>
      </c>
      <c r="B91" s="58" t="s">
        <v>150</v>
      </c>
      <c r="C91" s="58" t="str">
        <f>VLOOKUP(A91,'호석 정보_mhr_한글_참조'!$A$3:$B$113,2,1)</f>
        <v>지질학</v>
      </c>
      <c r="D91" s="57" t="s">
        <v>127</v>
      </c>
      <c r="E91" s="59" t="s">
        <v>52</v>
      </c>
      <c r="F91" s="60"/>
      <c r="G91" s="59" t="s">
        <v>52</v>
      </c>
      <c r="H91" s="59" t="s">
        <v>52</v>
      </c>
      <c r="I91" s="60"/>
      <c r="J91" s="59" t="s">
        <v>52</v>
      </c>
      <c r="K91" s="59" t="s">
        <v>52</v>
      </c>
      <c r="L91" s="53"/>
      <c r="M91" s="53"/>
      <c r="N91" s="53"/>
      <c r="O91" s="53"/>
      <c r="P91" s="53"/>
      <c r="Q91" s="53"/>
      <c r="R91" s="53"/>
      <c r="S91" s="53"/>
    </row>
    <row r="92" spans="1:19" ht="14.25">
      <c r="A92" s="57">
        <v>86</v>
      </c>
      <c r="B92" s="58" t="s">
        <v>151</v>
      </c>
      <c r="C92" s="58" t="str">
        <f>VLOOKUP(A92,'호석 정보_mhr_한글_참조'!$A$3:$B$113,2,1)</f>
        <v>보머</v>
      </c>
      <c r="D92" s="57" t="s">
        <v>127</v>
      </c>
      <c r="E92" s="59" t="s">
        <v>52</v>
      </c>
      <c r="F92" s="60"/>
      <c r="G92" s="59" t="s">
        <v>52</v>
      </c>
      <c r="H92" s="59" t="s">
        <v>52</v>
      </c>
      <c r="I92" s="60"/>
      <c r="J92" s="59" t="s">
        <v>52</v>
      </c>
      <c r="K92" s="59" t="s">
        <v>52</v>
      </c>
      <c r="L92" s="53"/>
      <c r="M92" s="53"/>
      <c r="N92" s="53"/>
      <c r="O92" s="53"/>
      <c r="P92" s="53"/>
      <c r="Q92" s="53"/>
      <c r="R92" s="53"/>
      <c r="S92" s="53"/>
    </row>
    <row r="93" spans="1:19" ht="14.25" hidden="1">
      <c r="A93" s="57">
        <v>94</v>
      </c>
      <c r="B93" s="58" t="s">
        <v>152</v>
      </c>
      <c r="C93" s="58" t="str">
        <f>VLOOKUP(A93,'호석 정보_mhr_한글_참조'!$A$3:$B$113,2,1)</f>
        <v>점프 철인</v>
      </c>
      <c r="D93" s="57" t="s">
        <v>58</v>
      </c>
      <c r="E93" s="59" t="s">
        <v>130</v>
      </c>
      <c r="F93" s="60"/>
      <c r="G93" s="59" t="s">
        <v>130</v>
      </c>
      <c r="H93" s="59" t="s">
        <v>130</v>
      </c>
      <c r="I93" s="60"/>
      <c r="J93" s="59" t="s">
        <v>130</v>
      </c>
      <c r="K93" s="59" t="s">
        <v>130</v>
      </c>
      <c r="L93" s="53"/>
      <c r="M93" s="53"/>
      <c r="N93" s="53"/>
      <c r="O93" s="53"/>
      <c r="P93" s="53"/>
      <c r="Q93" s="53"/>
      <c r="R93" s="53"/>
      <c r="S93" s="53"/>
    </row>
    <row r="94" spans="1:19" ht="14.25">
      <c r="A94" s="57">
        <v>88</v>
      </c>
      <c r="B94" s="58" t="s">
        <v>153</v>
      </c>
      <c r="C94" s="58" t="str">
        <f>VLOOKUP(A94,'호석 정보_mhr_한글_참조'!$A$3:$B$113,2,1)</f>
        <v>아이템 사용 강화</v>
      </c>
      <c r="D94" s="57" t="s">
        <v>127</v>
      </c>
      <c r="E94" s="59" t="s">
        <v>52</v>
      </c>
      <c r="F94" s="60"/>
      <c r="G94" s="59" t="s">
        <v>86</v>
      </c>
      <c r="H94" s="59" t="s">
        <v>86</v>
      </c>
      <c r="I94" s="60"/>
      <c r="J94" s="59" t="s">
        <v>86</v>
      </c>
      <c r="K94" s="59" t="s">
        <v>86</v>
      </c>
      <c r="L94" s="53"/>
      <c r="M94" s="53"/>
      <c r="N94" s="53"/>
      <c r="O94" s="53"/>
      <c r="P94" s="53"/>
      <c r="Q94" s="53"/>
      <c r="R94" s="53"/>
      <c r="S94" s="53"/>
    </row>
    <row r="95" spans="1:19" ht="14.25">
      <c r="A95" s="57">
        <v>90</v>
      </c>
      <c r="B95" s="58" t="s">
        <v>154</v>
      </c>
      <c r="C95" s="58" t="str">
        <f>VLOOKUP(A95,'호석 정보_mhr_한글_참조'!$A$3:$B$113,2,1)</f>
        <v>만족감</v>
      </c>
      <c r="D95" s="57" t="s">
        <v>127</v>
      </c>
      <c r="E95" s="59" t="s">
        <v>52</v>
      </c>
      <c r="F95" s="60"/>
      <c r="G95" s="59" t="s">
        <v>86</v>
      </c>
      <c r="H95" s="59" t="s">
        <v>86</v>
      </c>
      <c r="I95" s="60"/>
      <c r="J95" s="59" t="s">
        <v>86</v>
      </c>
      <c r="K95" s="59" t="s">
        <v>86</v>
      </c>
      <c r="L95" s="53"/>
      <c r="M95" s="53"/>
      <c r="N95" s="53"/>
      <c r="O95" s="53"/>
      <c r="P95" s="53"/>
      <c r="Q95" s="53"/>
      <c r="R95" s="53"/>
      <c r="S95" s="53"/>
    </row>
    <row r="96" spans="1:19" ht="14.25">
      <c r="A96" s="57">
        <v>92</v>
      </c>
      <c r="B96" s="58" t="s">
        <v>155</v>
      </c>
      <c r="C96" s="58" t="str">
        <f>VLOOKUP(A96,'호석 정보_mhr_한글_참조'!$A$3:$B$113,2,1)</f>
        <v>불굴</v>
      </c>
      <c r="D96" s="57" t="s">
        <v>127</v>
      </c>
      <c r="E96" s="59" t="s">
        <v>130</v>
      </c>
      <c r="F96" s="60"/>
      <c r="G96" s="59" t="s">
        <v>131</v>
      </c>
      <c r="H96" s="59" t="s">
        <v>131</v>
      </c>
      <c r="I96" s="60"/>
      <c r="J96" s="59" t="s">
        <v>131</v>
      </c>
      <c r="K96" s="59" t="s">
        <v>131</v>
      </c>
      <c r="L96" s="53"/>
      <c r="M96" s="53"/>
      <c r="N96" s="53"/>
      <c r="O96" s="53"/>
      <c r="P96" s="53"/>
      <c r="Q96" s="53"/>
      <c r="R96" s="53"/>
      <c r="S96" s="53"/>
    </row>
    <row r="97" spans="1:19" ht="14.25">
      <c r="A97" s="61">
        <v>95</v>
      </c>
      <c r="B97" s="62" t="s">
        <v>156</v>
      </c>
      <c r="C97" s="62" t="str">
        <f>VLOOKUP(A97,'호석 정보_mhr_한글_참조'!$A$3:$B$113,2,1)</f>
        <v>갈무리 철인</v>
      </c>
      <c r="D97" s="61" t="s">
        <v>127</v>
      </c>
      <c r="E97" s="63" t="s">
        <v>130</v>
      </c>
      <c r="F97" s="64"/>
      <c r="G97" s="63" t="s">
        <v>131</v>
      </c>
      <c r="H97" s="63" t="s">
        <v>131</v>
      </c>
      <c r="I97" s="64"/>
      <c r="J97" s="63" t="s">
        <v>131</v>
      </c>
      <c r="K97" s="63" t="s">
        <v>131</v>
      </c>
      <c r="L97" s="53"/>
      <c r="M97" s="53"/>
      <c r="N97" s="53"/>
      <c r="O97" s="53"/>
      <c r="P97" s="53"/>
      <c r="Q97" s="53"/>
      <c r="R97" s="53"/>
      <c r="S97" s="53"/>
    </row>
    <row r="98" spans="1:19" ht="14.25">
      <c r="A98" s="57">
        <v>96</v>
      </c>
      <c r="B98" s="58" t="s">
        <v>157</v>
      </c>
      <c r="C98" s="58" t="str">
        <f>VLOOKUP(A98,'호석 정보_mhr_한글_참조'!$A$3:$B$113,2,1)</f>
        <v>배고픔 내성</v>
      </c>
      <c r="D98" s="57" t="s">
        <v>127</v>
      </c>
      <c r="E98" s="59" t="s">
        <v>52</v>
      </c>
      <c r="F98" s="60"/>
      <c r="G98" s="59" t="s">
        <v>86</v>
      </c>
      <c r="H98" s="59" t="s">
        <v>86</v>
      </c>
      <c r="I98" s="60"/>
      <c r="J98" s="59" t="s">
        <v>86</v>
      </c>
      <c r="K98" s="59" t="s">
        <v>86</v>
      </c>
      <c r="L98" s="53"/>
      <c r="M98" s="53"/>
      <c r="N98" s="53"/>
      <c r="O98" s="53"/>
      <c r="P98" s="53"/>
      <c r="Q98" s="53"/>
      <c r="R98" s="53"/>
      <c r="S98" s="53"/>
    </row>
    <row r="99" spans="1:19" ht="14.25">
      <c r="A99" s="61">
        <v>97</v>
      </c>
      <c r="B99" s="62" t="s">
        <v>158</v>
      </c>
      <c r="C99" s="62" t="str">
        <f>VLOOKUP(A99,'호석 정보_mhr_한글_참조'!$A$3:$B$113,2,1)</f>
        <v>뛰어들기</v>
      </c>
      <c r="D99" s="61" t="s">
        <v>127</v>
      </c>
      <c r="E99" s="63" t="s">
        <v>130</v>
      </c>
      <c r="F99" s="64"/>
      <c r="G99" s="63" t="s">
        <v>130</v>
      </c>
      <c r="H99" s="63" t="s">
        <v>130</v>
      </c>
      <c r="I99" s="64"/>
      <c r="J99" s="63" t="s">
        <v>130</v>
      </c>
      <c r="K99" s="63" t="s">
        <v>130</v>
      </c>
      <c r="L99" s="53"/>
      <c r="M99" s="53"/>
      <c r="N99" s="53"/>
      <c r="O99" s="53"/>
      <c r="P99" s="53"/>
      <c r="Q99" s="53"/>
      <c r="R99" s="53"/>
      <c r="S99" s="53"/>
    </row>
    <row r="100" spans="1:19" ht="14.25">
      <c r="A100" s="57">
        <v>98</v>
      </c>
      <c r="B100" s="58" t="s">
        <v>159</v>
      </c>
      <c r="C100" s="58" t="str">
        <f>VLOOKUP(A100,'호석 정보_mhr_한글_참조'!$A$3:$B$113,2,1)</f>
        <v>양동</v>
      </c>
      <c r="D100" s="57" t="s">
        <v>127</v>
      </c>
      <c r="E100" s="59" t="s">
        <v>130</v>
      </c>
      <c r="F100" s="60"/>
      <c r="G100" s="59" t="s">
        <v>130</v>
      </c>
      <c r="H100" s="59" t="s">
        <v>130</v>
      </c>
      <c r="I100" s="60"/>
      <c r="J100" s="59" t="s">
        <v>130</v>
      </c>
      <c r="K100" s="59" t="s">
        <v>130</v>
      </c>
      <c r="L100" s="53"/>
      <c r="M100" s="53"/>
      <c r="N100" s="53"/>
      <c r="O100" s="53"/>
      <c r="P100" s="53"/>
      <c r="Q100" s="53"/>
      <c r="R100" s="53"/>
      <c r="S100" s="53"/>
    </row>
    <row r="101" spans="1:19" ht="14.25">
      <c r="A101" s="61">
        <v>99</v>
      </c>
      <c r="B101" s="62" t="s">
        <v>160</v>
      </c>
      <c r="C101" s="62" t="str">
        <f>VLOOKUP(A101,'호석 정보_mhr_한글_참조'!$A$3:$B$113,2,1)</f>
        <v>탑승 명인</v>
      </c>
      <c r="D101" s="61" t="s">
        <v>127</v>
      </c>
      <c r="E101" s="63" t="s">
        <v>130</v>
      </c>
      <c r="F101" s="64"/>
      <c r="G101" s="63" t="s">
        <v>131</v>
      </c>
      <c r="H101" s="63" t="s">
        <v>131</v>
      </c>
      <c r="I101" s="64"/>
      <c r="J101" s="63" t="s">
        <v>131</v>
      </c>
      <c r="K101" s="63" t="s">
        <v>131</v>
      </c>
      <c r="L101" s="53"/>
      <c r="M101" s="53"/>
      <c r="N101" s="53"/>
      <c r="O101" s="53"/>
      <c r="P101" s="53"/>
      <c r="Q101" s="53"/>
      <c r="R101" s="53"/>
      <c r="S101" s="53"/>
    </row>
    <row r="102" spans="1:19" ht="14.25">
      <c r="A102" s="57">
        <v>104</v>
      </c>
      <c r="B102" s="58" t="s">
        <v>161</v>
      </c>
      <c r="C102" s="58" t="str">
        <f>VLOOKUP(A102,'호석 정보_mhr_한글_참조'!$A$3:$B$113,2,1)</f>
        <v>밧줄벌레꾼</v>
      </c>
      <c r="D102" s="57" t="s">
        <v>127</v>
      </c>
      <c r="E102" s="59" t="s">
        <v>52</v>
      </c>
      <c r="F102" s="60"/>
      <c r="G102" s="59" t="s">
        <v>86</v>
      </c>
      <c r="H102" s="59" t="s">
        <v>86</v>
      </c>
      <c r="I102" s="60"/>
      <c r="J102" s="59" t="s">
        <v>86</v>
      </c>
      <c r="K102" s="59" t="s">
        <v>86</v>
      </c>
      <c r="L102" s="53"/>
      <c r="M102" s="53"/>
      <c r="N102" s="53"/>
      <c r="O102" s="53"/>
      <c r="P102" s="53"/>
      <c r="Q102" s="53"/>
      <c r="R102" s="53"/>
      <c r="S102" s="53"/>
    </row>
    <row r="103" spans="1:19" ht="14.25" hidden="1">
      <c r="A103" s="57">
        <v>108</v>
      </c>
      <c r="B103" s="58" t="s">
        <v>162</v>
      </c>
      <c r="C103" s="58" t="str">
        <f>VLOOKUP(A103,'호석 정보_mhr_한글_참조'!$A$3:$B$113,2,1)</f>
        <v>귀화전</v>
      </c>
      <c r="D103" s="57" t="s">
        <v>43</v>
      </c>
      <c r="E103" s="59" t="s">
        <v>148</v>
      </c>
      <c r="F103" s="60"/>
      <c r="G103" s="59" t="s">
        <v>163</v>
      </c>
      <c r="H103" s="59" t="s">
        <v>163</v>
      </c>
      <c r="I103" s="60"/>
      <c r="J103" s="59" t="s">
        <v>163</v>
      </c>
      <c r="K103" s="59" t="s">
        <v>163</v>
      </c>
      <c r="L103" s="53"/>
      <c r="M103" s="53"/>
      <c r="N103" s="53"/>
      <c r="O103" s="53"/>
      <c r="P103" s="53"/>
      <c r="Q103" s="53"/>
      <c r="R103" s="53"/>
      <c r="S103" s="53"/>
    </row>
    <row r="104" spans="1:19" ht="14.25" hidden="1">
      <c r="A104" s="61">
        <v>116</v>
      </c>
      <c r="B104" s="62" t="s">
        <v>164</v>
      </c>
      <c r="C104" s="62" t="str">
        <f>VLOOKUP(A104,'호석 정보_mhr_한글_참조'!$A$3:$B$113,2,1)</f>
        <v>전화위복</v>
      </c>
      <c r="D104" s="61" t="s">
        <v>43</v>
      </c>
      <c r="E104" s="63" t="s">
        <v>52</v>
      </c>
      <c r="F104" s="64"/>
      <c r="G104" s="63" t="s">
        <v>53</v>
      </c>
      <c r="H104" s="63" t="s">
        <v>53</v>
      </c>
      <c r="I104" s="64"/>
      <c r="J104" s="63" t="s">
        <v>53</v>
      </c>
      <c r="K104" s="63" t="s">
        <v>53</v>
      </c>
      <c r="L104" s="53"/>
      <c r="M104" s="53"/>
      <c r="N104" s="53"/>
      <c r="O104" s="53"/>
      <c r="P104" s="53"/>
      <c r="Q104" s="53"/>
      <c r="R104" s="53"/>
      <c r="S104" s="53"/>
    </row>
    <row r="105" spans="1:19" ht="14.25">
      <c r="A105" s="61">
        <v>105</v>
      </c>
      <c r="B105" s="62" t="s">
        <v>165</v>
      </c>
      <c r="C105" s="62" t="str">
        <f>VLOOKUP(A105,'호석 정보_mhr_한글_참조'!$A$3:$B$113,2,1)</f>
        <v>벽면 이동</v>
      </c>
      <c r="D105" s="61" t="s">
        <v>127</v>
      </c>
      <c r="E105" s="63" t="s">
        <v>52</v>
      </c>
      <c r="F105" s="64"/>
      <c r="G105" s="63" t="s">
        <v>86</v>
      </c>
      <c r="H105" s="63" t="s">
        <v>86</v>
      </c>
      <c r="I105" s="64"/>
      <c r="J105" s="63" t="s">
        <v>86</v>
      </c>
      <c r="K105" s="63" t="s">
        <v>86</v>
      </c>
      <c r="L105" s="53"/>
      <c r="M105" s="53"/>
      <c r="N105" s="53"/>
      <c r="O105" s="53"/>
      <c r="P105" s="53"/>
      <c r="Q105" s="53"/>
      <c r="R105" s="53"/>
      <c r="S105" s="53"/>
    </row>
    <row r="106" spans="1:19" ht="14.25">
      <c r="A106" s="61">
        <v>123</v>
      </c>
      <c r="B106" s="62" t="s">
        <v>166</v>
      </c>
      <c r="C106" s="62" t="str">
        <f>VLOOKUP(A106,'호석 정보_mhr_한글_참조'!$A$3:$B$113,2,1)</f>
        <v>향응</v>
      </c>
      <c r="D106" s="61" t="s">
        <v>127</v>
      </c>
      <c r="E106" s="63" t="s">
        <v>130</v>
      </c>
      <c r="F106" s="64"/>
      <c r="G106" s="63" t="s">
        <v>131</v>
      </c>
      <c r="H106" s="63" t="s">
        <v>131</v>
      </c>
      <c r="I106" s="64"/>
      <c r="J106" s="63" t="s">
        <v>131</v>
      </c>
      <c r="K106" s="63" t="s">
        <v>131</v>
      </c>
      <c r="L106" s="53"/>
      <c r="M106" s="53"/>
      <c r="N106" s="53"/>
      <c r="O106" s="53"/>
      <c r="P106" s="53"/>
      <c r="Q106" s="53"/>
      <c r="R106" s="53"/>
      <c r="S106" s="53"/>
    </row>
    <row r="107" spans="1:19" ht="14.25" hidden="1">
      <c r="A107" s="57">
        <v>124</v>
      </c>
      <c r="B107" s="58" t="s">
        <v>167</v>
      </c>
      <c r="C107" s="58" t="str">
        <f>VLOOKUP(A107,'호석 정보_mhr_한글_참조'!$A$3:$B$113,2,1)</f>
        <v>차지 마스터</v>
      </c>
      <c r="D107" s="57" t="s">
        <v>43</v>
      </c>
      <c r="E107" s="59" t="s">
        <v>52</v>
      </c>
      <c r="F107" s="60"/>
      <c r="G107" s="59" t="s">
        <v>53</v>
      </c>
      <c r="H107" s="59" t="s">
        <v>53</v>
      </c>
      <c r="I107" s="60"/>
      <c r="J107" s="59" t="s">
        <v>53</v>
      </c>
      <c r="K107" s="59" t="s">
        <v>53</v>
      </c>
      <c r="L107" s="53"/>
      <c r="M107" s="53"/>
      <c r="N107" s="53"/>
      <c r="O107" s="53"/>
      <c r="P107" s="53"/>
      <c r="Q107" s="53"/>
      <c r="R107" s="53"/>
      <c r="S107" s="53"/>
    </row>
    <row r="108" spans="1:19" ht="14.25" hidden="1">
      <c r="A108" s="61">
        <v>125</v>
      </c>
      <c r="B108" s="62" t="s">
        <v>168</v>
      </c>
      <c r="C108" s="62" t="str">
        <f>VLOOKUP(A108,'호석 정보_mhr_한글_참조'!$A$3:$B$113,2,1)</f>
        <v>공세</v>
      </c>
      <c r="D108" s="61" t="s">
        <v>43</v>
      </c>
      <c r="E108" s="63" t="s">
        <v>52</v>
      </c>
      <c r="F108" s="64"/>
      <c r="G108" s="63" t="s">
        <v>53</v>
      </c>
      <c r="H108" s="63" t="s">
        <v>53</v>
      </c>
      <c r="I108" s="64"/>
      <c r="J108" s="63" t="s">
        <v>53</v>
      </c>
      <c r="K108" s="63" t="s">
        <v>53</v>
      </c>
      <c r="L108" s="53"/>
      <c r="M108" s="53"/>
      <c r="N108" s="53"/>
      <c r="O108" s="53"/>
      <c r="P108" s="53"/>
      <c r="Q108" s="53"/>
      <c r="R108" s="53"/>
      <c r="S108" s="53"/>
    </row>
    <row r="109" spans="1:19" ht="14.25" hidden="1">
      <c r="A109" s="57">
        <v>126</v>
      </c>
      <c r="B109" s="58" t="s">
        <v>169</v>
      </c>
      <c r="C109" s="58" t="str">
        <f>VLOOKUP(A109,'호석 정보_mhr_한글_참조'!$A$3:$B$113,2,1)</f>
        <v>튠 업</v>
      </c>
      <c r="D109" s="57" t="s">
        <v>43</v>
      </c>
      <c r="E109" s="59" t="s">
        <v>97</v>
      </c>
      <c r="F109" s="60"/>
      <c r="G109" s="59" t="s">
        <v>101</v>
      </c>
      <c r="H109" s="59" t="s">
        <v>102</v>
      </c>
      <c r="I109" s="60"/>
      <c r="J109" s="59" t="s">
        <v>101</v>
      </c>
      <c r="K109" s="59" t="s">
        <v>102</v>
      </c>
      <c r="L109" s="53"/>
      <c r="M109" s="53"/>
      <c r="N109" s="53"/>
      <c r="O109" s="53"/>
      <c r="P109" s="53"/>
      <c r="Q109" s="53"/>
      <c r="R109" s="53"/>
      <c r="S109" s="53"/>
    </row>
    <row r="110" spans="1:19" ht="14.25" hidden="1">
      <c r="A110" s="61">
        <v>127</v>
      </c>
      <c r="B110" s="62" t="s">
        <v>170</v>
      </c>
      <c r="C110" s="62" t="str">
        <f>VLOOKUP(A110,'호석 정보_mhr_한글_참조'!$A$3:$B$113,2,1)</f>
        <v>연마술[예]</v>
      </c>
      <c r="D110" s="61" t="s">
        <v>43</v>
      </c>
      <c r="E110" s="63" t="s">
        <v>52</v>
      </c>
      <c r="F110" s="64"/>
      <c r="G110" s="63" t="s">
        <v>53</v>
      </c>
      <c r="H110" s="63" t="s">
        <v>53</v>
      </c>
      <c r="I110" s="64"/>
      <c r="J110" s="63" t="s">
        <v>53</v>
      </c>
      <c r="K110" s="63" t="s">
        <v>53</v>
      </c>
      <c r="L110" s="53"/>
      <c r="M110" s="53"/>
      <c r="N110" s="53"/>
      <c r="O110" s="53"/>
      <c r="P110" s="53"/>
      <c r="Q110" s="53"/>
      <c r="R110" s="53"/>
      <c r="S110" s="53"/>
    </row>
    <row r="111" spans="1:19" ht="14.25" hidden="1">
      <c r="A111" s="57">
        <v>128</v>
      </c>
      <c r="B111" s="58" t="s">
        <v>171</v>
      </c>
      <c r="C111" s="58" t="str">
        <f>VLOOKUP(A111,'호석 정보_mhr_한글_참조'!$A$3:$B$113,2,1)</f>
        <v>칼날비늘 연마</v>
      </c>
      <c r="D111" s="57" t="s">
        <v>43</v>
      </c>
      <c r="E111" s="59" t="s">
        <v>52</v>
      </c>
      <c r="F111" s="60"/>
      <c r="G111" s="59" t="s">
        <v>53</v>
      </c>
      <c r="H111" s="59" t="s">
        <v>53</v>
      </c>
      <c r="I111" s="60"/>
      <c r="J111" s="59" t="s">
        <v>53</v>
      </c>
      <c r="K111" s="59" t="s">
        <v>53</v>
      </c>
      <c r="L111" s="53"/>
      <c r="M111" s="53"/>
      <c r="N111" s="53"/>
      <c r="O111" s="53"/>
      <c r="P111" s="53"/>
      <c r="Q111" s="53"/>
      <c r="R111" s="53"/>
      <c r="S111" s="53"/>
    </row>
    <row r="112" spans="1:19" ht="14.25">
      <c r="A112" s="61">
        <v>129</v>
      </c>
      <c r="B112" s="62" t="s">
        <v>172</v>
      </c>
      <c r="C112" s="62" t="str">
        <f>VLOOKUP(A112,'호석 정보_mhr_한글_참조'!$A$3:$B$113,2,1)</f>
        <v>벽면 이동[상]</v>
      </c>
      <c r="D112" s="61" t="s">
        <v>127</v>
      </c>
      <c r="E112" s="63" t="s">
        <v>130</v>
      </c>
      <c r="F112" s="64"/>
      <c r="G112" s="63" t="s">
        <v>131</v>
      </c>
      <c r="H112" s="63" t="s">
        <v>131</v>
      </c>
      <c r="I112" s="64"/>
      <c r="J112" s="63" t="s">
        <v>131</v>
      </c>
      <c r="K112" s="63" t="s">
        <v>131</v>
      </c>
      <c r="L112" s="53"/>
      <c r="M112" s="53"/>
      <c r="N112" s="53"/>
      <c r="O112" s="53"/>
      <c r="P112" s="53"/>
      <c r="Q112" s="53"/>
      <c r="R112" s="53"/>
      <c r="S112" s="53"/>
    </row>
    <row r="113" spans="1:19" ht="14.25" hidden="1">
      <c r="A113" s="57">
        <v>131</v>
      </c>
      <c r="B113" s="58" t="s">
        <v>173</v>
      </c>
      <c r="C113" s="58" t="str">
        <f>VLOOKUP(A113,'호석 정보_mhr_한글_참조'!$A$3:$B$113,2,1)</f>
        <v>연격</v>
      </c>
      <c r="D113" s="57" t="s">
        <v>43</v>
      </c>
      <c r="E113" s="59" t="s">
        <v>52</v>
      </c>
      <c r="F113" s="60"/>
      <c r="G113" s="59" t="s">
        <v>53</v>
      </c>
      <c r="H113" s="59" t="s">
        <v>53</v>
      </c>
      <c r="I113" s="60"/>
      <c r="J113" s="59" t="s">
        <v>53</v>
      </c>
      <c r="K113" s="65" t="s">
        <v>53</v>
      </c>
      <c r="L113" s="53"/>
      <c r="M113" s="53"/>
      <c r="N113" s="53"/>
      <c r="O113" s="53"/>
      <c r="P113" s="53"/>
      <c r="Q113" s="53"/>
      <c r="R113" s="53"/>
      <c r="S113" s="53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12.75">
      <c r="B115" s="66"/>
      <c r="C115" s="66"/>
      <c r="D115" s="53"/>
      <c r="E115" s="53"/>
      <c r="F115" s="53"/>
      <c r="H115" s="66"/>
      <c r="I115" s="66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14.25">
      <c r="B116" s="53"/>
      <c r="C116" s="67"/>
      <c r="D116" s="67"/>
      <c r="E116" s="68"/>
      <c r="F116" s="53"/>
      <c r="H116" s="69"/>
      <c r="I116" s="67"/>
      <c r="J116" s="67"/>
      <c r="K116" s="53"/>
      <c r="L116" s="53"/>
      <c r="M116" s="53"/>
      <c r="N116" s="53"/>
      <c r="O116" s="53"/>
      <c r="P116" s="53"/>
      <c r="Q116" s="53"/>
      <c r="R116" s="53"/>
      <c r="S116" s="53"/>
    </row>
    <row r="117" spans="1:19" ht="14.25">
      <c r="B117" s="53"/>
      <c r="C117" s="67"/>
      <c r="D117" s="67"/>
      <c r="E117" s="68"/>
      <c r="F117" s="53"/>
      <c r="H117" s="68"/>
      <c r="I117" s="67"/>
      <c r="J117" s="67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19" ht="14.25">
      <c r="B118" s="53"/>
      <c r="C118" s="67"/>
      <c r="D118" s="67"/>
      <c r="E118" s="68"/>
      <c r="F118" s="53"/>
      <c r="H118" s="68"/>
      <c r="I118" s="67"/>
      <c r="J118" s="67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19" ht="14.25">
      <c r="B119" s="53"/>
      <c r="C119" s="67"/>
      <c r="D119" s="67"/>
      <c r="E119" s="68"/>
      <c r="F119" s="53"/>
      <c r="H119" s="68"/>
      <c r="I119" s="67"/>
      <c r="J119" s="67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ht="14.25">
      <c r="B120" s="53"/>
      <c r="C120" s="67"/>
      <c r="D120" s="67"/>
      <c r="E120" s="68"/>
      <c r="F120" s="53"/>
      <c r="H120" s="68"/>
      <c r="I120" s="67"/>
      <c r="J120" s="67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ht="14.25">
      <c r="B121" s="53"/>
      <c r="C121" s="67"/>
      <c r="D121" s="67"/>
      <c r="E121" s="68"/>
      <c r="F121" s="53"/>
      <c r="H121" s="68"/>
      <c r="I121" s="67"/>
      <c r="J121" s="67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19" ht="14.25">
      <c r="B122" s="53"/>
      <c r="C122" s="67"/>
      <c r="D122" s="67"/>
      <c r="E122" s="68"/>
      <c r="F122" s="53"/>
      <c r="H122" s="68"/>
      <c r="I122" s="67"/>
      <c r="J122" s="67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19" ht="14.25">
      <c r="B123" s="53"/>
      <c r="C123" s="67"/>
      <c r="D123" s="67"/>
      <c r="E123" s="68"/>
      <c r="F123" s="53"/>
      <c r="H123" s="68"/>
      <c r="I123" s="67"/>
      <c r="J123" s="67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ht="14.25">
      <c r="B124" s="53"/>
      <c r="C124" s="67"/>
      <c r="D124" s="67"/>
      <c r="E124" s="68"/>
      <c r="F124" s="53"/>
      <c r="H124" s="68"/>
      <c r="I124" s="67"/>
      <c r="J124" s="67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19" ht="14.25">
      <c r="B125" s="53"/>
      <c r="C125" s="67"/>
      <c r="D125" s="67"/>
      <c r="E125" s="68"/>
      <c r="F125" s="53"/>
      <c r="H125" s="68"/>
      <c r="I125" s="67"/>
      <c r="J125" s="67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19" ht="14.25">
      <c r="B126" s="53"/>
      <c r="C126" s="67"/>
      <c r="D126" s="67"/>
      <c r="E126" s="68"/>
      <c r="F126" s="53"/>
      <c r="H126" s="68"/>
      <c r="I126" s="67"/>
      <c r="J126" s="67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19" ht="14.25">
      <c r="B127" s="53"/>
      <c r="C127" s="67"/>
      <c r="D127" s="67"/>
      <c r="E127" s="68"/>
      <c r="F127" s="53"/>
      <c r="H127" s="68"/>
      <c r="I127" s="67"/>
      <c r="J127" s="67"/>
      <c r="K127" s="53"/>
      <c r="L127" s="53"/>
      <c r="M127" s="53"/>
      <c r="N127" s="53"/>
      <c r="O127" s="53"/>
      <c r="P127" s="53"/>
      <c r="Q127" s="53"/>
      <c r="R127" s="53"/>
      <c r="S127" s="53"/>
    </row>
    <row r="128" spans="1:19" ht="14.25">
      <c r="B128" s="53"/>
      <c r="C128" s="67"/>
      <c r="D128" s="67"/>
      <c r="E128" s="68"/>
      <c r="F128" s="53"/>
      <c r="H128" s="68"/>
      <c r="I128" s="67"/>
      <c r="J128" s="67"/>
      <c r="K128" s="53"/>
      <c r="L128" s="53"/>
      <c r="M128" s="53"/>
      <c r="N128" s="53"/>
      <c r="O128" s="53"/>
      <c r="P128" s="53"/>
      <c r="Q128" s="53"/>
      <c r="R128" s="53"/>
      <c r="S128" s="53"/>
    </row>
    <row r="129" spans="2:19" ht="14.25">
      <c r="B129" s="53"/>
      <c r="C129" s="67"/>
      <c r="D129" s="67"/>
      <c r="E129" s="68"/>
      <c r="F129" s="53"/>
      <c r="H129" s="68"/>
      <c r="I129" s="67"/>
      <c r="J129" s="67"/>
      <c r="K129" s="53"/>
      <c r="L129" s="53"/>
      <c r="M129" s="53"/>
      <c r="N129" s="53"/>
      <c r="O129" s="53"/>
      <c r="P129" s="53"/>
      <c r="Q129" s="53"/>
      <c r="R129" s="53"/>
      <c r="S129" s="53"/>
    </row>
    <row r="130" spans="2:19" ht="14.25">
      <c r="B130" s="53"/>
      <c r="C130" s="67"/>
      <c r="D130" s="67"/>
      <c r="E130" s="68"/>
      <c r="F130" s="53"/>
      <c r="H130" s="68"/>
      <c r="I130" s="67"/>
      <c r="J130" s="67"/>
      <c r="K130" s="53"/>
      <c r="L130" s="53"/>
      <c r="M130" s="53"/>
      <c r="N130" s="53"/>
      <c r="O130" s="53"/>
      <c r="P130" s="53"/>
      <c r="Q130" s="53"/>
      <c r="R130" s="53"/>
      <c r="S130" s="53"/>
    </row>
    <row r="131" spans="2:19" ht="14.25">
      <c r="B131" s="53"/>
      <c r="C131" s="67"/>
      <c r="D131" s="67"/>
      <c r="E131" s="68"/>
      <c r="F131" s="53"/>
      <c r="H131" s="68"/>
      <c r="I131" s="67"/>
      <c r="J131" s="67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2:19" ht="14.25">
      <c r="B132" s="53"/>
      <c r="C132" s="67"/>
      <c r="D132" s="67"/>
      <c r="E132" s="68"/>
      <c r="F132" s="53"/>
      <c r="H132" s="68"/>
      <c r="I132" s="67"/>
      <c r="J132" s="67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2:19" ht="14.25">
      <c r="B133" s="53"/>
      <c r="C133" s="67"/>
      <c r="D133" s="67"/>
      <c r="E133" s="68"/>
      <c r="F133" s="53"/>
      <c r="H133" s="68"/>
      <c r="I133" s="67"/>
      <c r="J133" s="67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2:19" ht="14.25">
      <c r="B134" s="53"/>
      <c r="C134" s="67"/>
      <c r="D134" s="67"/>
      <c r="E134" s="68"/>
      <c r="F134" s="53"/>
      <c r="H134" s="68"/>
      <c r="I134" s="67"/>
      <c r="J134" s="67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2:19" ht="14.25">
      <c r="B135" s="53"/>
      <c r="C135" s="67"/>
      <c r="D135" s="67"/>
      <c r="E135" s="68"/>
      <c r="F135" s="53"/>
      <c r="H135" s="68"/>
      <c r="I135" s="67"/>
      <c r="J135" s="67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2:19" ht="14.25">
      <c r="B136" s="53"/>
      <c r="C136" s="67"/>
      <c r="D136" s="67"/>
      <c r="E136" s="68"/>
      <c r="F136" s="53"/>
      <c r="H136" s="68"/>
      <c r="I136" s="67"/>
      <c r="J136" s="67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2:19" ht="14.25">
      <c r="B137" s="53"/>
      <c r="C137" s="67"/>
      <c r="D137" s="67"/>
      <c r="E137" s="68"/>
      <c r="F137" s="53"/>
      <c r="H137" s="68"/>
      <c r="I137" s="67"/>
      <c r="J137" s="67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2:19" ht="14.25">
      <c r="B138" s="53"/>
      <c r="C138" s="67"/>
      <c r="D138" s="67"/>
      <c r="E138" s="68"/>
      <c r="F138" s="53"/>
      <c r="H138" s="68"/>
      <c r="I138" s="67"/>
      <c r="J138" s="67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2:19" ht="14.25">
      <c r="B139" s="53"/>
      <c r="C139" s="67"/>
      <c r="D139" s="67"/>
      <c r="E139" s="68"/>
      <c r="F139" s="53"/>
      <c r="H139" s="68"/>
      <c r="I139" s="67"/>
      <c r="J139" s="67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2:19" ht="14.25">
      <c r="B140" s="53"/>
      <c r="C140" s="67"/>
      <c r="D140" s="67"/>
      <c r="E140" s="68"/>
      <c r="F140" s="53"/>
      <c r="H140" s="68"/>
      <c r="I140" s="67"/>
      <c r="J140" s="67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2:19" ht="14.25">
      <c r="B141" s="53"/>
      <c r="C141" s="67"/>
      <c r="D141" s="67"/>
      <c r="E141" s="68"/>
      <c r="F141" s="53"/>
      <c r="H141" s="68"/>
      <c r="I141" s="67"/>
      <c r="J141" s="67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2:19" ht="14.25">
      <c r="B142" s="53"/>
      <c r="C142" s="67"/>
      <c r="D142" s="67"/>
      <c r="E142" s="68"/>
      <c r="F142" s="53"/>
      <c r="H142" s="68"/>
      <c r="I142" s="67"/>
      <c r="J142" s="67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2:19" ht="14.25">
      <c r="B143" s="53"/>
      <c r="C143" s="67"/>
      <c r="D143" s="67"/>
      <c r="E143" s="68"/>
      <c r="F143" s="53"/>
      <c r="H143" s="68"/>
      <c r="I143" s="67"/>
      <c r="J143" s="67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2:19" ht="14.25">
      <c r="B144" s="53"/>
      <c r="C144" s="67"/>
      <c r="D144" s="67"/>
      <c r="E144" s="68"/>
      <c r="F144" s="53"/>
      <c r="H144" s="68"/>
      <c r="I144" s="67"/>
      <c r="J144" s="67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2:19" ht="14.25">
      <c r="B145" s="53"/>
      <c r="C145" s="67"/>
      <c r="D145" s="67"/>
      <c r="E145" s="68"/>
      <c r="F145" s="53"/>
      <c r="H145" s="68"/>
      <c r="I145" s="67"/>
      <c r="J145" s="67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2:19" ht="14.25">
      <c r="B146" s="53"/>
      <c r="C146" s="67"/>
      <c r="D146" s="67"/>
      <c r="E146" s="68"/>
      <c r="F146" s="53"/>
      <c r="H146" s="68"/>
      <c r="I146" s="67"/>
      <c r="J146" s="67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2:19" ht="14.25">
      <c r="B147" s="53"/>
      <c r="C147" s="67"/>
      <c r="D147" s="67"/>
      <c r="E147" s="68"/>
      <c r="F147" s="53"/>
      <c r="H147" s="68"/>
      <c r="I147" s="67"/>
      <c r="J147" s="67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2:19" ht="14.25">
      <c r="B148" s="53"/>
      <c r="C148" s="67"/>
      <c r="D148" s="67"/>
      <c r="E148" s="68"/>
      <c r="F148" s="53"/>
      <c r="H148" s="68"/>
      <c r="I148" s="67"/>
      <c r="J148" s="67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2:19" ht="14.25">
      <c r="B149" s="53"/>
      <c r="C149" s="67"/>
      <c r="D149" s="67"/>
      <c r="E149" s="68"/>
      <c r="F149" s="53"/>
      <c r="H149" s="68"/>
      <c r="I149" s="67"/>
      <c r="J149" s="67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2:19" ht="14.25">
      <c r="B150" s="53"/>
      <c r="C150" s="67"/>
      <c r="D150" s="67"/>
      <c r="E150" s="68"/>
      <c r="F150" s="53"/>
      <c r="H150" s="68"/>
      <c r="I150" s="67"/>
      <c r="J150" s="67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2:19" ht="14.25">
      <c r="B151" s="53"/>
      <c r="C151" s="67"/>
      <c r="D151" s="67"/>
      <c r="E151" s="68"/>
      <c r="F151" s="53"/>
      <c r="H151" s="68"/>
      <c r="I151" s="67"/>
      <c r="J151" s="67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2:19" ht="14.25">
      <c r="B152" s="53"/>
      <c r="C152" s="67"/>
      <c r="D152" s="67"/>
      <c r="E152" s="68"/>
      <c r="F152" s="53"/>
      <c r="H152" s="68"/>
      <c r="I152" s="67"/>
      <c r="J152" s="67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2:19" ht="14.25">
      <c r="B153" s="53"/>
      <c r="C153" s="67"/>
      <c r="D153" s="67"/>
      <c r="E153" s="68"/>
      <c r="F153" s="53"/>
      <c r="H153" s="68"/>
      <c r="I153" s="67"/>
      <c r="J153" s="67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2:19" ht="14.25">
      <c r="B154" s="53"/>
      <c r="C154" s="67"/>
      <c r="D154" s="67"/>
      <c r="E154" s="68"/>
      <c r="F154" s="53"/>
      <c r="H154" s="68"/>
      <c r="I154" s="67"/>
      <c r="J154" s="67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2:19" ht="14.25">
      <c r="B155" s="53"/>
      <c r="C155" s="67"/>
      <c r="D155" s="67"/>
      <c r="E155" s="68"/>
      <c r="F155" s="53"/>
      <c r="H155" s="68"/>
      <c r="I155" s="67"/>
      <c r="J155" s="67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2:19" ht="14.25">
      <c r="B156" s="53"/>
      <c r="C156" s="67"/>
      <c r="D156" s="67"/>
      <c r="E156" s="68"/>
      <c r="F156" s="53"/>
      <c r="H156" s="68"/>
      <c r="I156" s="67"/>
      <c r="J156" s="67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2:19" ht="14.25">
      <c r="B157" s="53"/>
      <c r="C157" s="67"/>
      <c r="D157" s="67"/>
      <c r="E157" s="68"/>
      <c r="F157" s="53"/>
      <c r="H157" s="68"/>
      <c r="I157" s="67"/>
      <c r="J157" s="67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2:19" ht="14.25">
      <c r="B158" s="53"/>
      <c r="C158" s="67"/>
      <c r="D158" s="67"/>
      <c r="E158" s="68"/>
      <c r="F158" s="53"/>
      <c r="H158" s="68"/>
      <c r="I158" s="67"/>
      <c r="J158" s="67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2:19" ht="14.25">
      <c r="B159" s="53"/>
      <c r="C159" s="67"/>
      <c r="D159" s="67"/>
      <c r="E159" s="68"/>
      <c r="F159" s="53"/>
      <c r="H159" s="68"/>
      <c r="I159" s="67"/>
      <c r="J159" s="67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2:19" ht="14.25">
      <c r="B160" s="53"/>
      <c r="C160" s="67"/>
      <c r="D160" s="67"/>
      <c r="E160" s="68"/>
      <c r="F160" s="53"/>
      <c r="H160" s="68"/>
      <c r="I160" s="67"/>
      <c r="J160" s="67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2:19" ht="14.25">
      <c r="B161" s="53"/>
      <c r="C161" s="67"/>
      <c r="D161" s="67"/>
      <c r="E161" s="68"/>
      <c r="F161" s="53"/>
      <c r="H161" s="68"/>
      <c r="I161" s="67"/>
      <c r="J161" s="67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2:19" ht="14.25">
      <c r="B162" s="53"/>
      <c r="C162" s="67"/>
      <c r="D162" s="67"/>
      <c r="E162" s="68"/>
      <c r="F162" s="53"/>
      <c r="H162" s="68"/>
      <c r="I162" s="67"/>
      <c r="J162" s="67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2:19" ht="14.25">
      <c r="B163" s="53"/>
      <c r="C163" s="67"/>
      <c r="D163" s="67"/>
      <c r="E163" s="68"/>
      <c r="F163" s="53"/>
      <c r="H163" s="68"/>
      <c r="I163" s="67"/>
      <c r="J163" s="67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2:19" ht="14.25">
      <c r="B164" s="53"/>
      <c r="C164" s="67"/>
      <c r="D164" s="67"/>
      <c r="E164" s="68"/>
      <c r="F164" s="53"/>
      <c r="H164" s="68"/>
      <c r="I164" s="67"/>
      <c r="J164" s="67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2:19" ht="14.25">
      <c r="B165" s="53"/>
      <c r="C165" s="67"/>
      <c r="D165" s="67"/>
      <c r="E165" s="68"/>
      <c r="F165" s="53"/>
      <c r="H165" s="68"/>
      <c r="I165" s="67"/>
      <c r="J165" s="67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2:19" ht="14.25">
      <c r="B166" s="53"/>
      <c r="C166" s="67"/>
      <c r="D166" s="67"/>
      <c r="E166" s="68"/>
      <c r="F166" s="53"/>
      <c r="H166" s="68"/>
      <c r="I166" s="67"/>
      <c r="J166" s="67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2:19" ht="14.25">
      <c r="B167" s="53"/>
      <c r="C167" s="67"/>
      <c r="D167" s="67"/>
      <c r="E167" s="68"/>
      <c r="F167" s="53"/>
      <c r="H167" s="68"/>
      <c r="I167" s="67"/>
      <c r="J167" s="67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2:19" ht="14.25">
      <c r="B168" s="53"/>
      <c r="C168" s="67"/>
      <c r="D168" s="67"/>
      <c r="E168" s="68"/>
      <c r="F168" s="53"/>
      <c r="H168" s="68"/>
      <c r="I168" s="67"/>
      <c r="J168" s="67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2:19" ht="14.25">
      <c r="B169" s="53"/>
      <c r="C169" s="67"/>
      <c r="D169" s="67"/>
      <c r="E169" s="68"/>
      <c r="F169" s="53"/>
      <c r="H169" s="68"/>
      <c r="I169" s="67"/>
      <c r="J169" s="67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2:19" ht="14.25">
      <c r="B170" s="53"/>
      <c r="C170" s="67"/>
      <c r="D170" s="67"/>
      <c r="E170" s="68"/>
      <c r="F170" s="53"/>
      <c r="H170" s="68"/>
      <c r="I170" s="67"/>
      <c r="J170" s="67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2:19" ht="14.25">
      <c r="B171" s="53"/>
      <c r="C171" s="67"/>
      <c r="D171" s="67"/>
      <c r="E171" s="68"/>
      <c r="F171" s="53"/>
      <c r="H171" s="68"/>
      <c r="I171" s="67"/>
      <c r="J171" s="67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2:19" ht="14.25">
      <c r="B172" s="53"/>
      <c r="C172" s="67"/>
      <c r="D172" s="67"/>
      <c r="E172" s="68"/>
      <c r="F172" s="53"/>
      <c r="H172" s="68"/>
      <c r="I172" s="67"/>
      <c r="J172" s="67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2:19" ht="14.25">
      <c r="B173" s="53"/>
      <c r="C173" s="67"/>
      <c r="D173" s="67"/>
      <c r="E173" s="68"/>
      <c r="F173" s="53"/>
      <c r="H173" s="68"/>
      <c r="I173" s="67"/>
      <c r="J173" s="67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2:19" ht="14.25">
      <c r="B174" s="53"/>
      <c r="C174" s="67"/>
      <c r="D174" s="67"/>
      <c r="E174" s="68"/>
      <c r="F174" s="53"/>
      <c r="H174" s="68"/>
      <c r="I174" s="67"/>
      <c r="J174" s="67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2:19" ht="14.25">
      <c r="B175" s="53"/>
      <c r="C175" s="67"/>
      <c r="D175" s="67"/>
      <c r="E175" s="68"/>
      <c r="F175" s="53"/>
      <c r="H175" s="68"/>
      <c r="I175" s="67"/>
      <c r="J175" s="67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2:19" ht="14.25">
      <c r="B176" s="53"/>
      <c r="C176" s="67"/>
      <c r="D176" s="67"/>
      <c r="E176" s="68"/>
      <c r="F176" s="53"/>
      <c r="H176" s="68"/>
      <c r="I176" s="67"/>
      <c r="J176" s="67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14.25">
      <c r="B177" s="53"/>
      <c r="C177" s="67"/>
      <c r="D177" s="67"/>
      <c r="E177" s="68"/>
      <c r="F177" s="53"/>
      <c r="H177" s="68"/>
      <c r="I177" s="67"/>
      <c r="J177" s="67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14.25">
      <c r="B178" s="53"/>
      <c r="C178" s="67"/>
      <c r="D178" s="67"/>
      <c r="E178" s="68"/>
      <c r="F178" s="53"/>
      <c r="H178" s="68"/>
      <c r="I178" s="67"/>
      <c r="J178" s="67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14.25">
      <c r="B179" s="53"/>
      <c r="C179" s="67"/>
      <c r="D179" s="67"/>
      <c r="E179" s="68"/>
      <c r="F179" s="53"/>
      <c r="H179" s="68"/>
      <c r="I179" s="67"/>
      <c r="J179" s="67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14.25">
      <c r="B180" s="53"/>
      <c r="C180" s="67"/>
      <c r="D180" s="67"/>
      <c r="E180" s="68"/>
      <c r="F180" s="53"/>
      <c r="H180" s="68"/>
      <c r="I180" s="67"/>
      <c r="J180" s="67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14.25">
      <c r="A181" s="53"/>
      <c r="B181" s="66"/>
      <c r="C181" s="53"/>
      <c r="D181" s="53"/>
      <c r="E181" s="53"/>
      <c r="F181" s="53"/>
      <c r="H181" s="68"/>
      <c r="I181" s="67"/>
      <c r="J181" s="67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14.25">
      <c r="B182" s="53"/>
      <c r="C182" s="67"/>
      <c r="D182" s="67"/>
      <c r="E182" s="68"/>
      <c r="F182" s="53"/>
      <c r="H182" s="68"/>
      <c r="I182" s="67"/>
      <c r="J182" s="67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14.25">
      <c r="B183" s="53"/>
      <c r="C183" s="67"/>
      <c r="D183" s="67"/>
      <c r="E183" s="68"/>
      <c r="F183" s="53"/>
      <c r="H183" s="68"/>
      <c r="I183" s="67"/>
      <c r="J183" s="67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14.25">
      <c r="B184" s="53"/>
      <c r="C184" s="67"/>
      <c r="D184" s="67"/>
      <c r="E184" s="68"/>
      <c r="F184" s="53"/>
      <c r="H184" s="68"/>
      <c r="I184" s="67"/>
      <c r="J184" s="67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14.25">
      <c r="B185" s="53"/>
      <c r="C185" s="67"/>
      <c r="D185" s="67"/>
      <c r="E185" s="68"/>
      <c r="F185" s="53"/>
      <c r="H185" s="68"/>
      <c r="I185" s="67"/>
      <c r="J185" s="67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14.25">
      <c r="B186" s="53"/>
      <c r="C186" s="67"/>
      <c r="D186" s="67"/>
      <c r="E186" s="68"/>
      <c r="F186" s="53"/>
      <c r="H186" s="68"/>
      <c r="I186" s="67"/>
      <c r="J186" s="67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14.25">
      <c r="B187" s="53"/>
      <c r="C187" s="67"/>
      <c r="D187" s="67"/>
      <c r="E187" s="68"/>
      <c r="F187" s="53"/>
      <c r="H187" s="68"/>
      <c r="I187" s="67"/>
      <c r="J187" s="67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14.25">
      <c r="B188" s="53"/>
      <c r="C188" s="67"/>
      <c r="D188" s="67"/>
      <c r="E188" s="68"/>
      <c r="F188" s="53"/>
      <c r="H188" s="68"/>
      <c r="I188" s="67"/>
      <c r="J188" s="67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14.25">
      <c r="B189" s="53"/>
      <c r="C189" s="67"/>
      <c r="D189" s="67"/>
      <c r="E189" s="68"/>
      <c r="F189" s="53"/>
      <c r="H189" s="68"/>
      <c r="I189" s="67"/>
      <c r="J189" s="67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14.25">
      <c r="B190" s="53"/>
      <c r="C190" s="67"/>
      <c r="D190" s="67"/>
      <c r="E190" s="68"/>
      <c r="F190" s="53"/>
      <c r="H190" s="68"/>
      <c r="I190" s="67"/>
      <c r="J190" s="67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14.25">
      <c r="B191" s="53"/>
      <c r="C191" s="67"/>
      <c r="D191" s="67"/>
      <c r="E191" s="68"/>
      <c r="F191" s="53"/>
      <c r="H191" s="68"/>
      <c r="I191" s="67"/>
      <c r="J191" s="67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14.25">
      <c r="B192" s="53"/>
      <c r="C192" s="67"/>
      <c r="D192" s="67"/>
      <c r="E192" s="68"/>
      <c r="F192" s="53"/>
      <c r="H192" s="68"/>
      <c r="I192" s="67"/>
      <c r="J192" s="67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2:19" ht="14.25">
      <c r="B193" s="53"/>
      <c r="C193" s="67"/>
      <c r="D193" s="67"/>
      <c r="E193" s="68"/>
      <c r="F193" s="53"/>
      <c r="H193" s="68"/>
      <c r="I193" s="67"/>
      <c r="J193" s="67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2:19" ht="14.25">
      <c r="B194" s="53"/>
      <c r="C194" s="67"/>
      <c r="D194" s="67"/>
      <c r="E194" s="68"/>
      <c r="F194" s="53"/>
      <c r="H194" s="68"/>
      <c r="I194" s="67"/>
      <c r="J194" s="67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2:19" ht="14.25">
      <c r="B195" s="53"/>
      <c r="C195" s="67"/>
      <c r="D195" s="67"/>
      <c r="E195" s="68"/>
      <c r="F195" s="53"/>
      <c r="H195" s="68"/>
      <c r="I195" s="67"/>
      <c r="J195" s="67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2:19" ht="14.25">
      <c r="B196" s="53"/>
      <c r="C196" s="67"/>
      <c r="D196" s="67"/>
      <c r="E196" s="68"/>
      <c r="F196" s="53"/>
      <c r="H196" s="68"/>
      <c r="I196" s="67"/>
      <c r="J196" s="67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2:19" ht="14.25">
      <c r="B197" s="53"/>
      <c r="C197" s="67"/>
      <c r="D197" s="67"/>
      <c r="E197" s="68"/>
      <c r="F197" s="53"/>
      <c r="H197" s="68"/>
      <c r="I197" s="67"/>
      <c r="J197" s="67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2:19" ht="14.25">
      <c r="B198" s="53"/>
      <c r="C198" s="67"/>
      <c r="D198" s="67"/>
      <c r="E198" s="68"/>
      <c r="F198" s="53"/>
      <c r="H198" s="68"/>
      <c r="I198" s="67"/>
      <c r="J198" s="67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2:19" ht="14.25">
      <c r="B199" s="53"/>
      <c r="C199" s="67"/>
      <c r="D199" s="67"/>
      <c r="E199" s="68"/>
      <c r="F199" s="53"/>
      <c r="H199" s="68"/>
      <c r="I199" s="67"/>
      <c r="J199" s="67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2:19" ht="14.25">
      <c r="B200" s="53"/>
      <c r="C200" s="67"/>
      <c r="D200" s="67"/>
      <c r="E200" s="68"/>
      <c r="F200" s="53"/>
      <c r="H200" s="68"/>
      <c r="I200" s="67"/>
      <c r="J200" s="67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2:19" ht="14.25">
      <c r="B201" s="53"/>
      <c r="C201" s="67"/>
      <c r="D201" s="67"/>
      <c r="E201" s="68"/>
      <c r="F201" s="53"/>
      <c r="H201" s="68"/>
      <c r="I201" s="67"/>
      <c r="J201" s="67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2:19" ht="14.25">
      <c r="B202" s="53"/>
      <c r="C202" s="67"/>
      <c r="D202" s="67"/>
      <c r="E202" s="68"/>
      <c r="F202" s="53"/>
      <c r="H202" s="68"/>
      <c r="I202" s="67"/>
      <c r="J202" s="67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2:19" ht="14.25">
      <c r="B203" s="53"/>
      <c r="C203" s="67"/>
      <c r="D203" s="67"/>
      <c r="E203" s="68"/>
      <c r="F203" s="53"/>
      <c r="H203" s="68"/>
      <c r="I203" s="67"/>
      <c r="J203" s="67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2:19" ht="14.25">
      <c r="B204" s="53"/>
      <c r="C204" s="67"/>
      <c r="D204" s="67"/>
      <c r="E204" s="68"/>
      <c r="F204" s="53"/>
      <c r="H204" s="68"/>
      <c r="I204" s="67"/>
      <c r="J204" s="67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2:19" ht="14.25">
      <c r="B205" s="53"/>
      <c r="C205" s="67"/>
      <c r="D205" s="67"/>
      <c r="E205" s="68"/>
      <c r="F205" s="53"/>
      <c r="H205" s="68"/>
      <c r="I205" s="67"/>
      <c r="J205" s="67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2:19" ht="14.25">
      <c r="B206" s="53"/>
      <c r="C206" s="67"/>
      <c r="D206" s="67"/>
      <c r="E206" s="68"/>
      <c r="F206" s="53"/>
      <c r="H206" s="68"/>
      <c r="I206" s="67"/>
      <c r="J206" s="67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2:19" ht="14.25">
      <c r="B207" s="53"/>
      <c r="C207" s="67"/>
      <c r="D207" s="67"/>
      <c r="E207" s="68"/>
      <c r="F207" s="53"/>
      <c r="H207" s="68"/>
      <c r="I207" s="67"/>
      <c r="J207" s="67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2:19" ht="14.25">
      <c r="B208" s="53"/>
      <c r="C208" s="67"/>
      <c r="D208" s="67"/>
      <c r="E208" s="68"/>
      <c r="F208" s="53"/>
      <c r="H208" s="68"/>
      <c r="I208" s="67"/>
      <c r="J208" s="67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2:19" ht="14.25">
      <c r="B209" s="53"/>
      <c r="C209" s="67"/>
      <c r="D209" s="67"/>
      <c r="E209" s="68"/>
      <c r="F209" s="53"/>
      <c r="H209" s="68"/>
      <c r="I209" s="67"/>
      <c r="J209" s="67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2:19" ht="14.25">
      <c r="B210" s="53"/>
      <c r="C210" s="67"/>
      <c r="D210" s="67"/>
      <c r="E210" s="68"/>
      <c r="F210" s="53"/>
      <c r="H210" s="68"/>
      <c r="I210" s="67"/>
      <c r="J210" s="67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2:19" ht="14.25">
      <c r="B211" s="53"/>
      <c r="C211" s="67"/>
      <c r="D211" s="67"/>
      <c r="E211" s="68"/>
      <c r="F211" s="53"/>
      <c r="H211" s="68"/>
      <c r="I211" s="67"/>
      <c r="J211" s="67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2:19" ht="14.25">
      <c r="B212" s="53"/>
      <c r="C212" s="67"/>
      <c r="D212" s="67"/>
      <c r="E212" s="68"/>
      <c r="F212" s="53"/>
      <c r="H212" s="68"/>
      <c r="I212" s="67"/>
      <c r="J212" s="67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2:19" ht="14.25">
      <c r="B213" s="53"/>
      <c r="C213" s="67"/>
      <c r="D213" s="67"/>
      <c r="E213" s="68"/>
      <c r="F213" s="53"/>
      <c r="H213" s="68"/>
      <c r="I213" s="67"/>
      <c r="J213" s="67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2:19" ht="14.25">
      <c r="B214" s="53"/>
      <c r="C214" s="67"/>
      <c r="D214" s="67"/>
      <c r="E214" s="68"/>
      <c r="F214" s="53"/>
      <c r="H214" s="68"/>
      <c r="I214" s="67"/>
      <c r="J214" s="67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2:19" ht="14.25">
      <c r="B215" s="53"/>
      <c r="C215" s="67"/>
      <c r="D215" s="67"/>
      <c r="E215" s="68"/>
      <c r="F215" s="53"/>
      <c r="H215" s="68"/>
      <c r="I215" s="67"/>
      <c r="J215" s="67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2:19" ht="14.25">
      <c r="B216" s="53"/>
      <c r="C216" s="67"/>
      <c r="D216" s="67"/>
      <c r="E216" s="68"/>
      <c r="F216" s="53"/>
      <c r="H216" s="68"/>
      <c r="I216" s="67"/>
      <c r="J216" s="67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2:19" ht="14.25">
      <c r="B217" s="53"/>
      <c r="C217" s="67"/>
      <c r="D217" s="67"/>
      <c r="E217" s="68"/>
      <c r="F217" s="53"/>
      <c r="H217" s="68"/>
      <c r="I217" s="67"/>
      <c r="J217" s="67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2:19" ht="14.25">
      <c r="B218" s="53"/>
      <c r="C218" s="67"/>
      <c r="D218" s="67"/>
      <c r="E218" s="68"/>
      <c r="F218" s="53"/>
      <c r="H218" s="68"/>
      <c r="I218" s="67"/>
      <c r="J218" s="67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2:19" ht="14.25">
      <c r="B219" s="53"/>
      <c r="C219" s="67"/>
      <c r="D219" s="67"/>
      <c r="E219" s="68"/>
      <c r="F219" s="53"/>
      <c r="H219" s="68"/>
      <c r="I219" s="67"/>
      <c r="J219" s="67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2:19" ht="14.25">
      <c r="B220" s="53"/>
      <c r="C220" s="67"/>
      <c r="D220" s="67"/>
      <c r="E220" s="68"/>
      <c r="F220" s="53"/>
      <c r="H220" s="68"/>
      <c r="I220" s="67"/>
      <c r="J220" s="67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2:19" ht="14.25">
      <c r="B221" s="53"/>
      <c r="C221" s="67"/>
      <c r="D221" s="67"/>
      <c r="E221" s="68"/>
      <c r="F221" s="53"/>
      <c r="H221" s="68"/>
      <c r="I221" s="67"/>
      <c r="J221" s="67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2:19" ht="14.25">
      <c r="B222" s="53"/>
      <c r="C222" s="67"/>
      <c r="D222" s="67"/>
      <c r="E222" s="68"/>
      <c r="F222" s="53"/>
      <c r="H222" s="68"/>
      <c r="I222" s="67"/>
      <c r="J222" s="67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2:19" ht="14.25">
      <c r="B223" s="53"/>
      <c r="C223" s="67"/>
      <c r="D223" s="67"/>
      <c r="E223" s="68"/>
      <c r="F223" s="53"/>
      <c r="H223" s="68"/>
      <c r="I223" s="67"/>
      <c r="J223" s="67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2:19" ht="14.25">
      <c r="B224" s="53"/>
      <c r="C224" s="67"/>
      <c r="D224" s="67"/>
      <c r="E224" s="68"/>
      <c r="F224" s="53"/>
      <c r="H224" s="68"/>
      <c r="I224" s="67"/>
      <c r="J224" s="67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14.25">
      <c r="B225" s="53"/>
      <c r="C225" s="67"/>
      <c r="D225" s="67"/>
      <c r="E225" s="68"/>
      <c r="F225" s="53"/>
      <c r="H225" s="68"/>
      <c r="I225" s="67"/>
      <c r="J225" s="67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14.25">
      <c r="B226" s="53"/>
      <c r="C226" s="67"/>
      <c r="D226" s="67"/>
      <c r="E226" s="68"/>
      <c r="F226" s="53"/>
      <c r="H226" s="68"/>
      <c r="I226" s="67"/>
      <c r="J226" s="67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14.25">
      <c r="B227" s="53"/>
      <c r="C227" s="67"/>
      <c r="D227" s="67"/>
      <c r="E227" s="68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  <row r="501" spans="1:19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</row>
    <row r="504" spans="1:19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</row>
    <row r="505" spans="1:19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</row>
    <row r="506" spans="1:19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</row>
    <row r="507" spans="1:19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</row>
    <row r="508" spans="1:19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</row>
    <row r="509" spans="1:19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</row>
    <row r="510" spans="1:19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</row>
    <row r="511" spans="1:19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</row>
    <row r="512" spans="1:19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</row>
    <row r="513" spans="1:19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</row>
    <row r="514" spans="1:19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</row>
    <row r="515" spans="1:19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</row>
    <row r="516" spans="1:19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</row>
    <row r="517" spans="1:19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</row>
    <row r="518" spans="1:19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</row>
    <row r="519" spans="1:19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</row>
    <row r="520" spans="1:19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19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</row>
    <row r="522" spans="1:19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</row>
    <row r="523" spans="1:19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</row>
    <row r="524" spans="1:19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</row>
    <row r="525" spans="1:19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</row>
    <row r="526" spans="1:19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</row>
    <row r="527" spans="1:19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</row>
    <row r="528" spans="1:19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</row>
    <row r="529" spans="1:19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</row>
    <row r="530" spans="1:19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</row>
    <row r="531" spans="1:19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</row>
    <row r="532" spans="1:19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</row>
    <row r="533" spans="1:19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</row>
    <row r="534" spans="1:19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</row>
    <row r="535" spans="1:19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</row>
    <row r="536" spans="1:19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</row>
    <row r="537" spans="1:19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</row>
    <row r="538" spans="1:19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</row>
    <row r="539" spans="1:19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</row>
    <row r="540" spans="1:19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</row>
    <row r="541" spans="1:19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</row>
    <row r="542" spans="1:19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</row>
    <row r="543" spans="1:19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</row>
    <row r="544" spans="1:19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</row>
    <row r="545" spans="1:19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</row>
    <row r="546" spans="1:19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</row>
    <row r="547" spans="1:19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</row>
    <row r="548" spans="1:19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</row>
    <row r="549" spans="1:19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</row>
    <row r="550" spans="1:19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</row>
    <row r="551" spans="1:19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</row>
    <row r="552" spans="1:19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</row>
    <row r="553" spans="1:19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</row>
    <row r="554" spans="1:19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</row>
    <row r="555" spans="1:19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</row>
    <row r="556" spans="1:19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</row>
    <row r="559" spans="1:19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</row>
    <row r="560" spans="1:19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</row>
    <row r="561" spans="1:19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</row>
    <row r="562" spans="1:19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</row>
    <row r="563" spans="1:19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</row>
    <row r="564" spans="1:19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</row>
    <row r="565" spans="1:19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</row>
    <row r="566" spans="1:19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</row>
    <row r="567" spans="1:19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</row>
    <row r="568" spans="1:19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</row>
    <row r="569" spans="1:19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</row>
    <row r="570" spans="1:19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</row>
    <row r="571" spans="1:19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</row>
    <row r="572" spans="1:19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</row>
    <row r="573" spans="1:19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</row>
    <row r="574" spans="1:19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</row>
    <row r="575" spans="1:19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</row>
    <row r="576" spans="1:19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</row>
    <row r="577" spans="1:19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</row>
    <row r="578" spans="1:19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</row>
    <row r="579" spans="1:19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</row>
    <row r="580" spans="1:19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</row>
    <row r="581" spans="1:19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</row>
    <row r="582" spans="1:19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</row>
    <row r="583" spans="1:19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</row>
    <row r="584" spans="1:19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</row>
    <row r="585" spans="1:19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</row>
    <row r="586" spans="1:19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</row>
    <row r="587" spans="1:19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</row>
    <row r="588" spans="1:19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</row>
    <row r="589" spans="1:19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</row>
    <row r="590" spans="1:19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</row>
    <row r="591" spans="1:19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</row>
    <row r="592" spans="1:19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</row>
    <row r="593" spans="1:19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</row>
    <row r="594" spans="1:19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</row>
    <row r="595" spans="1:19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</row>
    <row r="596" spans="1:19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</row>
    <row r="597" spans="1:19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</row>
    <row r="598" spans="1:19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</row>
    <row r="599" spans="1:19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</row>
    <row r="600" spans="1:19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</row>
    <row r="601" spans="1:19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</row>
    <row r="602" spans="1:19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</row>
    <row r="603" spans="1:19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</row>
    <row r="604" spans="1:19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</row>
    <row r="605" spans="1:19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</row>
    <row r="606" spans="1:19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</row>
    <row r="607" spans="1:19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</row>
    <row r="608" spans="1:19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</row>
    <row r="609" spans="1:19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</row>
    <row r="610" spans="1:19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</row>
    <row r="613" spans="1:19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</row>
    <row r="614" spans="1:19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</row>
    <row r="615" spans="1:19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</row>
    <row r="616" spans="1:19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</row>
    <row r="617" spans="1:19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</row>
    <row r="618" spans="1:19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</row>
    <row r="619" spans="1:19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</row>
    <row r="620" spans="1:19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</row>
    <row r="621" spans="1:19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</row>
    <row r="622" spans="1:19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</row>
    <row r="623" spans="1:19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</row>
    <row r="624" spans="1:19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</row>
    <row r="625" spans="1:19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</row>
    <row r="626" spans="1:19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</row>
    <row r="627" spans="1:19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</row>
    <row r="628" spans="1:19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</row>
    <row r="629" spans="1:19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</row>
    <row r="630" spans="1:19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</row>
    <row r="631" spans="1:19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</row>
    <row r="632" spans="1:19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</row>
    <row r="633" spans="1:19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</row>
    <row r="634" spans="1:19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</row>
    <row r="635" spans="1:19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</row>
    <row r="636" spans="1:19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</row>
    <row r="637" spans="1:19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</row>
    <row r="638" spans="1:19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</row>
    <row r="639" spans="1:19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</row>
    <row r="640" spans="1:19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</row>
    <row r="641" spans="1:19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</row>
    <row r="642" spans="1:19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</row>
    <row r="643" spans="1:19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</row>
    <row r="644" spans="1:19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</row>
    <row r="645" spans="1:19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</row>
    <row r="646" spans="1:19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</row>
    <row r="647" spans="1:19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</row>
    <row r="648" spans="1:19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</row>
    <row r="649" spans="1:19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</row>
    <row r="650" spans="1:19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</row>
    <row r="651" spans="1:19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</row>
    <row r="652" spans="1:19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</row>
    <row r="653" spans="1:19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</row>
    <row r="654" spans="1:19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</row>
    <row r="655" spans="1:19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</row>
    <row r="656" spans="1:19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</row>
    <row r="657" spans="1:19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</row>
    <row r="658" spans="1:19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</row>
    <row r="659" spans="1:19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</row>
    <row r="660" spans="1:19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</row>
    <row r="661" spans="1:19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</row>
    <row r="662" spans="1:19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</row>
    <row r="663" spans="1:19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</row>
    <row r="664" spans="1:19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</row>
    <row r="665" spans="1:19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</row>
    <row r="666" spans="1:19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</row>
    <row r="667" spans="1:19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</row>
    <row r="668" spans="1:19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</row>
    <row r="669" spans="1:19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</row>
    <row r="670" spans="1:19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</row>
    <row r="671" spans="1:19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</row>
    <row r="672" spans="1:19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</row>
    <row r="673" spans="1:19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</row>
    <row r="674" spans="1:19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</row>
    <row r="675" spans="1:19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</row>
    <row r="676" spans="1:19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</row>
    <row r="677" spans="1:19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</row>
    <row r="678" spans="1:19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</row>
    <row r="679" spans="1:19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</row>
    <row r="684" spans="1:19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</row>
    <row r="685" spans="1:19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</row>
    <row r="686" spans="1:19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</row>
    <row r="687" spans="1:19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</row>
    <row r="688" spans="1:19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</row>
    <row r="689" spans="1:19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</row>
    <row r="690" spans="1:19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</row>
    <row r="691" spans="1:19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</row>
    <row r="692" spans="1:19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</row>
    <row r="693" spans="1:19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</row>
    <row r="694" spans="1:19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</row>
    <row r="695" spans="1:19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</row>
    <row r="696" spans="1:19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</row>
    <row r="697" spans="1:19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</row>
    <row r="698" spans="1:19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</row>
    <row r="699" spans="1:19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</row>
    <row r="700" spans="1:19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</row>
    <row r="701" spans="1:19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</row>
    <row r="702" spans="1:19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</row>
    <row r="703" spans="1:19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</row>
    <row r="704" spans="1:19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</row>
    <row r="705" spans="1:19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</row>
    <row r="706" spans="1:19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</row>
    <row r="707" spans="1:19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</row>
    <row r="708" spans="1:19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</row>
    <row r="709" spans="1:19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</row>
    <row r="710" spans="1:19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</row>
    <row r="711" spans="1:19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</row>
    <row r="712" spans="1:19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</row>
    <row r="713" spans="1:19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</row>
    <row r="714" spans="1:19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</row>
    <row r="715" spans="1:19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</row>
    <row r="716" spans="1:19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</row>
    <row r="717" spans="1:19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</row>
    <row r="718" spans="1:19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</row>
    <row r="719" spans="1:19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</row>
    <row r="720" spans="1:19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</row>
    <row r="721" spans="1:19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</row>
    <row r="722" spans="1:19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</row>
    <row r="723" spans="1:19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</row>
    <row r="724" spans="1:19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</row>
    <row r="725" spans="1:19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</row>
    <row r="726" spans="1:19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</row>
    <row r="727" spans="1:19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</row>
    <row r="728" spans="1:19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</row>
    <row r="729" spans="1:19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</row>
    <row r="730" spans="1:19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</row>
    <row r="731" spans="1:19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</row>
    <row r="732" spans="1:19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</row>
    <row r="733" spans="1:19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</row>
    <row r="734" spans="1:19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</row>
    <row r="735" spans="1:19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</row>
    <row r="736" spans="1:19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</row>
    <row r="737" spans="1:19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</row>
    <row r="738" spans="1:19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</row>
    <row r="739" spans="1:19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</row>
    <row r="740" spans="1:19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</row>
    <row r="741" spans="1:19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</row>
    <row r="742" spans="1:19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</row>
    <row r="743" spans="1:19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</row>
    <row r="744" spans="1:19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</row>
    <row r="745" spans="1:19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</row>
    <row r="746" spans="1:19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</row>
    <row r="747" spans="1:19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</row>
    <row r="748" spans="1:19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</row>
    <row r="749" spans="1:19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</row>
    <row r="750" spans="1:19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</row>
    <row r="751" spans="1:19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</row>
    <row r="752" spans="1:19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</row>
    <row r="753" spans="1:19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</row>
    <row r="754" spans="1:19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</row>
    <row r="755" spans="1:19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</row>
    <row r="756" spans="1:19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</row>
    <row r="757" spans="1:19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</row>
    <row r="758" spans="1:19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</row>
    <row r="759" spans="1:19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</row>
    <row r="760" spans="1:19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</row>
    <row r="761" spans="1:19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</row>
    <row r="762" spans="1:19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</row>
    <row r="763" spans="1:19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</row>
    <row r="764" spans="1:19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</row>
    <row r="765" spans="1:19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</row>
    <row r="766" spans="1:19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</row>
    <row r="767" spans="1:19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</row>
    <row r="768" spans="1:19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</row>
    <row r="769" spans="1:19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</row>
    <row r="770" spans="1:19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</row>
    <row r="771" spans="1:19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</row>
    <row r="772" spans="1:19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</row>
    <row r="773" spans="1:19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</row>
    <row r="774" spans="1:19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</row>
    <row r="775" spans="1:19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</row>
    <row r="776" spans="1:19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</row>
    <row r="777" spans="1:19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</row>
    <row r="778" spans="1:19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</row>
    <row r="779" spans="1:19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</row>
    <row r="780" spans="1:19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</row>
    <row r="781" spans="1:19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</row>
    <row r="782" spans="1:19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</row>
    <row r="783" spans="1:19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</row>
    <row r="784" spans="1:19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</row>
    <row r="785" spans="1:19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</row>
    <row r="786" spans="1:19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</row>
    <row r="787" spans="1:19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</row>
    <row r="788" spans="1:19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</row>
    <row r="789" spans="1:19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</row>
    <row r="790" spans="1:19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</row>
    <row r="791" spans="1:19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</row>
    <row r="792" spans="1:19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</row>
    <row r="793" spans="1:19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</row>
    <row r="794" spans="1:19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</row>
    <row r="795" spans="1:19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</row>
    <row r="796" spans="1:19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</row>
    <row r="797" spans="1:19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</row>
    <row r="798" spans="1:19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</row>
    <row r="799" spans="1:19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</row>
    <row r="800" spans="1:19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</row>
    <row r="801" spans="1:19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</row>
    <row r="802" spans="1:19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</row>
    <row r="803" spans="1:19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</row>
    <row r="804" spans="1:19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</row>
    <row r="805" spans="1:19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</row>
    <row r="806" spans="1:19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</row>
    <row r="807" spans="1:19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</row>
    <row r="808" spans="1:19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</row>
    <row r="809" spans="1:19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</row>
    <row r="810" spans="1:19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</row>
    <row r="811" spans="1:19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</row>
    <row r="812" spans="1:19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</row>
    <row r="813" spans="1:19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</row>
    <row r="814" spans="1:19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</row>
    <row r="815" spans="1:19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</row>
    <row r="816" spans="1:19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</row>
    <row r="817" spans="1:19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</row>
    <row r="818" spans="1:19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</row>
    <row r="819" spans="1:19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</row>
    <row r="820" spans="1:19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</row>
    <row r="821" spans="1:19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</row>
    <row r="822" spans="1:19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</row>
    <row r="823" spans="1:19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</row>
    <row r="824" spans="1:19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</row>
    <row r="825" spans="1:19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</row>
    <row r="826" spans="1:19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</row>
    <row r="827" spans="1:19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</row>
    <row r="828" spans="1:19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</row>
    <row r="829" spans="1:19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</row>
    <row r="830" spans="1:19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</row>
    <row r="831" spans="1:19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</row>
    <row r="832" spans="1:19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</row>
    <row r="833" spans="1:19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</row>
    <row r="834" spans="1:19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</row>
    <row r="835" spans="1:19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</row>
    <row r="836" spans="1:19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</row>
    <row r="837" spans="1:19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</row>
    <row r="838" spans="1:19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</row>
    <row r="839" spans="1:19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</row>
    <row r="840" spans="1:19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</row>
    <row r="841" spans="1:19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</row>
    <row r="842" spans="1:19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</row>
    <row r="843" spans="1:19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</row>
    <row r="844" spans="1:19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</row>
    <row r="845" spans="1:19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</row>
    <row r="846" spans="1:19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</row>
    <row r="847" spans="1:19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</row>
    <row r="848" spans="1:19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</row>
    <row r="849" spans="1:19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</row>
    <row r="850" spans="1:19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</row>
    <row r="851" spans="1:19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</row>
    <row r="852" spans="1:19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</row>
    <row r="853" spans="1:19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</row>
    <row r="854" spans="1:19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</row>
    <row r="855" spans="1:19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</row>
    <row r="856" spans="1:19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</row>
    <row r="857" spans="1:19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</row>
    <row r="858" spans="1:19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</row>
    <row r="859" spans="1:19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</row>
    <row r="860" spans="1:19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</row>
    <row r="861" spans="1:19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</row>
    <row r="862" spans="1:19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</row>
    <row r="863" spans="1:19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</row>
    <row r="864" spans="1:19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</row>
    <row r="865" spans="1:19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</row>
    <row r="866" spans="1:19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</row>
    <row r="867" spans="1:19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</row>
    <row r="868" spans="1:19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</row>
    <row r="869" spans="1:19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</row>
    <row r="870" spans="1:19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</row>
    <row r="871" spans="1:19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</row>
    <row r="872" spans="1:19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</row>
    <row r="873" spans="1:19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</row>
    <row r="874" spans="1:19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</row>
    <row r="875" spans="1:19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</row>
    <row r="876" spans="1:19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</row>
    <row r="877" spans="1:19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</row>
    <row r="878" spans="1:19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</row>
    <row r="879" spans="1:19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</row>
    <row r="880" spans="1:19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</row>
    <row r="881" spans="1:19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</row>
    <row r="882" spans="1:19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</row>
    <row r="883" spans="1:19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</row>
    <row r="884" spans="1:19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</row>
    <row r="885" spans="1:19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</row>
    <row r="886" spans="1:19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</row>
    <row r="887" spans="1:19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</row>
    <row r="888" spans="1:19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</row>
    <row r="889" spans="1:19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</row>
    <row r="890" spans="1:19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</row>
    <row r="891" spans="1:19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</row>
    <row r="892" spans="1:19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</row>
    <row r="893" spans="1:19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</row>
    <row r="894" spans="1:19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</row>
    <row r="895" spans="1:19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</row>
    <row r="896" spans="1:19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</row>
    <row r="897" spans="1:19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</row>
    <row r="898" spans="1:19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</row>
    <row r="899" spans="1:19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</row>
    <row r="900" spans="1:19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</row>
    <row r="901" spans="1:19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</row>
    <row r="902" spans="1:19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</row>
    <row r="903" spans="1:19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</row>
    <row r="904" spans="1:19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</row>
    <row r="905" spans="1:19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</row>
    <row r="906" spans="1:19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</row>
    <row r="907" spans="1:19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</row>
    <row r="908" spans="1:19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</row>
    <row r="909" spans="1:19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</row>
    <row r="910" spans="1:19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</row>
    <row r="911" spans="1:19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</row>
    <row r="912" spans="1:19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</row>
    <row r="913" spans="1:19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</row>
    <row r="914" spans="1:19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</row>
    <row r="915" spans="1:19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</row>
    <row r="916" spans="1:19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</row>
    <row r="917" spans="1:19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</row>
    <row r="918" spans="1:19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</row>
    <row r="919" spans="1:19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</row>
    <row r="920" spans="1:19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</row>
    <row r="921" spans="1:19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</row>
    <row r="922" spans="1:19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</row>
    <row r="923" spans="1:19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</row>
    <row r="924" spans="1:19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</row>
    <row r="925" spans="1:19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</row>
    <row r="926" spans="1:19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</row>
    <row r="927" spans="1:19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</row>
    <row r="928" spans="1:19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</row>
    <row r="929" spans="1:19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</row>
    <row r="930" spans="1:19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</row>
    <row r="931" spans="1:19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</row>
    <row r="932" spans="1:19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</row>
    <row r="933" spans="1:19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</row>
    <row r="934" spans="1:19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</row>
    <row r="935" spans="1:19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</row>
    <row r="936" spans="1:19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</row>
    <row r="937" spans="1:19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</row>
    <row r="938" spans="1:19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</row>
    <row r="939" spans="1:19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</row>
    <row r="940" spans="1:19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</row>
    <row r="941" spans="1:19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</row>
    <row r="942" spans="1:19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</row>
    <row r="943" spans="1:19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</row>
    <row r="944" spans="1:19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</row>
    <row r="945" spans="1:19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</row>
    <row r="946" spans="1:19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</row>
    <row r="947" spans="1:19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</row>
    <row r="948" spans="1:19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</row>
    <row r="949" spans="1:19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</row>
    <row r="950" spans="1:19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</row>
    <row r="951" spans="1:19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</row>
    <row r="952" spans="1:19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</row>
    <row r="953" spans="1:19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</row>
    <row r="954" spans="1:19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</row>
    <row r="955" spans="1:19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</row>
    <row r="956" spans="1:19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</row>
    <row r="957" spans="1:19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</row>
    <row r="958" spans="1:19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</row>
    <row r="959" spans="1:19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</row>
    <row r="960" spans="1:19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</row>
    <row r="961" spans="1:19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</row>
    <row r="962" spans="1:19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</row>
    <row r="963" spans="1:19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</row>
    <row r="964" spans="1:19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</row>
    <row r="965" spans="1:19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</row>
    <row r="966" spans="1:19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</row>
    <row r="967" spans="1:19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</row>
    <row r="968" spans="1:19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</row>
    <row r="969" spans="1:19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</row>
    <row r="970" spans="1:19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</row>
    <row r="971" spans="1:19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</row>
    <row r="972" spans="1:19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</row>
    <row r="973" spans="1:19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</row>
    <row r="974" spans="1:19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</row>
    <row r="975" spans="1:19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</row>
    <row r="976" spans="1:19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</row>
    <row r="977" spans="1:19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</row>
    <row r="978" spans="1:19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</row>
    <row r="979" spans="1:19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</row>
    <row r="980" spans="1:19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</row>
    <row r="981" spans="1:19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</row>
    <row r="982" spans="1:19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</row>
    <row r="983" spans="1:19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</row>
    <row r="984" spans="1:19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</row>
    <row r="985" spans="1:19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</row>
    <row r="986" spans="1:19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</row>
    <row r="987" spans="1:19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</row>
    <row r="988" spans="1:19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</row>
    <row r="989" spans="1:19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</row>
    <row r="990" spans="1:19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</row>
    <row r="991" spans="1:19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</row>
    <row r="992" spans="1:19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</row>
    <row r="993" spans="1:19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</row>
    <row r="994" spans="1:19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</row>
    <row r="995" spans="1:19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</row>
    <row r="996" spans="1:19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</row>
    <row r="997" spans="1:19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</row>
    <row r="998" spans="1:19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</row>
    <row r="999" spans="1:19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</row>
    <row r="1000" spans="1:19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</row>
  </sheetData>
  <autoFilter ref="A2:K113">
    <filterColumn colId="3">
      <filters>
        <filter val="C"/>
      </filters>
    </filterColumn>
    <sortState ref="A2:K113">
      <sortCondition ref="D2:D113"/>
    </sortState>
  </autoFilter>
  <mergeCells count="3">
    <mergeCell ref="A1:E1"/>
    <mergeCell ref="G1:H1"/>
    <mergeCell ref="J1:K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000"/>
  <sheetViews>
    <sheetView topLeftCell="A40" workbookViewId="0">
      <selection sqref="A1:E1"/>
    </sheetView>
  </sheetViews>
  <sheetFormatPr defaultColWidth="12.5703125" defaultRowHeight="15.75" customHeight="1"/>
  <cols>
    <col min="2" max="2" width="18" customWidth="1"/>
    <col min="3" max="3" width="18.42578125" customWidth="1"/>
    <col min="5" max="5" width="13.42578125" customWidth="1"/>
    <col min="6" max="6" width="4.42578125" customWidth="1"/>
    <col min="7" max="7" width="14.42578125" customWidth="1"/>
    <col min="8" max="8" width="15" customWidth="1"/>
    <col min="10" max="10" width="14.42578125" customWidth="1"/>
    <col min="11" max="11" width="15" customWidth="1"/>
  </cols>
  <sheetData>
    <row r="1" spans="1:19" ht="15">
      <c r="A1" s="130" t="s">
        <v>32</v>
      </c>
      <c r="B1" s="131"/>
      <c r="C1" s="131"/>
      <c r="D1" s="131"/>
      <c r="E1" s="132"/>
      <c r="F1" s="52"/>
      <c r="G1" s="130" t="s">
        <v>33</v>
      </c>
      <c r="H1" s="132"/>
      <c r="I1" s="52"/>
      <c r="J1" s="133" t="s">
        <v>34</v>
      </c>
      <c r="K1" s="115"/>
      <c r="L1" s="53"/>
      <c r="M1" s="53"/>
      <c r="N1" s="53"/>
      <c r="O1" s="53"/>
      <c r="P1" s="53"/>
      <c r="Q1" s="53"/>
      <c r="R1" s="53"/>
      <c r="S1" s="53"/>
    </row>
    <row r="2" spans="1:19" ht="15">
      <c r="A2" s="54" t="s">
        <v>35</v>
      </c>
      <c r="B2" s="55" t="s">
        <v>36</v>
      </c>
      <c r="C2" s="56" t="s">
        <v>37</v>
      </c>
      <c r="D2" s="54" t="s">
        <v>38</v>
      </c>
      <c r="E2" s="54" t="s">
        <v>39</v>
      </c>
      <c r="F2" s="52"/>
      <c r="G2" s="54" t="s">
        <v>40</v>
      </c>
      <c r="H2" s="54" t="s">
        <v>41</v>
      </c>
      <c r="I2" s="52"/>
      <c r="J2" s="54" t="s">
        <v>40</v>
      </c>
      <c r="K2" s="54" t="s">
        <v>41</v>
      </c>
      <c r="L2" s="53"/>
      <c r="M2" s="53"/>
      <c r="N2" s="53"/>
      <c r="O2" s="53"/>
      <c r="P2" s="53"/>
      <c r="Q2" s="53"/>
      <c r="R2" s="53"/>
      <c r="S2" s="53"/>
    </row>
    <row r="3" spans="1:19" ht="14.25" hidden="1">
      <c r="A3" s="57">
        <v>1</v>
      </c>
      <c r="B3" s="58" t="s">
        <v>42</v>
      </c>
      <c r="C3" s="58" t="str">
        <f>VLOOKUP(A3,'호석 정보_mhr_한글_참조'!$A$3:$B$113,2,1)</f>
        <v>공격</v>
      </c>
      <c r="D3" s="57" t="s">
        <v>43</v>
      </c>
      <c r="E3" s="59" t="s">
        <v>44</v>
      </c>
      <c r="F3" s="60"/>
      <c r="G3" s="59" t="s">
        <v>45</v>
      </c>
      <c r="H3" s="59" t="s">
        <v>46</v>
      </c>
      <c r="I3" s="60"/>
      <c r="J3" s="59" t="s">
        <v>45</v>
      </c>
      <c r="K3" s="59" t="s">
        <v>46</v>
      </c>
      <c r="L3" s="53"/>
      <c r="M3" s="53"/>
      <c r="N3" s="53"/>
      <c r="O3" s="53"/>
      <c r="P3" s="53"/>
      <c r="Q3" s="53"/>
      <c r="R3" s="53"/>
      <c r="S3" s="53"/>
    </row>
    <row r="4" spans="1:19" ht="14.25" hidden="1">
      <c r="A4" s="61">
        <v>2</v>
      </c>
      <c r="B4" s="62" t="s">
        <v>47</v>
      </c>
      <c r="C4" s="62" t="str">
        <f>VLOOKUP(A4,'호석 정보_mhr_한글_참조'!$A$3:$B$113,2,1)</f>
        <v>도전자</v>
      </c>
      <c r="D4" s="61" t="s">
        <v>43</v>
      </c>
      <c r="E4" s="63" t="s">
        <v>48</v>
      </c>
      <c r="F4" s="64"/>
      <c r="G4" s="63" t="s">
        <v>49</v>
      </c>
      <c r="H4" s="63" t="s">
        <v>50</v>
      </c>
      <c r="I4" s="64"/>
      <c r="J4" s="63" t="s">
        <v>49</v>
      </c>
      <c r="K4" s="63" t="s">
        <v>50</v>
      </c>
      <c r="L4" s="53"/>
      <c r="M4" s="53"/>
      <c r="N4" s="53"/>
      <c r="O4" s="53"/>
      <c r="P4" s="53"/>
      <c r="Q4" s="53"/>
      <c r="R4" s="53"/>
      <c r="S4" s="53"/>
    </row>
    <row r="5" spans="1:19" ht="14.25" hidden="1">
      <c r="A5" s="57">
        <v>3</v>
      </c>
      <c r="B5" s="58" t="s">
        <v>51</v>
      </c>
      <c r="C5" s="58" t="str">
        <f>VLOOKUP(A5,'호석 정보_mhr_한글_참조'!$A$3:$B$113,2,1)</f>
        <v>완전 충전</v>
      </c>
      <c r="D5" s="57" t="s">
        <v>43</v>
      </c>
      <c r="E5" s="59" t="s">
        <v>52</v>
      </c>
      <c r="F5" s="60"/>
      <c r="G5" s="59" t="s">
        <v>53</v>
      </c>
      <c r="H5" s="59" t="s">
        <v>53</v>
      </c>
      <c r="I5" s="60"/>
      <c r="J5" s="59" t="s">
        <v>53</v>
      </c>
      <c r="K5" s="59" t="s">
        <v>53</v>
      </c>
      <c r="L5" s="53"/>
      <c r="M5" s="53"/>
      <c r="N5" s="53"/>
      <c r="O5" s="53"/>
      <c r="P5" s="53"/>
      <c r="Q5" s="53"/>
      <c r="R5" s="53"/>
      <c r="S5" s="53"/>
    </row>
    <row r="6" spans="1:19" ht="14.25" hidden="1">
      <c r="A6" s="61">
        <v>4</v>
      </c>
      <c r="B6" s="62" t="s">
        <v>54</v>
      </c>
      <c r="C6" s="62" t="str">
        <f>VLOOKUP(A6,'호석 정보_mhr_한글_참조'!$A$3:$B$113,2,1)</f>
        <v>앙심</v>
      </c>
      <c r="D6" s="61" t="s">
        <v>43</v>
      </c>
      <c r="E6" s="63" t="s">
        <v>48</v>
      </c>
      <c r="F6" s="64"/>
      <c r="G6" s="63" t="s">
        <v>49</v>
      </c>
      <c r="H6" s="63" t="s">
        <v>50</v>
      </c>
      <c r="I6" s="64"/>
      <c r="J6" s="63" t="s">
        <v>49</v>
      </c>
      <c r="K6" s="63" t="s">
        <v>50</v>
      </c>
      <c r="L6" s="53"/>
      <c r="M6" s="53"/>
      <c r="N6" s="53"/>
      <c r="O6" s="53"/>
      <c r="P6" s="53"/>
      <c r="Q6" s="53"/>
      <c r="R6" s="53"/>
      <c r="S6" s="53"/>
    </row>
    <row r="7" spans="1:19" ht="14.25" hidden="1">
      <c r="A7" s="57">
        <v>5</v>
      </c>
      <c r="B7" s="58" t="s">
        <v>55</v>
      </c>
      <c r="C7" s="58" t="str">
        <f>VLOOKUP(A7,'호석 정보_mhr_한글_참조'!$A$3:$B$113,2,1)</f>
        <v>돌파구</v>
      </c>
      <c r="D7" s="57" t="s">
        <v>43</v>
      </c>
      <c r="E7" s="59" t="s">
        <v>52</v>
      </c>
      <c r="F7" s="60"/>
      <c r="G7" s="59" t="s">
        <v>53</v>
      </c>
      <c r="H7" s="59" t="s">
        <v>53</v>
      </c>
      <c r="I7" s="60"/>
      <c r="J7" s="59" t="s">
        <v>53</v>
      </c>
      <c r="K7" s="59" t="s">
        <v>53</v>
      </c>
      <c r="L7" s="53"/>
      <c r="M7" s="53"/>
      <c r="N7" s="53"/>
      <c r="O7" s="53"/>
      <c r="P7" s="53"/>
      <c r="Q7" s="53"/>
      <c r="R7" s="53"/>
      <c r="S7" s="53"/>
    </row>
    <row r="8" spans="1:19" ht="14.25" hidden="1">
      <c r="A8" s="61">
        <v>6</v>
      </c>
      <c r="B8" s="62" t="s">
        <v>56</v>
      </c>
      <c r="C8" s="62" t="str">
        <f>VLOOKUP(A8,'호석 정보_mhr_한글_참조'!$A$3:$B$113,2,1)</f>
        <v>간파</v>
      </c>
      <c r="D8" s="61" t="s">
        <v>43</v>
      </c>
      <c r="E8" s="63" t="s">
        <v>44</v>
      </c>
      <c r="F8" s="64"/>
      <c r="G8" s="63" t="s">
        <v>45</v>
      </c>
      <c r="H8" s="63" t="s">
        <v>46</v>
      </c>
      <c r="I8" s="64"/>
      <c r="J8" s="63" t="s">
        <v>45</v>
      </c>
      <c r="K8" s="63" t="s">
        <v>46</v>
      </c>
      <c r="L8" s="53"/>
      <c r="M8" s="53"/>
      <c r="N8" s="53"/>
      <c r="O8" s="53"/>
      <c r="P8" s="53"/>
      <c r="Q8" s="53"/>
      <c r="R8" s="53"/>
      <c r="S8" s="53"/>
    </row>
    <row r="9" spans="1:19" ht="14.25" hidden="1">
      <c r="A9" s="57">
        <v>7</v>
      </c>
      <c r="B9" s="58" t="s">
        <v>57</v>
      </c>
      <c r="C9" s="58" t="str">
        <f>VLOOKUP(A9,'호석 정보_mhr_한글_참조'!$A$3:$B$113,2,1)</f>
        <v>슈퍼회심</v>
      </c>
      <c r="D9" s="57" t="s">
        <v>58</v>
      </c>
      <c r="E9" s="59" t="s">
        <v>52</v>
      </c>
      <c r="F9" s="60"/>
      <c r="G9" s="59" t="s">
        <v>53</v>
      </c>
      <c r="H9" s="59" t="s">
        <v>59</v>
      </c>
      <c r="I9" s="60"/>
      <c r="J9" s="59" t="s">
        <v>53</v>
      </c>
      <c r="K9" s="59" t="s">
        <v>59</v>
      </c>
      <c r="L9" s="53"/>
      <c r="M9" s="53"/>
      <c r="N9" s="53"/>
      <c r="O9" s="53"/>
      <c r="P9" s="53"/>
      <c r="Q9" s="53"/>
      <c r="R9" s="53"/>
      <c r="S9" s="53"/>
    </row>
    <row r="10" spans="1:19" ht="14.25" hidden="1">
      <c r="A10" s="61">
        <v>8</v>
      </c>
      <c r="B10" s="62" t="s">
        <v>6</v>
      </c>
      <c r="C10" s="62" t="str">
        <f>VLOOKUP(A10,'호석 정보_mhr_한글_참조'!$A$3:$B$113,2,1)</f>
        <v>약점 특효</v>
      </c>
      <c r="D10" s="61" t="s">
        <v>43</v>
      </c>
      <c r="E10" s="63" t="s">
        <v>52</v>
      </c>
      <c r="F10" s="64"/>
      <c r="G10" s="63" t="s">
        <v>53</v>
      </c>
      <c r="H10" s="63" t="s">
        <v>53</v>
      </c>
      <c r="I10" s="64"/>
      <c r="J10" s="63" t="s">
        <v>53</v>
      </c>
      <c r="K10" s="63" t="s">
        <v>53</v>
      </c>
      <c r="L10" s="53"/>
      <c r="M10" s="53"/>
      <c r="N10" s="53"/>
      <c r="O10" s="53"/>
      <c r="P10" s="53"/>
      <c r="Q10" s="53"/>
      <c r="R10" s="53"/>
      <c r="S10" s="53"/>
    </row>
    <row r="11" spans="1:19" ht="14.25" hidden="1">
      <c r="A11" s="57">
        <v>9</v>
      </c>
      <c r="B11" s="58" t="s">
        <v>60</v>
      </c>
      <c r="C11" s="58" t="str">
        <f>VLOOKUP(A11,'호석 정보_mhr_한글_참조'!$A$3:$B$113,2,1)</f>
        <v>힘의 해방</v>
      </c>
      <c r="D11" s="57" t="s">
        <v>43</v>
      </c>
      <c r="E11" s="59" t="s">
        <v>48</v>
      </c>
      <c r="F11" s="60"/>
      <c r="G11" s="59" t="s">
        <v>49</v>
      </c>
      <c r="H11" s="59" t="s">
        <v>50</v>
      </c>
      <c r="I11" s="60"/>
      <c r="J11" s="59" t="s">
        <v>49</v>
      </c>
      <c r="K11" s="59" t="s">
        <v>50</v>
      </c>
      <c r="L11" s="53"/>
      <c r="M11" s="53"/>
      <c r="N11" s="53"/>
      <c r="O11" s="53"/>
      <c r="P11" s="53"/>
      <c r="Q11" s="53"/>
      <c r="R11" s="53"/>
      <c r="S11" s="53"/>
    </row>
    <row r="12" spans="1:19" ht="14.25" hidden="1">
      <c r="A12" s="61">
        <v>10</v>
      </c>
      <c r="B12" s="62" t="s">
        <v>61</v>
      </c>
      <c r="C12" s="62" t="str">
        <f>VLOOKUP(A12,'호석 정보_mhr_한글_참조'!$A$3:$B$113,2,1)</f>
        <v>혼신</v>
      </c>
      <c r="D12" s="61" t="s">
        <v>43</v>
      </c>
      <c r="E12" s="63" t="s">
        <v>52</v>
      </c>
      <c r="F12" s="64"/>
      <c r="G12" s="63" t="s">
        <v>53</v>
      </c>
      <c r="H12" s="63" t="s">
        <v>53</v>
      </c>
      <c r="I12" s="64"/>
      <c r="J12" s="63" t="s">
        <v>53</v>
      </c>
      <c r="K12" s="63" t="s">
        <v>53</v>
      </c>
      <c r="L12" s="53"/>
      <c r="M12" s="53"/>
      <c r="N12" s="53"/>
      <c r="O12" s="53"/>
      <c r="P12" s="53"/>
      <c r="Q12" s="53"/>
      <c r="R12" s="53"/>
      <c r="S12" s="53"/>
    </row>
    <row r="13" spans="1:19" ht="14.25" hidden="1">
      <c r="A13" s="57">
        <v>11</v>
      </c>
      <c r="B13" s="58" t="s">
        <v>62</v>
      </c>
      <c r="C13" s="58" t="str">
        <f>VLOOKUP(A13,'호석 정보_mhr_한글_참조'!$A$3:$B$113,2,1)</f>
        <v>회심격[속성]</v>
      </c>
      <c r="D13" s="57" t="s">
        <v>43</v>
      </c>
      <c r="E13" s="58" t="s">
        <v>52</v>
      </c>
      <c r="F13" s="60"/>
      <c r="G13" s="58" t="s">
        <v>53</v>
      </c>
      <c r="H13" s="59" t="s">
        <v>53</v>
      </c>
      <c r="I13" s="60"/>
      <c r="J13" s="59" t="s">
        <v>53</v>
      </c>
      <c r="K13" s="59" t="s">
        <v>53</v>
      </c>
      <c r="L13" s="53"/>
      <c r="M13" s="53"/>
      <c r="N13" s="53"/>
      <c r="O13" s="53"/>
      <c r="P13" s="53"/>
      <c r="Q13" s="53"/>
      <c r="R13" s="53"/>
      <c r="S13" s="53"/>
    </row>
    <row r="14" spans="1:19" ht="14.25" hidden="1">
      <c r="A14" s="61">
        <v>12</v>
      </c>
      <c r="B14" s="62" t="s">
        <v>63</v>
      </c>
      <c r="C14" s="62" t="str">
        <f>VLOOKUP(A14,'호석 정보_mhr_한글_참조'!$A$3:$B$113,2,1)</f>
        <v>달인의 재주</v>
      </c>
      <c r="D14" s="61" t="s">
        <v>58</v>
      </c>
      <c r="E14" s="62" t="s">
        <v>52</v>
      </c>
      <c r="F14" s="64"/>
      <c r="G14" s="59" t="s">
        <v>53</v>
      </c>
      <c r="H14" s="59" t="s">
        <v>59</v>
      </c>
      <c r="I14" s="60"/>
      <c r="J14" s="59" t="s">
        <v>53</v>
      </c>
      <c r="K14" s="59" t="s">
        <v>59</v>
      </c>
      <c r="L14" s="53"/>
      <c r="M14" s="53"/>
      <c r="N14" s="53"/>
      <c r="O14" s="53"/>
      <c r="P14" s="53"/>
      <c r="Q14" s="53"/>
      <c r="R14" s="53"/>
      <c r="S14" s="53"/>
    </row>
    <row r="15" spans="1:19" ht="14.25">
      <c r="A15" s="57">
        <v>13</v>
      </c>
      <c r="B15" s="58" t="s">
        <v>64</v>
      </c>
      <c r="C15" s="58" t="str">
        <f>VLOOKUP(A15,'호석 정보_mhr_한글_참조'!$A$3:$B$113,2,1)</f>
        <v>불속성 공격 강화</v>
      </c>
      <c r="D15" s="57" t="s">
        <v>65</v>
      </c>
      <c r="E15" s="59" t="s">
        <v>48</v>
      </c>
      <c r="F15" s="60"/>
      <c r="G15" s="59" t="s">
        <v>48</v>
      </c>
      <c r="H15" s="59" t="s">
        <v>50</v>
      </c>
      <c r="I15" s="60"/>
      <c r="J15" s="59" t="s">
        <v>48</v>
      </c>
      <c r="K15" s="59" t="s">
        <v>50</v>
      </c>
      <c r="L15" s="53"/>
      <c r="M15" s="53"/>
      <c r="N15" s="53"/>
      <c r="O15" s="53"/>
      <c r="P15" s="53"/>
      <c r="Q15" s="53"/>
      <c r="R15" s="53"/>
      <c r="S15" s="53"/>
    </row>
    <row r="16" spans="1:19" ht="14.25">
      <c r="A16" s="61">
        <v>14</v>
      </c>
      <c r="B16" s="62" t="s">
        <v>66</v>
      </c>
      <c r="C16" s="62" t="str">
        <f>VLOOKUP(A16,'호석 정보_mhr_한글_참조'!$A$3:$B$113,2,1)</f>
        <v>물속성 공격 강화</v>
      </c>
      <c r="D16" s="61" t="s">
        <v>65</v>
      </c>
      <c r="E16" s="63" t="s">
        <v>48</v>
      </c>
      <c r="F16" s="64"/>
      <c r="G16" s="63" t="s">
        <v>48</v>
      </c>
      <c r="H16" s="63" t="s">
        <v>50</v>
      </c>
      <c r="I16" s="64"/>
      <c r="J16" s="63" t="s">
        <v>48</v>
      </c>
      <c r="K16" s="63" t="s">
        <v>50</v>
      </c>
      <c r="L16" s="53"/>
      <c r="M16" s="53"/>
      <c r="N16" s="53"/>
      <c r="O16" s="53"/>
      <c r="P16" s="53"/>
      <c r="Q16" s="53"/>
      <c r="R16" s="53"/>
      <c r="S16" s="53"/>
    </row>
    <row r="17" spans="1:19" ht="14.25">
      <c r="A17" s="57">
        <v>15</v>
      </c>
      <c r="B17" s="58" t="s">
        <v>67</v>
      </c>
      <c r="C17" s="58" t="str">
        <f>VLOOKUP(A17,'호석 정보_mhr_한글_참조'!$A$3:$B$113,2,1)</f>
        <v>얼음속성 공격 강화</v>
      </c>
      <c r="D17" s="57" t="s">
        <v>65</v>
      </c>
      <c r="E17" s="59" t="s">
        <v>48</v>
      </c>
      <c r="F17" s="60"/>
      <c r="G17" s="59" t="s">
        <v>48</v>
      </c>
      <c r="H17" s="59" t="s">
        <v>50</v>
      </c>
      <c r="I17" s="60"/>
      <c r="J17" s="59" t="s">
        <v>48</v>
      </c>
      <c r="K17" s="59" t="s">
        <v>50</v>
      </c>
      <c r="L17" s="53"/>
      <c r="M17" s="53"/>
      <c r="N17" s="53"/>
      <c r="O17" s="53"/>
      <c r="P17" s="53"/>
      <c r="Q17" s="53"/>
      <c r="R17" s="53"/>
      <c r="S17" s="53"/>
    </row>
    <row r="18" spans="1:19" ht="14.25">
      <c r="A18" s="61">
        <v>16</v>
      </c>
      <c r="B18" s="62" t="s">
        <v>68</v>
      </c>
      <c r="C18" s="62" t="str">
        <f>VLOOKUP(A18,'호석 정보_mhr_한글_참조'!$A$3:$B$113,2,1)</f>
        <v>번개속성 공격 강화</v>
      </c>
      <c r="D18" s="61" t="s">
        <v>65</v>
      </c>
      <c r="E18" s="63" t="s">
        <v>48</v>
      </c>
      <c r="F18" s="64"/>
      <c r="G18" s="63" t="s">
        <v>48</v>
      </c>
      <c r="H18" s="63" t="s">
        <v>50</v>
      </c>
      <c r="I18" s="64"/>
      <c r="J18" s="63" t="s">
        <v>48</v>
      </c>
      <c r="K18" s="63" t="s">
        <v>50</v>
      </c>
      <c r="L18" s="53"/>
      <c r="M18" s="53"/>
      <c r="N18" s="53"/>
      <c r="O18" s="53"/>
      <c r="P18" s="53"/>
      <c r="Q18" s="53"/>
      <c r="R18" s="53"/>
      <c r="S18" s="53"/>
    </row>
    <row r="19" spans="1:19" ht="14.25">
      <c r="A19" s="57">
        <v>17</v>
      </c>
      <c r="B19" s="58" t="s">
        <v>69</v>
      </c>
      <c r="C19" s="58" t="str">
        <f>VLOOKUP(A19,'호석 정보_mhr_한글_참조'!$A$3:$B$113,2,1)</f>
        <v>용속성 공격 강화</v>
      </c>
      <c r="D19" s="57" t="s">
        <v>65</v>
      </c>
      <c r="E19" s="59" t="s">
        <v>48</v>
      </c>
      <c r="F19" s="60"/>
      <c r="G19" s="59" t="s">
        <v>48</v>
      </c>
      <c r="H19" s="59" t="s">
        <v>50</v>
      </c>
      <c r="I19" s="60"/>
      <c r="J19" s="59" t="s">
        <v>48</v>
      </c>
      <c r="K19" s="59" t="s">
        <v>50</v>
      </c>
      <c r="L19" s="53"/>
      <c r="M19" s="53"/>
      <c r="N19" s="53"/>
      <c r="O19" s="53"/>
      <c r="P19" s="53"/>
      <c r="Q19" s="53"/>
      <c r="R19" s="53"/>
      <c r="S19" s="53"/>
    </row>
    <row r="20" spans="1:19" ht="14.25">
      <c r="A20" s="61">
        <v>18</v>
      </c>
      <c r="B20" s="62" t="s">
        <v>70</v>
      </c>
      <c r="C20" s="62" t="str">
        <f>VLOOKUP(A20,'호석 정보_mhr_한글_참조'!$A$3:$B$113,2,1)</f>
        <v>독속성 강화</v>
      </c>
      <c r="D20" s="61" t="s">
        <v>65</v>
      </c>
      <c r="E20" s="63" t="s">
        <v>52</v>
      </c>
      <c r="F20" s="64"/>
      <c r="G20" s="63" t="s">
        <v>52</v>
      </c>
      <c r="H20" s="63" t="s">
        <v>53</v>
      </c>
      <c r="I20" s="64"/>
      <c r="J20" s="63" t="s">
        <v>52</v>
      </c>
      <c r="K20" s="63" t="s">
        <v>53</v>
      </c>
      <c r="L20" s="53"/>
      <c r="M20" s="53"/>
      <c r="N20" s="53"/>
      <c r="O20" s="53"/>
      <c r="P20" s="53"/>
      <c r="Q20" s="53"/>
      <c r="R20" s="53"/>
      <c r="S20" s="53"/>
    </row>
    <row r="21" spans="1:19" ht="14.25" hidden="1">
      <c r="A21" s="57">
        <v>19</v>
      </c>
      <c r="B21" s="58" t="s">
        <v>71</v>
      </c>
      <c r="C21" s="58" t="str">
        <f>VLOOKUP(A21,'호석 정보_mhr_한글_참조'!$A$3:$B$113,2,1)</f>
        <v>마비속성 강화</v>
      </c>
      <c r="D21" s="57" t="s">
        <v>43</v>
      </c>
      <c r="E21" s="59" t="s">
        <v>52</v>
      </c>
      <c r="F21" s="60"/>
      <c r="G21" s="59" t="s">
        <v>53</v>
      </c>
      <c r="H21" s="59" t="s">
        <v>53</v>
      </c>
      <c r="I21" s="60"/>
      <c r="J21" s="59" t="s">
        <v>53</v>
      </c>
      <c r="K21" s="59" t="s">
        <v>53</v>
      </c>
      <c r="L21" s="53"/>
      <c r="M21" s="53"/>
      <c r="N21" s="53"/>
      <c r="O21" s="53"/>
      <c r="P21" s="53"/>
      <c r="Q21" s="53"/>
      <c r="R21" s="53"/>
      <c r="S21" s="53"/>
    </row>
    <row r="22" spans="1:19" ht="14.25" hidden="1">
      <c r="A22" s="61">
        <v>20</v>
      </c>
      <c r="B22" s="62" t="s">
        <v>72</v>
      </c>
      <c r="C22" s="62" t="str">
        <f>VLOOKUP(A22,'호석 정보_mhr_한글_참조'!$A$3:$B$113,2,1)</f>
        <v>수면속성 강화</v>
      </c>
      <c r="D22" s="61" t="s">
        <v>43</v>
      </c>
      <c r="E22" s="63" t="s">
        <v>52</v>
      </c>
      <c r="F22" s="64"/>
      <c r="G22" s="63" t="s">
        <v>53</v>
      </c>
      <c r="H22" s="63" t="s">
        <v>53</v>
      </c>
      <c r="I22" s="64"/>
      <c r="J22" s="63" t="s">
        <v>53</v>
      </c>
      <c r="K22" s="63" t="s">
        <v>53</v>
      </c>
      <c r="L22" s="53"/>
      <c r="M22" s="53"/>
      <c r="N22" s="53"/>
      <c r="O22" s="53"/>
      <c r="P22" s="53"/>
      <c r="Q22" s="53"/>
      <c r="R22" s="53"/>
      <c r="S22" s="53"/>
    </row>
    <row r="23" spans="1:19" ht="14.25" hidden="1">
      <c r="A23" s="57">
        <v>21</v>
      </c>
      <c r="B23" s="58" t="s">
        <v>73</v>
      </c>
      <c r="C23" s="58" t="str">
        <f>VLOOKUP(A23,'호석 정보_mhr_한글_참조'!$A$3:$B$113,2,1)</f>
        <v>폭파속성 강화</v>
      </c>
      <c r="D23" s="57" t="s">
        <v>43</v>
      </c>
      <c r="E23" s="59" t="s">
        <v>52</v>
      </c>
      <c r="F23" s="60"/>
      <c r="G23" s="59" t="s">
        <v>53</v>
      </c>
      <c r="H23" s="59" t="s">
        <v>53</v>
      </c>
      <c r="I23" s="60"/>
      <c r="J23" s="59" t="s">
        <v>53</v>
      </c>
      <c r="K23" s="59" t="s">
        <v>53</v>
      </c>
      <c r="L23" s="53"/>
      <c r="M23" s="53"/>
      <c r="N23" s="53"/>
      <c r="O23" s="53"/>
      <c r="P23" s="53"/>
      <c r="Q23" s="53"/>
      <c r="R23" s="53"/>
      <c r="S23" s="53"/>
    </row>
    <row r="24" spans="1:19" ht="14.25" hidden="1">
      <c r="A24" s="61">
        <v>22</v>
      </c>
      <c r="B24" s="62" t="s">
        <v>74</v>
      </c>
      <c r="C24" s="62" t="str">
        <f>VLOOKUP(A24,'호석 정보_mhr_한글_참조'!$A$3:$B$113,2,1)</f>
        <v>장인</v>
      </c>
      <c r="D24" s="61" t="s">
        <v>58</v>
      </c>
      <c r="E24" s="63" t="s">
        <v>48</v>
      </c>
      <c r="F24" s="64"/>
      <c r="G24" s="63" t="s">
        <v>50</v>
      </c>
      <c r="H24" s="63" t="s">
        <v>75</v>
      </c>
      <c r="I24" s="64"/>
      <c r="J24" s="63" t="s">
        <v>50</v>
      </c>
      <c r="K24" s="63" t="s">
        <v>75</v>
      </c>
      <c r="L24" s="53"/>
      <c r="M24" s="53"/>
      <c r="N24" s="53"/>
      <c r="O24" s="53"/>
      <c r="P24" s="53"/>
      <c r="Q24" s="53"/>
      <c r="R24" s="53"/>
      <c r="S24" s="53"/>
    </row>
    <row r="25" spans="1:19" ht="14.25" hidden="1">
      <c r="A25" s="57">
        <v>23</v>
      </c>
      <c r="B25" s="58" t="s">
        <v>76</v>
      </c>
      <c r="C25" s="58" t="str">
        <f>VLOOKUP(A25,'호석 정보_mhr_한글_참조'!$A$3:$B$113,2,1)</f>
        <v>명검</v>
      </c>
      <c r="D25" s="57" t="s">
        <v>43</v>
      </c>
      <c r="E25" s="59" t="s">
        <v>52</v>
      </c>
      <c r="F25" s="60"/>
      <c r="G25" s="59" t="s">
        <v>53</v>
      </c>
      <c r="H25" s="59" t="s">
        <v>53</v>
      </c>
      <c r="I25" s="60"/>
      <c r="J25" s="59" t="s">
        <v>53</v>
      </c>
      <c r="K25" s="59" t="s">
        <v>53</v>
      </c>
      <c r="L25" s="53"/>
      <c r="M25" s="53"/>
      <c r="N25" s="53"/>
      <c r="O25" s="53"/>
      <c r="P25" s="53"/>
      <c r="Q25" s="53"/>
      <c r="R25" s="53"/>
      <c r="S25" s="53"/>
    </row>
    <row r="26" spans="1:19" ht="14.25" hidden="1">
      <c r="A26" s="61">
        <v>24</v>
      </c>
      <c r="B26" s="62" t="s">
        <v>77</v>
      </c>
      <c r="C26" s="62" t="str">
        <f>VLOOKUP(A26,'호석 정보_mhr_한글_참조'!$A$3:$B$113,2,1)</f>
        <v>탄환 절약</v>
      </c>
      <c r="D26" s="61" t="s">
        <v>43</v>
      </c>
      <c r="E26" s="63" t="s">
        <v>52</v>
      </c>
      <c r="F26" s="64"/>
      <c r="G26" s="63" t="s">
        <v>53</v>
      </c>
      <c r="H26" s="63" t="s">
        <v>53</v>
      </c>
      <c r="I26" s="64"/>
      <c r="J26" s="63" t="s">
        <v>53</v>
      </c>
      <c r="K26" s="63" t="s">
        <v>53</v>
      </c>
      <c r="L26" s="53"/>
      <c r="M26" s="53"/>
      <c r="N26" s="53"/>
      <c r="O26" s="53"/>
      <c r="P26" s="53"/>
      <c r="Q26" s="53"/>
      <c r="R26" s="53"/>
      <c r="S26" s="53"/>
    </row>
    <row r="27" spans="1:19" ht="14.25" hidden="1">
      <c r="A27" s="57">
        <v>25</v>
      </c>
      <c r="B27" s="58" t="s">
        <v>78</v>
      </c>
      <c r="C27" s="58" t="str">
        <f>VLOOKUP(A27,'호석 정보_mhr_한글_참조'!$A$3:$B$113,2,1)</f>
        <v>칼날 연마</v>
      </c>
      <c r="D27" s="57" t="s">
        <v>43</v>
      </c>
      <c r="E27" s="59" t="s">
        <v>52</v>
      </c>
      <c r="F27" s="60"/>
      <c r="G27" s="59" t="s">
        <v>53</v>
      </c>
      <c r="H27" s="59" t="s">
        <v>53</v>
      </c>
      <c r="I27" s="60"/>
      <c r="J27" s="59" t="s">
        <v>53</v>
      </c>
      <c r="K27" s="59" t="s">
        <v>53</v>
      </c>
      <c r="L27" s="53"/>
      <c r="M27" s="53"/>
      <c r="N27" s="53"/>
      <c r="O27" s="53"/>
      <c r="P27" s="53"/>
      <c r="Q27" s="53"/>
      <c r="R27" s="53"/>
      <c r="S27" s="53"/>
    </row>
    <row r="28" spans="1:19" ht="14.25" hidden="1">
      <c r="A28" s="61">
        <v>26</v>
      </c>
      <c r="B28" s="62" t="s">
        <v>79</v>
      </c>
      <c r="C28" s="62" t="str">
        <f>VLOOKUP(A28,'호석 정보_mhr_한글_참조'!$A$3:$B$113,2,1)</f>
        <v>심안</v>
      </c>
      <c r="D28" s="61" t="s">
        <v>58</v>
      </c>
      <c r="E28" s="63" t="s">
        <v>52</v>
      </c>
      <c r="F28" s="64"/>
      <c r="G28" s="63" t="s">
        <v>53</v>
      </c>
      <c r="H28" s="63" t="s">
        <v>59</v>
      </c>
      <c r="I28" s="64"/>
      <c r="J28" s="63" t="s">
        <v>53</v>
      </c>
      <c r="K28" s="63" t="s">
        <v>59</v>
      </c>
      <c r="L28" s="53"/>
      <c r="M28" s="53"/>
      <c r="N28" s="53"/>
      <c r="O28" s="53"/>
      <c r="P28" s="53"/>
      <c r="Q28" s="53"/>
      <c r="R28" s="53"/>
      <c r="S28" s="53"/>
    </row>
    <row r="29" spans="1:19" ht="14.25" hidden="1">
      <c r="A29" s="57">
        <v>27</v>
      </c>
      <c r="B29" s="58" t="s">
        <v>80</v>
      </c>
      <c r="C29" s="58" t="str">
        <f>VLOOKUP(A29,'호석 정보_mhr_한글_참조'!$A$3:$B$113,2,1)</f>
        <v>탄도 강화</v>
      </c>
      <c r="D29" s="57" t="s">
        <v>43</v>
      </c>
      <c r="E29" s="59" t="s">
        <v>52</v>
      </c>
      <c r="F29" s="60"/>
      <c r="G29" s="59" t="s">
        <v>53</v>
      </c>
      <c r="H29" s="59" t="s">
        <v>53</v>
      </c>
      <c r="I29" s="60"/>
      <c r="J29" s="59" t="s">
        <v>53</v>
      </c>
      <c r="K29" s="59" t="s">
        <v>53</v>
      </c>
      <c r="L29" s="53"/>
      <c r="M29" s="53"/>
      <c r="N29" s="53"/>
      <c r="O29" s="53"/>
      <c r="P29" s="53"/>
      <c r="Q29" s="53"/>
      <c r="R29" s="53"/>
      <c r="S29" s="53"/>
    </row>
    <row r="30" spans="1:19" ht="14.25">
      <c r="A30" s="61">
        <v>28</v>
      </c>
      <c r="B30" s="62" t="s">
        <v>81</v>
      </c>
      <c r="C30" s="62" t="str">
        <f>VLOOKUP(A30,'호석 정보_mhr_한글_참조'!$A$3:$B$113,2,1)</f>
        <v>둔기 사용</v>
      </c>
      <c r="D30" s="61" t="s">
        <v>65</v>
      </c>
      <c r="E30" s="63" t="s">
        <v>52</v>
      </c>
      <c r="F30" s="64"/>
      <c r="G30" s="63" t="s">
        <v>52</v>
      </c>
      <c r="H30" s="63" t="s">
        <v>52</v>
      </c>
      <c r="I30" s="64"/>
      <c r="J30" s="63" t="s">
        <v>52</v>
      </c>
      <c r="K30" s="63" t="s">
        <v>52</v>
      </c>
      <c r="L30" s="53"/>
      <c r="M30" s="53"/>
      <c r="N30" s="53"/>
      <c r="O30" s="53"/>
      <c r="P30" s="53"/>
      <c r="Q30" s="53"/>
      <c r="R30" s="53"/>
      <c r="S30" s="53"/>
    </row>
    <row r="31" spans="1:19" ht="14.25" hidden="1">
      <c r="A31" s="57">
        <v>30</v>
      </c>
      <c r="B31" s="58" t="s">
        <v>82</v>
      </c>
      <c r="C31" s="58" t="str">
        <f>VLOOKUP(A31,'호석 정보_mhr_한글_참조'!$A$3:$B$113,2,1)</f>
        <v>집중</v>
      </c>
      <c r="D31" s="57" t="s">
        <v>58</v>
      </c>
      <c r="E31" s="59" t="s">
        <v>52</v>
      </c>
      <c r="F31" s="60"/>
      <c r="G31" s="59" t="s">
        <v>53</v>
      </c>
      <c r="H31" s="59" t="s">
        <v>59</v>
      </c>
      <c r="I31" s="60"/>
      <c r="J31" s="59" t="s">
        <v>53</v>
      </c>
      <c r="K31" s="59" t="s">
        <v>59</v>
      </c>
      <c r="L31" s="53"/>
      <c r="M31" s="53"/>
      <c r="N31" s="53"/>
      <c r="O31" s="53"/>
      <c r="P31" s="53"/>
      <c r="Q31" s="53"/>
      <c r="R31" s="53"/>
      <c r="S31" s="53"/>
    </row>
    <row r="32" spans="1:19" ht="14.25" hidden="1">
      <c r="A32" s="61">
        <v>31</v>
      </c>
      <c r="B32" s="62" t="s">
        <v>83</v>
      </c>
      <c r="C32" s="62" t="str">
        <f>VLOOKUP(A32,'호석 정보_mhr_한글_참조'!$A$3:$B$113,2,1)</f>
        <v>강화 지속</v>
      </c>
      <c r="D32" s="61" t="s">
        <v>43</v>
      </c>
      <c r="E32" s="63" t="s">
        <v>52</v>
      </c>
      <c r="F32" s="64"/>
      <c r="G32" s="63" t="s">
        <v>53</v>
      </c>
      <c r="H32" s="63" t="s">
        <v>53</v>
      </c>
      <c r="I32" s="64"/>
      <c r="J32" s="63" t="s">
        <v>53</v>
      </c>
      <c r="K32" s="63" t="s">
        <v>53</v>
      </c>
      <c r="L32" s="53"/>
      <c r="M32" s="53"/>
      <c r="N32" s="53"/>
      <c r="O32" s="53"/>
      <c r="P32" s="53"/>
      <c r="Q32" s="53"/>
      <c r="R32" s="53"/>
      <c r="S32" s="53"/>
    </row>
    <row r="33" spans="1:19" ht="14.25" hidden="1">
      <c r="A33" s="57">
        <v>32</v>
      </c>
      <c r="B33" s="58" t="s">
        <v>84</v>
      </c>
      <c r="C33" s="58" t="str">
        <f>VLOOKUP(A33,'호석 정보_mhr_한글_참조'!$A$3:$B$113,2,1)</f>
        <v>런너</v>
      </c>
      <c r="D33" s="57" t="s">
        <v>58</v>
      </c>
      <c r="E33" s="59" t="s">
        <v>52</v>
      </c>
      <c r="F33" s="60"/>
      <c r="G33" s="59" t="s">
        <v>53</v>
      </c>
      <c r="H33" s="59" t="s">
        <v>59</v>
      </c>
      <c r="I33" s="60"/>
      <c r="J33" s="59" t="s">
        <v>53</v>
      </c>
      <c r="K33" s="59" t="s">
        <v>59</v>
      </c>
      <c r="L33" s="53"/>
      <c r="M33" s="53"/>
      <c r="N33" s="53"/>
      <c r="O33" s="53"/>
      <c r="P33" s="53"/>
      <c r="Q33" s="53"/>
      <c r="R33" s="53"/>
      <c r="S33" s="53"/>
    </row>
    <row r="34" spans="1:19" ht="14.25">
      <c r="A34" s="61">
        <v>39</v>
      </c>
      <c r="B34" s="62" t="s">
        <v>85</v>
      </c>
      <c r="C34" s="62" t="str">
        <f>VLOOKUP(A34,'호석 정보_mhr_한글_참조'!$A$3:$B$113,2,1)</f>
        <v>발도술[힘]</v>
      </c>
      <c r="D34" s="61" t="s">
        <v>65</v>
      </c>
      <c r="E34" s="63" t="s">
        <v>52</v>
      </c>
      <c r="F34" s="64"/>
      <c r="G34" s="63" t="s">
        <v>86</v>
      </c>
      <c r="H34" s="63" t="s">
        <v>53</v>
      </c>
      <c r="I34" s="64"/>
      <c r="J34" s="63" t="s">
        <v>86</v>
      </c>
      <c r="K34" s="63" t="s">
        <v>53</v>
      </c>
      <c r="L34" s="53"/>
      <c r="M34" s="53"/>
      <c r="N34" s="53"/>
      <c r="O34" s="53"/>
      <c r="P34" s="53"/>
      <c r="Q34" s="53"/>
      <c r="R34" s="53"/>
      <c r="S34" s="53"/>
    </row>
    <row r="35" spans="1:19" ht="14.25" hidden="1">
      <c r="A35" s="57">
        <v>34</v>
      </c>
      <c r="B35" s="58" t="s">
        <v>87</v>
      </c>
      <c r="C35" s="58" t="str">
        <f>VLOOKUP(A35,'호석 정보_mhr_한글_참조'!$A$3:$B$113,2,1)</f>
        <v>스태미나 급속 회복</v>
      </c>
      <c r="D35" s="57" t="s">
        <v>43</v>
      </c>
      <c r="E35" s="59" t="s">
        <v>52</v>
      </c>
      <c r="F35" s="60"/>
      <c r="G35" s="59" t="s">
        <v>53</v>
      </c>
      <c r="H35" s="59" t="s">
        <v>53</v>
      </c>
      <c r="I35" s="60"/>
      <c r="J35" s="59" t="s">
        <v>53</v>
      </c>
      <c r="K35" s="59" t="s">
        <v>53</v>
      </c>
      <c r="L35" s="53"/>
      <c r="M35" s="53"/>
      <c r="N35" s="53"/>
      <c r="O35" s="53"/>
      <c r="P35" s="53"/>
      <c r="Q35" s="53"/>
      <c r="R35" s="53"/>
      <c r="S35" s="53"/>
    </row>
    <row r="36" spans="1:19" ht="14.25" hidden="1">
      <c r="A36" s="61">
        <v>35</v>
      </c>
      <c r="B36" s="62" t="s">
        <v>88</v>
      </c>
      <c r="C36" s="62" t="str">
        <f>VLOOKUP(A36,'호석 정보_mhr_한글_참조'!$A$3:$B$113,2,1)</f>
        <v>가드 성능</v>
      </c>
      <c r="D36" s="61" t="s">
        <v>43</v>
      </c>
      <c r="E36" s="63" t="s">
        <v>48</v>
      </c>
      <c r="F36" s="64"/>
      <c r="G36" s="63" t="s">
        <v>49</v>
      </c>
      <c r="H36" s="63" t="s">
        <v>50</v>
      </c>
      <c r="I36" s="64"/>
      <c r="J36" s="63" t="s">
        <v>49</v>
      </c>
      <c r="K36" s="63" t="s">
        <v>50</v>
      </c>
      <c r="L36" s="53"/>
      <c r="M36" s="53"/>
      <c r="N36" s="53"/>
      <c r="O36" s="53"/>
      <c r="P36" s="53"/>
      <c r="Q36" s="53"/>
      <c r="R36" s="53"/>
      <c r="S36" s="53"/>
    </row>
    <row r="37" spans="1:19" ht="14.25" hidden="1">
      <c r="A37" s="57">
        <v>36</v>
      </c>
      <c r="B37" s="58" t="s">
        <v>89</v>
      </c>
      <c r="C37" s="58" t="str">
        <f>VLOOKUP(A37,'호석 정보_mhr_한글_참조'!$A$3:$B$113,2,1)</f>
        <v>가드 강화</v>
      </c>
      <c r="D37" s="57" t="s">
        <v>43</v>
      </c>
      <c r="E37" s="59" t="s">
        <v>52</v>
      </c>
      <c r="F37" s="60"/>
      <c r="G37" s="59" t="s">
        <v>53</v>
      </c>
      <c r="H37" s="59" t="s">
        <v>59</v>
      </c>
      <c r="I37" s="60"/>
      <c r="J37" s="59" t="s">
        <v>53</v>
      </c>
      <c r="K37" s="59" t="s">
        <v>59</v>
      </c>
      <c r="L37" s="53"/>
      <c r="M37" s="53"/>
      <c r="N37" s="53"/>
      <c r="O37" s="53"/>
      <c r="P37" s="53"/>
      <c r="Q37" s="53"/>
      <c r="R37" s="53"/>
      <c r="S37" s="53"/>
    </row>
    <row r="38" spans="1:19" ht="14.25" hidden="1">
      <c r="A38" s="61">
        <v>37</v>
      </c>
      <c r="B38" s="62" t="s">
        <v>90</v>
      </c>
      <c r="C38" s="62" t="str">
        <f>VLOOKUP(A38,'호석 정보_mhr_한글_참조'!$A$3:$B$113,2,1)</f>
        <v>공격적인 방어</v>
      </c>
      <c r="D38" s="61" t="s">
        <v>58</v>
      </c>
      <c r="E38" s="63" t="s">
        <v>52</v>
      </c>
      <c r="F38" s="64"/>
      <c r="G38" s="63" t="s">
        <v>53</v>
      </c>
      <c r="H38" s="63" t="s">
        <v>59</v>
      </c>
      <c r="I38" s="64"/>
      <c r="J38" s="63" t="s">
        <v>53</v>
      </c>
      <c r="K38" s="63" t="s">
        <v>59</v>
      </c>
      <c r="L38" s="53"/>
      <c r="M38" s="53"/>
      <c r="N38" s="53"/>
      <c r="O38" s="53"/>
      <c r="P38" s="53"/>
      <c r="Q38" s="53"/>
      <c r="R38" s="53"/>
      <c r="S38" s="53"/>
    </row>
    <row r="39" spans="1:19" ht="14.25" hidden="1">
      <c r="A39" s="57">
        <v>38</v>
      </c>
      <c r="B39" s="58" t="s">
        <v>91</v>
      </c>
      <c r="C39" s="58" t="str">
        <f>VLOOKUP(A39,'호석 정보_mhr_한글_참조'!$A$3:$B$113,2,1)</f>
        <v>발도술[기]</v>
      </c>
      <c r="D39" s="57" t="s">
        <v>58</v>
      </c>
      <c r="E39" s="59" t="s">
        <v>52</v>
      </c>
      <c r="F39" s="60"/>
      <c r="G39" s="59" t="s">
        <v>53</v>
      </c>
      <c r="H39" s="59" t="s">
        <v>59</v>
      </c>
      <c r="I39" s="60"/>
      <c r="J39" s="59" t="s">
        <v>53</v>
      </c>
      <c r="K39" s="59" t="s">
        <v>59</v>
      </c>
      <c r="L39" s="53"/>
      <c r="M39" s="53"/>
      <c r="N39" s="53"/>
      <c r="O39" s="53"/>
      <c r="P39" s="53"/>
      <c r="Q39" s="53"/>
      <c r="R39" s="53"/>
      <c r="S39" s="53"/>
    </row>
    <row r="40" spans="1:19" ht="14.25">
      <c r="A40" s="57">
        <v>40</v>
      </c>
      <c r="B40" s="58" t="s">
        <v>92</v>
      </c>
      <c r="C40" s="58" t="str">
        <f>VLOOKUP(A40,'호석 정보_mhr_한글_참조'!$A$3:$B$113,2,1)</f>
        <v>납도술</v>
      </c>
      <c r="D40" s="57" t="s">
        <v>65</v>
      </c>
      <c r="E40" s="59" t="s">
        <v>52</v>
      </c>
      <c r="F40" s="60"/>
      <c r="G40" s="59" t="s">
        <v>86</v>
      </c>
      <c r="H40" s="59" t="s">
        <v>53</v>
      </c>
      <c r="I40" s="60"/>
      <c r="J40" s="59" t="s">
        <v>86</v>
      </c>
      <c r="K40" s="59" t="s">
        <v>53</v>
      </c>
      <c r="L40" s="53"/>
      <c r="M40" s="53"/>
      <c r="N40" s="53"/>
      <c r="O40" s="53"/>
      <c r="P40" s="53"/>
      <c r="Q40" s="53"/>
      <c r="R40" s="53"/>
      <c r="S40" s="53"/>
    </row>
    <row r="41" spans="1:19" ht="14.25">
      <c r="A41" s="61">
        <v>41</v>
      </c>
      <c r="B41" s="62" t="s">
        <v>93</v>
      </c>
      <c r="C41" s="62" t="str">
        <f>VLOOKUP(A41,'호석 정보_mhr_한글_참조'!$A$3:$B$113,2,1)</f>
        <v>KO술</v>
      </c>
      <c r="D41" s="61" t="s">
        <v>65</v>
      </c>
      <c r="E41" s="63" t="s">
        <v>52</v>
      </c>
      <c r="F41" s="64"/>
      <c r="G41" s="63" t="s">
        <v>86</v>
      </c>
      <c r="H41" s="63" t="s">
        <v>53</v>
      </c>
      <c r="I41" s="64"/>
      <c r="J41" s="63" t="s">
        <v>86</v>
      </c>
      <c r="K41" s="63" t="s">
        <v>53</v>
      </c>
      <c r="L41" s="53"/>
      <c r="M41" s="53"/>
      <c r="N41" s="53"/>
      <c r="O41" s="53"/>
      <c r="P41" s="53"/>
      <c r="Q41" s="53"/>
      <c r="R41" s="53"/>
      <c r="S41" s="53"/>
    </row>
    <row r="42" spans="1:19" ht="14.25">
      <c r="A42" s="57">
        <v>52</v>
      </c>
      <c r="B42" s="58" t="s">
        <v>94</v>
      </c>
      <c r="C42" s="58" t="str">
        <f>VLOOKUP(A42,'호석 정보_mhr_한글_참조'!$A$3:$B$113,2,1)</f>
        <v>장전 속도</v>
      </c>
      <c r="D42" s="57" t="s">
        <v>65</v>
      </c>
      <c r="E42" s="59" t="s">
        <v>52</v>
      </c>
      <c r="F42" s="60"/>
      <c r="G42" s="59" t="s">
        <v>86</v>
      </c>
      <c r="H42" s="59" t="s">
        <v>53</v>
      </c>
      <c r="I42" s="60"/>
      <c r="J42" s="59" t="s">
        <v>86</v>
      </c>
      <c r="K42" s="59" t="s">
        <v>53</v>
      </c>
      <c r="L42" s="53"/>
      <c r="M42" s="53"/>
      <c r="N42" s="53"/>
      <c r="O42" s="53"/>
      <c r="P42" s="53"/>
      <c r="Q42" s="53"/>
      <c r="R42" s="53"/>
      <c r="S42" s="53"/>
    </row>
    <row r="43" spans="1:19" ht="14.25">
      <c r="A43" s="61">
        <v>53</v>
      </c>
      <c r="B43" s="62" t="s">
        <v>95</v>
      </c>
      <c r="C43" s="62" t="str">
        <f>VLOOKUP(A43,'호석 정보_mhr_한글_참조'!$A$3:$B$113,2,1)</f>
        <v>반동 경감</v>
      </c>
      <c r="D43" s="61" t="s">
        <v>65</v>
      </c>
      <c r="E43" s="63" t="s">
        <v>52</v>
      </c>
      <c r="F43" s="64"/>
      <c r="G43" s="63" t="s">
        <v>86</v>
      </c>
      <c r="H43" s="63" t="s">
        <v>53</v>
      </c>
      <c r="I43" s="64"/>
      <c r="J43" s="63" t="s">
        <v>86</v>
      </c>
      <c r="K43" s="63" t="s">
        <v>53</v>
      </c>
      <c r="L43" s="53"/>
      <c r="M43" s="53"/>
      <c r="N43" s="53"/>
      <c r="O43" s="53"/>
      <c r="P43" s="53"/>
      <c r="Q43" s="53"/>
      <c r="R43" s="53"/>
      <c r="S43" s="53"/>
    </row>
    <row r="44" spans="1:19" ht="14.25">
      <c r="A44" s="57">
        <v>54</v>
      </c>
      <c r="B44" s="58" t="s">
        <v>96</v>
      </c>
      <c r="C44" s="58" t="str">
        <f>VLOOKUP(A44,'호석 정보_mhr_한글_참조'!$A$3:$B$113,2,1)</f>
        <v>흔들림 억제</v>
      </c>
      <c r="D44" s="57" t="s">
        <v>65</v>
      </c>
      <c r="E44" s="59" t="s">
        <v>97</v>
      </c>
      <c r="F44" s="60"/>
      <c r="G44" s="59" t="s">
        <v>86</v>
      </c>
      <c r="H44" s="59" t="s">
        <v>53</v>
      </c>
      <c r="I44" s="60"/>
      <c r="J44" s="59" t="s">
        <v>86</v>
      </c>
      <c r="K44" s="59" t="s">
        <v>53</v>
      </c>
      <c r="L44" s="53"/>
      <c r="M44" s="53"/>
      <c r="N44" s="53"/>
      <c r="O44" s="53"/>
      <c r="P44" s="53"/>
      <c r="Q44" s="53"/>
      <c r="R44" s="53"/>
      <c r="S44" s="53"/>
    </row>
    <row r="45" spans="1:19" ht="14.25">
      <c r="A45" s="57">
        <v>56</v>
      </c>
      <c r="B45" s="58" t="s">
        <v>98</v>
      </c>
      <c r="C45" s="58" t="str">
        <f>VLOOKUP(A45,'호석 정보_mhr_한글_참조'!$A$3:$B$113,2,1)</f>
        <v>방어</v>
      </c>
      <c r="D45" s="57" t="s">
        <v>65</v>
      </c>
      <c r="E45" s="59" t="s">
        <v>44</v>
      </c>
      <c r="F45" s="60"/>
      <c r="G45" s="59" t="s">
        <v>45</v>
      </c>
      <c r="H45" s="59" t="s">
        <v>45</v>
      </c>
      <c r="I45" s="60"/>
      <c r="J45" s="59" t="s">
        <v>45</v>
      </c>
      <c r="K45" s="59" t="s">
        <v>45</v>
      </c>
      <c r="L45" s="53"/>
      <c r="M45" s="53"/>
      <c r="N45" s="53"/>
      <c r="O45" s="53"/>
      <c r="P45" s="53"/>
      <c r="Q45" s="53"/>
      <c r="R45" s="53"/>
      <c r="S45" s="53"/>
    </row>
    <row r="46" spans="1:19" ht="14.25" hidden="1">
      <c r="A46" s="61">
        <v>45</v>
      </c>
      <c r="B46" s="62" t="s">
        <v>99</v>
      </c>
      <c r="C46" s="62" t="str">
        <f>VLOOKUP(A46,'호석 정보_mhr_한글_참조'!$A$3:$B$113,2,1)</f>
        <v>포술</v>
      </c>
      <c r="D46" s="61" t="s">
        <v>58</v>
      </c>
      <c r="E46" s="63" t="s">
        <v>52</v>
      </c>
      <c r="F46" s="64"/>
      <c r="G46" s="63" t="s">
        <v>53</v>
      </c>
      <c r="H46" s="63" t="s">
        <v>59</v>
      </c>
      <c r="I46" s="64"/>
      <c r="J46" s="63" t="s">
        <v>53</v>
      </c>
      <c r="K46" s="63" t="s">
        <v>59</v>
      </c>
      <c r="L46" s="53"/>
      <c r="M46" s="53"/>
      <c r="N46" s="53"/>
      <c r="O46" s="53"/>
      <c r="P46" s="53"/>
      <c r="Q46" s="53"/>
      <c r="R46" s="53"/>
      <c r="S46" s="53"/>
    </row>
    <row r="47" spans="1:19" ht="14.25" hidden="1">
      <c r="A47" s="57">
        <v>46</v>
      </c>
      <c r="B47" s="58" t="s">
        <v>100</v>
      </c>
      <c r="C47" s="58" t="str">
        <f>VLOOKUP(A47,'호석 정보_mhr_한글_참조'!$A$3:$B$113,2,1)</f>
        <v>포탄 장전</v>
      </c>
      <c r="D47" s="57" t="s">
        <v>43</v>
      </c>
      <c r="E47" s="59" t="s">
        <v>97</v>
      </c>
      <c r="F47" s="60"/>
      <c r="G47" s="59" t="s">
        <v>101</v>
      </c>
      <c r="H47" s="59" t="s">
        <v>102</v>
      </c>
      <c r="I47" s="60"/>
      <c r="J47" s="59" t="s">
        <v>101</v>
      </c>
      <c r="K47" s="59" t="s">
        <v>102</v>
      </c>
      <c r="L47" s="53"/>
      <c r="M47" s="53"/>
      <c r="N47" s="53"/>
      <c r="O47" s="53"/>
      <c r="P47" s="53"/>
      <c r="Q47" s="53"/>
      <c r="R47" s="53"/>
      <c r="S47" s="53"/>
    </row>
    <row r="48" spans="1:19" ht="14.25" hidden="1">
      <c r="A48" s="61">
        <v>47</v>
      </c>
      <c r="B48" s="62" t="s">
        <v>103</v>
      </c>
      <c r="C48" s="62" t="str">
        <f>VLOOKUP(A48,'호석 정보_mhr_한글_참조'!$A$3:$B$113,2,1)</f>
        <v>특수 사격 강화</v>
      </c>
      <c r="D48" s="61" t="s">
        <v>43</v>
      </c>
      <c r="E48" s="63" t="s">
        <v>97</v>
      </c>
      <c r="F48" s="64"/>
      <c r="G48" s="63" t="s">
        <v>101</v>
      </c>
      <c r="H48" s="63" t="s">
        <v>102</v>
      </c>
      <c r="I48" s="64"/>
      <c r="J48" s="63" t="s">
        <v>101</v>
      </c>
      <c r="K48" s="63" t="s">
        <v>102</v>
      </c>
      <c r="L48" s="53"/>
      <c r="M48" s="53"/>
      <c r="N48" s="53"/>
      <c r="O48" s="53"/>
      <c r="P48" s="53"/>
      <c r="Q48" s="53"/>
      <c r="R48" s="53"/>
      <c r="S48" s="53"/>
    </row>
    <row r="49" spans="1:19" ht="14.25" hidden="1">
      <c r="A49" s="57">
        <v>48</v>
      </c>
      <c r="B49" s="58" t="s">
        <v>104</v>
      </c>
      <c r="C49" s="58" t="str">
        <f>VLOOKUP(A49,'호석 정보_mhr_한글_참조'!$A$3:$B$113,2,1)</f>
        <v>통상탄/연사화살 강화</v>
      </c>
      <c r="D49" s="57" t="s">
        <v>43</v>
      </c>
      <c r="E49" s="59" t="s">
        <v>52</v>
      </c>
      <c r="F49" s="60"/>
      <c r="G49" s="59" t="s">
        <v>53</v>
      </c>
      <c r="H49" s="59" t="s">
        <v>53</v>
      </c>
      <c r="I49" s="60"/>
      <c r="J49" s="59" t="s">
        <v>53</v>
      </c>
      <c r="K49" s="59" t="s">
        <v>53</v>
      </c>
      <c r="L49" s="53"/>
      <c r="M49" s="53"/>
      <c r="N49" s="53"/>
      <c r="O49" s="53"/>
      <c r="P49" s="53"/>
      <c r="Q49" s="53"/>
      <c r="R49" s="53"/>
      <c r="S49" s="53"/>
    </row>
    <row r="50" spans="1:19" ht="14.25" hidden="1">
      <c r="A50" s="61">
        <v>49</v>
      </c>
      <c r="B50" s="62" t="s">
        <v>105</v>
      </c>
      <c r="C50" s="62" t="str">
        <f>VLOOKUP(A50,'호석 정보_mhr_한글_참조'!$A$3:$B$113,2,1)</f>
        <v>관통탄/관통화살 강화</v>
      </c>
      <c r="D50" s="61" t="s">
        <v>58</v>
      </c>
      <c r="E50" s="63" t="s">
        <v>52</v>
      </c>
      <c r="F50" s="64"/>
      <c r="G50" s="63" t="s">
        <v>53</v>
      </c>
      <c r="H50" s="63" t="s">
        <v>59</v>
      </c>
      <c r="I50" s="64"/>
      <c r="J50" s="63" t="s">
        <v>53</v>
      </c>
      <c r="K50" s="63" t="s">
        <v>59</v>
      </c>
      <c r="L50" s="53"/>
      <c r="M50" s="53"/>
      <c r="N50" s="53"/>
      <c r="O50" s="53"/>
      <c r="P50" s="53"/>
      <c r="Q50" s="53"/>
      <c r="R50" s="53"/>
      <c r="S50" s="53"/>
    </row>
    <row r="51" spans="1:19" ht="14.25" hidden="1">
      <c r="A51" s="57">
        <v>50</v>
      </c>
      <c r="B51" s="58" t="s">
        <v>106</v>
      </c>
      <c r="C51" s="58" t="str">
        <f>VLOOKUP(A51,'호석 정보_mhr_한글_참조'!$A$3:$B$113,2,1)</f>
        <v>산탄/확산화살 강화</v>
      </c>
      <c r="D51" s="57" t="s">
        <v>58</v>
      </c>
      <c r="E51" s="59" t="s">
        <v>52</v>
      </c>
      <c r="F51" s="60"/>
      <c r="G51" s="59" t="s">
        <v>53</v>
      </c>
      <c r="H51" s="59" t="s">
        <v>59</v>
      </c>
      <c r="I51" s="60"/>
      <c r="J51" s="59" t="s">
        <v>53</v>
      </c>
      <c r="K51" s="59" t="s">
        <v>59</v>
      </c>
      <c r="L51" s="53"/>
      <c r="M51" s="53"/>
      <c r="N51" s="53"/>
      <c r="O51" s="53"/>
      <c r="P51" s="53"/>
      <c r="Q51" s="53"/>
      <c r="R51" s="53"/>
      <c r="S51" s="53"/>
    </row>
    <row r="52" spans="1:19" ht="14.25" hidden="1">
      <c r="A52" s="61">
        <v>51</v>
      </c>
      <c r="B52" s="62" t="s">
        <v>107</v>
      </c>
      <c r="C52" s="62" t="str">
        <f>VLOOKUP(A52,'호석 정보_mhr_한글_참조'!$A$3:$B$113,2,1)</f>
        <v>장전 확장</v>
      </c>
      <c r="D52" s="61" t="s">
        <v>58</v>
      </c>
      <c r="E52" s="63" t="s">
        <v>52</v>
      </c>
      <c r="F52" s="64"/>
      <c r="G52" s="63" t="s">
        <v>53</v>
      </c>
      <c r="H52" s="63" t="s">
        <v>59</v>
      </c>
      <c r="I52" s="64"/>
      <c r="J52" s="63" t="s">
        <v>53</v>
      </c>
      <c r="K52" s="63" t="s">
        <v>59</v>
      </c>
      <c r="L52" s="53"/>
      <c r="M52" s="53"/>
      <c r="N52" s="53"/>
      <c r="O52" s="53"/>
      <c r="P52" s="53"/>
      <c r="Q52" s="53"/>
      <c r="R52" s="53"/>
      <c r="S52" s="53"/>
    </row>
    <row r="53" spans="1:19" ht="14.25">
      <c r="A53" s="61">
        <v>57</v>
      </c>
      <c r="B53" s="62" t="s">
        <v>108</v>
      </c>
      <c r="C53" s="62" t="str">
        <f>VLOOKUP(A53,'호석 정보_mhr_한글_참조'!$A$3:$B$113,2,1)</f>
        <v>정령의 가호</v>
      </c>
      <c r="D53" s="61" t="s">
        <v>65</v>
      </c>
      <c r="E53" s="63" t="s">
        <v>52</v>
      </c>
      <c r="F53" s="64"/>
      <c r="G53" s="63" t="s">
        <v>86</v>
      </c>
      <c r="H53" s="63" t="s">
        <v>53</v>
      </c>
      <c r="I53" s="64"/>
      <c r="J53" s="63" t="s">
        <v>86</v>
      </c>
      <c r="K53" s="63" t="s">
        <v>53</v>
      </c>
      <c r="L53" s="53"/>
      <c r="M53" s="53"/>
      <c r="N53" s="53"/>
      <c r="O53" s="53"/>
      <c r="P53" s="53"/>
      <c r="Q53" s="53"/>
      <c r="R53" s="53"/>
      <c r="S53" s="53"/>
    </row>
    <row r="54" spans="1:19" ht="14.25">
      <c r="A54" s="57">
        <v>60</v>
      </c>
      <c r="B54" s="58" t="s">
        <v>109</v>
      </c>
      <c r="C54" s="58" t="str">
        <f>VLOOKUP(A54,'호석 정보_mhr_한글_참조'!$A$3:$B$113,2,1)</f>
        <v>빨리 먹기</v>
      </c>
      <c r="D54" s="57" t="s">
        <v>65</v>
      </c>
      <c r="E54" s="59" t="s">
        <v>52</v>
      </c>
      <c r="F54" s="60"/>
      <c r="G54" s="59" t="s">
        <v>86</v>
      </c>
      <c r="H54" s="59" t="s">
        <v>53</v>
      </c>
      <c r="I54" s="60"/>
      <c r="J54" s="59" t="s">
        <v>86</v>
      </c>
      <c r="K54" s="59" t="s">
        <v>53</v>
      </c>
      <c r="L54" s="53"/>
      <c r="M54" s="53"/>
      <c r="N54" s="53"/>
      <c r="O54" s="53"/>
      <c r="P54" s="53"/>
      <c r="Q54" s="53"/>
      <c r="R54" s="53"/>
      <c r="S54" s="53"/>
    </row>
    <row r="55" spans="1:19" ht="14.25">
      <c r="A55" s="61">
        <v>61</v>
      </c>
      <c r="B55" s="62" t="s">
        <v>110</v>
      </c>
      <c r="C55" s="62" t="str">
        <f>VLOOKUP(A55,'호석 정보_mhr_한글_참조'!$A$3:$B$113,2,1)</f>
        <v>귀마개</v>
      </c>
      <c r="D55" s="61" t="s">
        <v>65</v>
      </c>
      <c r="E55" s="63" t="s">
        <v>48</v>
      </c>
      <c r="F55" s="64"/>
      <c r="G55" s="63" t="s">
        <v>49</v>
      </c>
      <c r="H55" s="63" t="s">
        <v>50</v>
      </c>
      <c r="I55" s="64"/>
      <c r="J55" s="63" t="s">
        <v>49</v>
      </c>
      <c r="K55" s="63" t="s">
        <v>50</v>
      </c>
      <c r="L55" s="53"/>
      <c r="M55" s="53"/>
      <c r="N55" s="53"/>
      <c r="O55" s="53"/>
      <c r="P55" s="53"/>
      <c r="Q55" s="53"/>
      <c r="R55" s="53"/>
      <c r="S55" s="53"/>
    </row>
    <row r="56" spans="1:19" ht="14.25" hidden="1">
      <c r="A56" s="61">
        <v>55</v>
      </c>
      <c r="B56" s="62" t="s">
        <v>111</v>
      </c>
      <c r="C56" s="62" t="str">
        <f>VLOOKUP(A56,'호석 정보_mhr_한글_참조'!$A$3:$B$113,2,1)</f>
        <v>속사 강화</v>
      </c>
      <c r="D56" s="61" t="s">
        <v>58</v>
      </c>
      <c r="E56" s="63" t="s">
        <v>52</v>
      </c>
      <c r="F56" s="64"/>
      <c r="G56" s="63" t="s">
        <v>53</v>
      </c>
      <c r="H56" s="63" t="s">
        <v>59</v>
      </c>
      <c r="I56" s="64"/>
      <c r="J56" s="63" t="s">
        <v>53</v>
      </c>
      <c r="K56" s="63" t="s">
        <v>59</v>
      </c>
      <c r="L56" s="53"/>
      <c r="M56" s="53"/>
      <c r="N56" s="53"/>
      <c r="O56" s="53"/>
      <c r="P56" s="53"/>
      <c r="Q56" s="53"/>
      <c r="R56" s="53"/>
      <c r="S56" s="53"/>
    </row>
    <row r="57" spans="1:19" ht="14.25">
      <c r="A57" s="57">
        <v>62</v>
      </c>
      <c r="B57" s="58" t="s">
        <v>112</v>
      </c>
      <c r="C57" s="58" t="str">
        <f>VLOOKUP(A57,'호석 정보_mhr_한글_참조'!$A$3:$B$113,2,1)</f>
        <v>풍압 내성</v>
      </c>
      <c r="D57" s="57" t="s">
        <v>65</v>
      </c>
      <c r="E57" s="59" t="s">
        <v>52</v>
      </c>
      <c r="F57" s="60"/>
      <c r="G57" s="59" t="s">
        <v>86</v>
      </c>
      <c r="H57" s="59" t="s">
        <v>53</v>
      </c>
      <c r="I57" s="60"/>
      <c r="J57" s="59" t="s">
        <v>86</v>
      </c>
      <c r="K57" s="59" t="s">
        <v>53</v>
      </c>
      <c r="L57" s="53"/>
      <c r="M57" s="53"/>
      <c r="N57" s="53"/>
      <c r="O57" s="53"/>
      <c r="P57" s="53"/>
      <c r="Q57" s="53"/>
      <c r="R57" s="53"/>
      <c r="S57" s="53"/>
    </row>
    <row r="58" spans="1:19" ht="14.25">
      <c r="A58" s="61">
        <v>63</v>
      </c>
      <c r="B58" s="62" t="s">
        <v>113</v>
      </c>
      <c r="C58" s="62" t="str">
        <f>VLOOKUP(A58,'호석 정보_mhr_한글_참조'!$A$3:$B$113,2,1)</f>
        <v>내진</v>
      </c>
      <c r="D58" s="61" t="s">
        <v>65</v>
      </c>
      <c r="E58" s="63" t="s">
        <v>52</v>
      </c>
      <c r="F58" s="64"/>
      <c r="G58" s="63" t="s">
        <v>86</v>
      </c>
      <c r="H58" s="63" t="s">
        <v>53</v>
      </c>
      <c r="I58" s="64"/>
      <c r="J58" s="63" t="s">
        <v>86</v>
      </c>
      <c r="K58" s="63" t="s">
        <v>53</v>
      </c>
      <c r="L58" s="53"/>
      <c r="M58" s="53"/>
      <c r="N58" s="53"/>
      <c r="O58" s="53"/>
      <c r="P58" s="53"/>
      <c r="Q58" s="53"/>
      <c r="R58" s="53"/>
      <c r="S58" s="53"/>
    </row>
    <row r="59" spans="1:19" ht="14.25">
      <c r="A59" s="57">
        <v>64</v>
      </c>
      <c r="B59" s="58" t="s">
        <v>114</v>
      </c>
      <c r="C59" s="58" t="str">
        <f>VLOOKUP(A59,'호석 정보_mhr_한글_참조'!$A$3:$B$113,2,1)</f>
        <v>거품의 춤</v>
      </c>
      <c r="D59" s="57" t="s">
        <v>65</v>
      </c>
      <c r="E59" s="59" t="s">
        <v>52</v>
      </c>
      <c r="F59" s="60"/>
      <c r="G59" s="59" t="s">
        <v>86</v>
      </c>
      <c r="H59" s="59" t="s">
        <v>53</v>
      </c>
      <c r="I59" s="60"/>
      <c r="J59" s="59" t="s">
        <v>86</v>
      </c>
      <c r="K59" s="59" t="s">
        <v>53</v>
      </c>
      <c r="L59" s="53"/>
      <c r="M59" s="53"/>
      <c r="N59" s="53"/>
      <c r="O59" s="53"/>
      <c r="P59" s="53"/>
      <c r="Q59" s="53"/>
      <c r="R59" s="53"/>
      <c r="S59" s="53"/>
    </row>
    <row r="60" spans="1:19" ht="14.25">
      <c r="A60" s="61">
        <v>65</v>
      </c>
      <c r="B60" s="62" t="s">
        <v>115</v>
      </c>
      <c r="C60" s="62" t="str">
        <f>VLOOKUP(A60,'호석 정보_mhr_한글_참조'!$A$3:$B$113,2,1)</f>
        <v>회피 성능</v>
      </c>
      <c r="D60" s="61" t="s">
        <v>65</v>
      </c>
      <c r="E60" s="63" t="s">
        <v>48</v>
      </c>
      <c r="F60" s="64"/>
      <c r="G60" s="63" t="s">
        <v>49</v>
      </c>
      <c r="H60" s="63" t="s">
        <v>50</v>
      </c>
      <c r="I60" s="64"/>
      <c r="J60" s="63" t="s">
        <v>49</v>
      </c>
      <c r="K60" s="63" t="s">
        <v>50</v>
      </c>
      <c r="L60" s="53"/>
      <c r="M60" s="53"/>
      <c r="N60" s="53"/>
      <c r="O60" s="53"/>
      <c r="P60" s="53"/>
      <c r="Q60" s="53"/>
      <c r="R60" s="53"/>
      <c r="S60" s="53"/>
    </row>
    <row r="61" spans="1:19" ht="14.25">
      <c r="A61" s="57">
        <v>66</v>
      </c>
      <c r="B61" s="58" t="s">
        <v>116</v>
      </c>
      <c r="C61" s="58" t="str">
        <f>VLOOKUP(A61,'호석 정보_mhr_한글_참조'!$A$3:$B$113,2,1)</f>
        <v>회피 거리 UP</v>
      </c>
      <c r="D61" s="57" t="s">
        <v>65</v>
      </c>
      <c r="E61" s="59" t="s">
        <v>52</v>
      </c>
      <c r="F61" s="60"/>
      <c r="G61" s="59" t="s">
        <v>86</v>
      </c>
      <c r="H61" s="59" t="s">
        <v>53</v>
      </c>
      <c r="I61" s="60"/>
      <c r="J61" s="59" t="s">
        <v>86</v>
      </c>
      <c r="K61" s="59" t="s">
        <v>53</v>
      </c>
      <c r="L61" s="53"/>
      <c r="M61" s="53"/>
      <c r="N61" s="53"/>
      <c r="O61" s="53"/>
      <c r="P61" s="53"/>
      <c r="Q61" s="53"/>
      <c r="R61" s="53"/>
      <c r="S61" s="53"/>
    </row>
    <row r="62" spans="1:19" ht="14.25">
      <c r="A62" s="57">
        <v>72</v>
      </c>
      <c r="B62" s="58" t="s">
        <v>117</v>
      </c>
      <c r="C62" s="58" t="str">
        <f>VLOOKUP(A62,'호석 정보_mhr_한글_참조'!$A$3:$B$113,2,1)</f>
        <v>속성 피해 내성</v>
      </c>
      <c r="D62" s="57" t="s">
        <v>65</v>
      </c>
      <c r="E62" s="59" t="s">
        <v>52</v>
      </c>
      <c r="F62" s="60"/>
      <c r="G62" s="59" t="s">
        <v>52</v>
      </c>
      <c r="H62" s="59" t="s">
        <v>53</v>
      </c>
      <c r="I62" s="60"/>
      <c r="J62" s="59" t="s">
        <v>52</v>
      </c>
      <c r="K62" s="59" t="s">
        <v>53</v>
      </c>
      <c r="L62" s="53"/>
      <c r="M62" s="53"/>
      <c r="N62" s="53"/>
      <c r="O62" s="53"/>
      <c r="P62" s="53"/>
      <c r="Q62" s="53"/>
      <c r="R62" s="53"/>
      <c r="S62" s="53"/>
    </row>
    <row r="63" spans="1:19" ht="14.25">
      <c r="A63" s="57">
        <v>76</v>
      </c>
      <c r="B63" s="58" t="s">
        <v>118</v>
      </c>
      <c r="C63" s="58" t="str">
        <f>VLOOKUP(A63,'호석 정보_mhr_한글_참조'!$A$3:$B$113,2,1)</f>
        <v>기절 내성</v>
      </c>
      <c r="D63" s="57" t="s">
        <v>65</v>
      </c>
      <c r="E63" s="59" t="s">
        <v>52</v>
      </c>
      <c r="F63" s="60"/>
      <c r="G63" s="59" t="s">
        <v>86</v>
      </c>
      <c r="H63" s="59" t="s">
        <v>53</v>
      </c>
      <c r="I63" s="60"/>
      <c r="J63" s="59" t="s">
        <v>86</v>
      </c>
      <c r="K63" s="59" t="s">
        <v>53</v>
      </c>
      <c r="L63" s="53"/>
      <c r="M63" s="53"/>
      <c r="N63" s="53"/>
      <c r="O63" s="53"/>
      <c r="P63" s="53"/>
      <c r="Q63" s="53"/>
      <c r="R63" s="53"/>
      <c r="S63" s="53"/>
    </row>
    <row r="64" spans="1:19" ht="14.25">
      <c r="A64" s="61">
        <v>81</v>
      </c>
      <c r="B64" s="62" t="s">
        <v>119</v>
      </c>
      <c r="C64" s="62" t="str">
        <f>VLOOKUP(A64,'호석 정보_mhr_한글_참조'!$A$3:$B$113,2,1)</f>
        <v>파괴왕</v>
      </c>
      <c r="D64" s="61" t="s">
        <v>65</v>
      </c>
      <c r="E64" s="63" t="s">
        <v>52</v>
      </c>
      <c r="F64" s="64"/>
      <c r="G64" s="63" t="s">
        <v>86</v>
      </c>
      <c r="H64" s="63" t="s">
        <v>53</v>
      </c>
      <c r="I64" s="64"/>
      <c r="J64" s="63" t="s">
        <v>86</v>
      </c>
      <c r="K64" s="63" t="s">
        <v>53</v>
      </c>
      <c r="L64" s="53"/>
      <c r="M64" s="53"/>
      <c r="N64" s="53"/>
      <c r="O64" s="53"/>
      <c r="P64" s="53"/>
      <c r="Q64" s="53"/>
      <c r="R64" s="53"/>
      <c r="S64" s="53"/>
    </row>
    <row r="65" spans="1:19" ht="14.25">
      <c r="A65" s="61">
        <v>85</v>
      </c>
      <c r="B65" s="62" t="s">
        <v>120</v>
      </c>
      <c r="C65" s="62" t="str">
        <f>VLOOKUP(A65,'호석 정보_mhr_한글_참조'!$A$3:$B$113,2,1)</f>
        <v>숫돌 사용 고속화</v>
      </c>
      <c r="D65" s="61" t="s">
        <v>65</v>
      </c>
      <c r="E65" s="63" t="s">
        <v>52</v>
      </c>
      <c r="F65" s="64"/>
      <c r="G65" s="63" t="s">
        <v>86</v>
      </c>
      <c r="H65" s="63" t="s">
        <v>53</v>
      </c>
      <c r="I65" s="64"/>
      <c r="J65" s="63" t="s">
        <v>86</v>
      </c>
      <c r="K65" s="63" t="s">
        <v>53</v>
      </c>
      <c r="L65" s="53"/>
      <c r="M65" s="53"/>
      <c r="N65" s="53"/>
      <c r="O65" s="53"/>
      <c r="P65" s="53"/>
      <c r="Q65" s="53"/>
      <c r="R65" s="53"/>
      <c r="S65" s="53"/>
    </row>
    <row r="66" spans="1:19" ht="14.25">
      <c r="A66" s="61">
        <v>89</v>
      </c>
      <c r="B66" s="62" t="s">
        <v>121</v>
      </c>
      <c r="C66" s="62" t="str">
        <f>VLOOKUP(A66,'호석 정보_mhr_한글_참조'!$A$3:$B$113,2,1)</f>
        <v>광역화</v>
      </c>
      <c r="D66" s="61" t="s">
        <v>65</v>
      </c>
      <c r="E66" s="63" t="s">
        <v>48</v>
      </c>
      <c r="F66" s="64"/>
      <c r="G66" s="63" t="s">
        <v>49</v>
      </c>
      <c r="H66" s="63" t="s">
        <v>50</v>
      </c>
      <c r="I66" s="64"/>
      <c r="J66" s="63" t="s">
        <v>49</v>
      </c>
      <c r="K66" s="63" t="s">
        <v>50</v>
      </c>
      <c r="L66" s="53"/>
      <c r="M66" s="53"/>
      <c r="N66" s="53"/>
      <c r="O66" s="53"/>
      <c r="P66" s="53"/>
      <c r="Q66" s="53"/>
      <c r="R66" s="53"/>
      <c r="S66" s="53"/>
    </row>
    <row r="67" spans="1:19" ht="14.25">
      <c r="A67" s="61">
        <v>93</v>
      </c>
      <c r="B67" s="62" t="s">
        <v>122</v>
      </c>
      <c r="C67" s="62" t="str">
        <f>VLOOKUP(A67,'호석 정보_mhr_한글_참조'!$A$3:$B$113,2,1)</f>
        <v>움찔 감소</v>
      </c>
      <c r="D67" s="61" t="s">
        <v>65</v>
      </c>
      <c r="E67" s="63" t="s">
        <v>52</v>
      </c>
      <c r="F67" s="64"/>
      <c r="G67" s="63" t="s">
        <v>86</v>
      </c>
      <c r="H67" s="63" t="s">
        <v>53</v>
      </c>
      <c r="I67" s="64"/>
      <c r="J67" s="63" t="s">
        <v>86</v>
      </c>
      <c r="K67" s="63" t="s">
        <v>53</v>
      </c>
      <c r="L67" s="53"/>
      <c r="M67" s="53"/>
      <c r="N67" s="53"/>
      <c r="O67" s="53"/>
      <c r="P67" s="53"/>
      <c r="Q67" s="53"/>
      <c r="R67" s="53"/>
      <c r="S67" s="53"/>
    </row>
    <row r="68" spans="1:19" ht="14.25">
      <c r="A68" s="57">
        <v>106</v>
      </c>
      <c r="B68" s="58" t="s">
        <v>123</v>
      </c>
      <c r="C68" s="58" t="str">
        <f>VLOOKUP(A68,'호석 정보_mhr_한글_참조'!$A$3:$B$113,2,1)</f>
        <v>역습</v>
      </c>
      <c r="D68" s="57" t="s">
        <v>65</v>
      </c>
      <c r="E68" s="59" t="s">
        <v>52</v>
      </c>
      <c r="F68" s="60"/>
      <c r="G68" s="59" t="s">
        <v>86</v>
      </c>
      <c r="H68" s="59" t="s">
        <v>53</v>
      </c>
      <c r="I68" s="60"/>
      <c r="J68" s="59" t="s">
        <v>86</v>
      </c>
      <c r="K68" s="59" t="s">
        <v>53</v>
      </c>
      <c r="L68" s="53"/>
      <c r="M68" s="53"/>
      <c r="N68" s="53"/>
      <c r="O68" s="53"/>
      <c r="P68" s="53"/>
      <c r="Q68" s="53"/>
      <c r="R68" s="53"/>
      <c r="S68" s="53"/>
    </row>
    <row r="69" spans="1:19" ht="14.25">
      <c r="A69" s="61">
        <v>107</v>
      </c>
      <c r="B69" s="62" t="s">
        <v>124</v>
      </c>
      <c r="C69" s="62" t="str">
        <f>VLOOKUP(A69,'호석 정보_mhr_한글_참조'!$A$3:$B$113,2,1)</f>
        <v>고속 변형</v>
      </c>
      <c r="D69" s="61" t="s">
        <v>65</v>
      </c>
      <c r="E69" s="63" t="s">
        <v>52</v>
      </c>
      <c r="F69" s="64"/>
      <c r="G69" s="63" t="s">
        <v>86</v>
      </c>
      <c r="H69" s="63" t="s">
        <v>53</v>
      </c>
      <c r="I69" s="64"/>
      <c r="J69" s="63" t="s">
        <v>86</v>
      </c>
      <c r="K69" s="63" t="s">
        <v>53</v>
      </c>
      <c r="L69" s="53"/>
      <c r="M69" s="53"/>
      <c r="N69" s="53"/>
      <c r="O69" s="53"/>
      <c r="P69" s="53"/>
      <c r="Q69" s="53"/>
      <c r="R69" s="53"/>
      <c r="S69" s="53"/>
    </row>
    <row r="70" spans="1:19" ht="14.25">
      <c r="A70" s="57">
        <v>122</v>
      </c>
      <c r="B70" s="58" t="s">
        <v>125</v>
      </c>
      <c r="C70" s="58" t="str">
        <f>VLOOKUP(A70,'호석 정보_mhr_한글_참조'!$A$3:$B$113,2,1)</f>
        <v>합기</v>
      </c>
      <c r="D70" s="57" t="s">
        <v>65</v>
      </c>
      <c r="E70" s="59" t="s">
        <v>97</v>
      </c>
      <c r="F70" s="60"/>
      <c r="G70" s="59" t="s">
        <v>101</v>
      </c>
      <c r="H70" s="59" t="s">
        <v>102</v>
      </c>
      <c r="I70" s="60"/>
      <c r="J70" s="59" t="s">
        <v>101</v>
      </c>
      <c r="K70" s="59" t="s">
        <v>102</v>
      </c>
      <c r="L70" s="53"/>
      <c r="M70" s="53"/>
      <c r="N70" s="53"/>
      <c r="O70" s="53"/>
      <c r="P70" s="53"/>
      <c r="Q70" s="53"/>
      <c r="R70" s="53"/>
      <c r="S70" s="53"/>
    </row>
    <row r="71" spans="1:19" ht="14.25" hidden="1">
      <c r="A71" s="61">
        <v>33</v>
      </c>
      <c r="B71" s="62" t="s">
        <v>126</v>
      </c>
      <c r="C71" s="62" t="str">
        <f>VLOOKUP(A71,'호석 정보_mhr_한글_참조'!$A$3:$B$113,2,1)</f>
        <v>체술</v>
      </c>
      <c r="D71" s="61" t="s">
        <v>127</v>
      </c>
      <c r="E71" s="63" t="s">
        <v>48</v>
      </c>
      <c r="F71" s="64"/>
      <c r="G71" s="63" t="s">
        <v>49</v>
      </c>
      <c r="H71" s="63" t="s">
        <v>49</v>
      </c>
      <c r="I71" s="64"/>
      <c r="J71" s="63" t="s">
        <v>49</v>
      </c>
      <c r="K71" s="63" t="s">
        <v>49</v>
      </c>
      <c r="L71" s="53"/>
      <c r="M71" s="53"/>
      <c r="N71" s="53"/>
      <c r="O71" s="53"/>
      <c r="P71" s="53"/>
      <c r="Q71" s="53"/>
      <c r="R71" s="53"/>
      <c r="S71" s="53"/>
    </row>
    <row r="72" spans="1:19" ht="14.25" hidden="1">
      <c r="A72" s="57">
        <v>42</v>
      </c>
      <c r="B72" s="58" t="s">
        <v>128</v>
      </c>
      <c r="C72" s="58" t="str">
        <f>VLOOKUP(A72,'호석 정보_mhr_한글_참조'!$A$3:$B$113,2,1)</f>
        <v>스태미나 탈취</v>
      </c>
      <c r="D72" s="57" t="s">
        <v>127</v>
      </c>
      <c r="E72" s="59" t="s">
        <v>52</v>
      </c>
      <c r="F72" s="60"/>
      <c r="G72" s="59" t="s">
        <v>86</v>
      </c>
      <c r="H72" s="59" t="s">
        <v>86</v>
      </c>
      <c r="I72" s="60"/>
      <c r="J72" s="59" t="s">
        <v>86</v>
      </c>
      <c r="K72" s="59" t="s">
        <v>86</v>
      </c>
      <c r="L72" s="53"/>
      <c r="M72" s="53"/>
      <c r="N72" s="53"/>
      <c r="O72" s="53"/>
      <c r="P72" s="53"/>
      <c r="Q72" s="53"/>
      <c r="R72" s="53"/>
      <c r="S72" s="53"/>
    </row>
    <row r="73" spans="1:19" ht="14.25" hidden="1">
      <c r="A73" s="61">
        <v>43</v>
      </c>
      <c r="B73" s="62" t="s">
        <v>129</v>
      </c>
      <c r="C73" s="62" t="str">
        <f>VLOOKUP(A73,'호석 정보_mhr_한글_참조'!$A$3:$B$113,2,1)</f>
        <v>활주 강화</v>
      </c>
      <c r="D73" s="61" t="s">
        <v>127</v>
      </c>
      <c r="E73" s="63" t="s">
        <v>130</v>
      </c>
      <c r="F73" s="64"/>
      <c r="G73" s="63" t="s">
        <v>131</v>
      </c>
      <c r="H73" s="63" t="s">
        <v>131</v>
      </c>
      <c r="I73" s="64"/>
      <c r="J73" s="63" t="s">
        <v>131</v>
      </c>
      <c r="K73" s="63" t="s">
        <v>131</v>
      </c>
      <c r="L73" s="53"/>
      <c r="M73" s="53"/>
      <c r="N73" s="53"/>
      <c r="O73" s="53"/>
      <c r="P73" s="53"/>
      <c r="Q73" s="53"/>
      <c r="R73" s="53"/>
      <c r="S73" s="53"/>
    </row>
    <row r="74" spans="1:19" ht="14.25" hidden="1">
      <c r="A74" s="57">
        <v>44</v>
      </c>
      <c r="B74" s="58" t="s">
        <v>132</v>
      </c>
      <c r="C74" s="58" t="str">
        <f>VLOOKUP(A74,'호석 정보_mhr_한글_참조'!$A$3:$B$113,2,1)</f>
        <v>피리 명인</v>
      </c>
      <c r="D74" s="57" t="s">
        <v>127</v>
      </c>
      <c r="E74" s="59" t="s">
        <v>130</v>
      </c>
      <c r="F74" s="60"/>
      <c r="G74" s="59" t="s">
        <v>131</v>
      </c>
      <c r="H74" s="59" t="s">
        <v>131</v>
      </c>
      <c r="I74" s="60"/>
      <c r="J74" s="59" t="s">
        <v>131</v>
      </c>
      <c r="K74" s="59" t="s">
        <v>131</v>
      </c>
      <c r="L74" s="53"/>
      <c r="M74" s="53"/>
      <c r="N74" s="53"/>
      <c r="O74" s="53"/>
      <c r="P74" s="53"/>
      <c r="Q74" s="53"/>
      <c r="R74" s="53"/>
      <c r="S74" s="53"/>
    </row>
    <row r="75" spans="1:19" ht="14.25" hidden="1">
      <c r="A75" s="57">
        <v>58</v>
      </c>
      <c r="B75" s="58" t="s">
        <v>133</v>
      </c>
      <c r="C75" s="58" t="str">
        <f>VLOOKUP(A75,'호석 정보_mhr_한글_참조'!$A$3:$B$113,2,1)</f>
        <v>체력 회복량 UP</v>
      </c>
      <c r="D75" s="57" t="s">
        <v>127</v>
      </c>
      <c r="E75" s="59" t="s">
        <v>52</v>
      </c>
      <c r="F75" s="60"/>
      <c r="G75" s="59" t="s">
        <v>86</v>
      </c>
      <c r="H75" s="59" t="s">
        <v>86</v>
      </c>
      <c r="I75" s="60"/>
      <c r="J75" s="59" t="s">
        <v>86</v>
      </c>
      <c r="K75" s="59" t="s">
        <v>86</v>
      </c>
      <c r="L75" s="53"/>
      <c r="M75" s="53"/>
      <c r="N75" s="53"/>
      <c r="O75" s="53"/>
      <c r="P75" s="53"/>
      <c r="Q75" s="53"/>
      <c r="R75" s="53"/>
      <c r="S75" s="53"/>
    </row>
    <row r="76" spans="1:19" ht="14.25" hidden="1">
      <c r="A76" s="61">
        <v>59</v>
      </c>
      <c r="B76" s="62" t="s">
        <v>134</v>
      </c>
      <c r="C76" s="62" t="str">
        <f>VLOOKUP(A76,'호석 정보_mhr_한글_참조'!$A$3:$B$113,2,1)</f>
        <v>회복 속도</v>
      </c>
      <c r="D76" s="61" t="s">
        <v>127</v>
      </c>
      <c r="E76" s="63" t="s">
        <v>52</v>
      </c>
      <c r="F76" s="64"/>
      <c r="G76" s="63" t="s">
        <v>86</v>
      </c>
      <c r="H76" s="63" t="s">
        <v>86</v>
      </c>
      <c r="I76" s="64"/>
      <c r="J76" s="63" t="s">
        <v>86</v>
      </c>
      <c r="K76" s="63" t="s">
        <v>86</v>
      </c>
      <c r="L76" s="53"/>
      <c r="M76" s="53"/>
      <c r="N76" s="53"/>
      <c r="O76" s="53"/>
      <c r="P76" s="53"/>
      <c r="Q76" s="53"/>
      <c r="R76" s="53"/>
      <c r="S76" s="53"/>
    </row>
    <row r="77" spans="1:19" ht="14.25" hidden="1">
      <c r="A77" s="61">
        <v>67</v>
      </c>
      <c r="B77" s="62" t="s">
        <v>135</v>
      </c>
      <c r="C77" s="62" t="str">
        <f>VLOOKUP(A77,'호석 정보_mhr_한글_참조'!$A$3:$B$113,2,1)</f>
        <v>불 내성</v>
      </c>
      <c r="D77" s="61" t="s">
        <v>127</v>
      </c>
      <c r="E77" s="63" t="s">
        <v>52</v>
      </c>
      <c r="F77" s="64"/>
      <c r="G77" s="63" t="s">
        <v>52</v>
      </c>
      <c r="H77" s="63" t="s">
        <v>52</v>
      </c>
      <c r="I77" s="64"/>
      <c r="J77" s="63" t="s">
        <v>52</v>
      </c>
      <c r="K77" s="63" t="s">
        <v>52</v>
      </c>
      <c r="L77" s="53"/>
      <c r="M77" s="53"/>
      <c r="N77" s="53"/>
      <c r="O77" s="53"/>
      <c r="P77" s="53"/>
      <c r="Q77" s="53"/>
      <c r="R77" s="53"/>
      <c r="S77" s="53"/>
    </row>
    <row r="78" spans="1:19" ht="14.25" hidden="1">
      <c r="A78" s="57">
        <v>68</v>
      </c>
      <c r="B78" s="58" t="s">
        <v>136</v>
      </c>
      <c r="C78" s="58" t="str">
        <f>VLOOKUP(A78,'호석 정보_mhr_한글_참조'!$A$3:$B$113,2,1)</f>
        <v>물 내성</v>
      </c>
      <c r="D78" s="57" t="s">
        <v>127</v>
      </c>
      <c r="E78" s="59" t="s">
        <v>52</v>
      </c>
      <c r="F78" s="60"/>
      <c r="G78" s="59" t="s">
        <v>52</v>
      </c>
      <c r="H78" s="59" t="s">
        <v>52</v>
      </c>
      <c r="I78" s="60"/>
      <c r="J78" s="59" t="s">
        <v>52</v>
      </c>
      <c r="K78" s="59" t="s">
        <v>52</v>
      </c>
      <c r="L78" s="53"/>
      <c r="M78" s="53"/>
      <c r="N78" s="53"/>
      <c r="O78" s="53"/>
      <c r="P78" s="53"/>
      <c r="Q78" s="53"/>
      <c r="R78" s="53"/>
      <c r="S78" s="53"/>
    </row>
    <row r="79" spans="1:19" ht="14.25" hidden="1">
      <c r="A79" s="61">
        <v>69</v>
      </c>
      <c r="B79" s="62" t="s">
        <v>137</v>
      </c>
      <c r="C79" s="62" t="str">
        <f>VLOOKUP(A79,'호석 정보_mhr_한글_참조'!$A$3:$B$113,2,1)</f>
        <v>얼음 내성</v>
      </c>
      <c r="D79" s="61" t="s">
        <v>127</v>
      </c>
      <c r="E79" s="63" t="s">
        <v>52</v>
      </c>
      <c r="F79" s="64"/>
      <c r="G79" s="63" t="s">
        <v>52</v>
      </c>
      <c r="H79" s="63" t="s">
        <v>52</v>
      </c>
      <c r="I79" s="64"/>
      <c r="J79" s="63" t="s">
        <v>52</v>
      </c>
      <c r="K79" s="63" t="s">
        <v>52</v>
      </c>
      <c r="L79" s="53"/>
      <c r="M79" s="53"/>
      <c r="N79" s="53"/>
      <c r="O79" s="53"/>
      <c r="P79" s="53"/>
      <c r="Q79" s="53"/>
      <c r="R79" s="53"/>
      <c r="S79" s="53"/>
    </row>
    <row r="80" spans="1:19" ht="14.25" hidden="1">
      <c r="A80" s="57">
        <v>70</v>
      </c>
      <c r="B80" s="58" t="s">
        <v>138</v>
      </c>
      <c r="C80" s="58" t="str">
        <f>VLOOKUP(A80,'호석 정보_mhr_한글_참조'!$A$3:$B$113,2,1)</f>
        <v>번개 내성</v>
      </c>
      <c r="D80" s="57" t="s">
        <v>127</v>
      </c>
      <c r="E80" s="59" t="s">
        <v>52</v>
      </c>
      <c r="F80" s="60"/>
      <c r="G80" s="59" t="s">
        <v>52</v>
      </c>
      <c r="H80" s="59" t="s">
        <v>52</v>
      </c>
      <c r="I80" s="60"/>
      <c r="J80" s="59" t="s">
        <v>52</v>
      </c>
      <c r="K80" s="59" t="s">
        <v>52</v>
      </c>
      <c r="L80" s="53"/>
      <c r="M80" s="53"/>
      <c r="N80" s="53"/>
      <c r="O80" s="53"/>
      <c r="P80" s="53"/>
      <c r="Q80" s="53"/>
      <c r="R80" s="53"/>
      <c r="S80" s="53"/>
    </row>
    <row r="81" spans="1:19" ht="14.25" hidden="1">
      <c r="A81" s="61">
        <v>71</v>
      </c>
      <c r="B81" s="62" t="s">
        <v>139</v>
      </c>
      <c r="C81" s="62" t="str">
        <f>VLOOKUP(A81,'호석 정보_mhr_한글_참조'!$A$3:$B$113,2,1)</f>
        <v>용 내성</v>
      </c>
      <c r="D81" s="61" t="s">
        <v>127</v>
      </c>
      <c r="E81" s="63" t="s">
        <v>52</v>
      </c>
      <c r="F81" s="64"/>
      <c r="G81" s="63" t="s">
        <v>52</v>
      </c>
      <c r="H81" s="63" t="s">
        <v>52</v>
      </c>
      <c r="I81" s="64"/>
      <c r="J81" s="63" t="s">
        <v>52</v>
      </c>
      <c r="K81" s="63" t="s">
        <v>52</v>
      </c>
      <c r="L81" s="53"/>
      <c r="M81" s="53"/>
      <c r="N81" s="53"/>
      <c r="O81" s="53"/>
      <c r="P81" s="53"/>
      <c r="Q81" s="53"/>
      <c r="R81" s="53"/>
      <c r="S81" s="53"/>
    </row>
    <row r="82" spans="1:19" ht="14.25" hidden="1">
      <c r="A82" s="61">
        <v>73</v>
      </c>
      <c r="B82" s="62" t="s">
        <v>140</v>
      </c>
      <c r="C82" s="62" t="str">
        <f>VLOOKUP(A82,'호석 정보_mhr_한글_참조'!$A$3:$B$113,2,1)</f>
        <v>독 내성</v>
      </c>
      <c r="D82" s="61" t="s">
        <v>127</v>
      </c>
      <c r="E82" s="63" t="s">
        <v>52</v>
      </c>
      <c r="F82" s="64"/>
      <c r="G82" s="63" t="s">
        <v>52</v>
      </c>
      <c r="H82" s="63" t="s">
        <v>52</v>
      </c>
      <c r="I82" s="64"/>
      <c r="J82" s="63" t="s">
        <v>52</v>
      </c>
      <c r="K82" s="63" t="s">
        <v>52</v>
      </c>
      <c r="L82" s="53"/>
      <c r="M82" s="53"/>
      <c r="N82" s="53"/>
      <c r="O82" s="53"/>
      <c r="P82" s="53"/>
      <c r="Q82" s="53"/>
      <c r="R82" s="53"/>
      <c r="S82" s="53"/>
    </row>
    <row r="83" spans="1:19" ht="14.25" hidden="1">
      <c r="A83" s="57">
        <v>84</v>
      </c>
      <c r="B83" s="58" t="s">
        <v>141</v>
      </c>
      <c r="C83" s="58" t="str">
        <f>VLOOKUP(A83,'호석 정보_mhr_한글_참조'!$A$3:$B$113,2,1)</f>
        <v>행운</v>
      </c>
      <c r="D83" s="57" t="s">
        <v>58</v>
      </c>
      <c r="E83" s="59" t="s">
        <v>52</v>
      </c>
      <c r="F83" s="60"/>
      <c r="G83" s="59" t="s">
        <v>53</v>
      </c>
      <c r="H83" s="59" t="s">
        <v>59</v>
      </c>
      <c r="I83" s="60"/>
      <c r="J83" s="59" t="s">
        <v>53</v>
      </c>
      <c r="K83" s="59" t="s">
        <v>59</v>
      </c>
      <c r="L83" s="53"/>
      <c r="M83" s="53"/>
      <c r="N83" s="53"/>
      <c r="O83" s="53"/>
      <c r="P83" s="53"/>
      <c r="Q83" s="53"/>
      <c r="R83" s="53"/>
      <c r="S83" s="53"/>
    </row>
    <row r="84" spans="1:19" ht="14.25" hidden="1">
      <c r="A84" s="57">
        <v>74</v>
      </c>
      <c r="B84" s="58" t="s">
        <v>142</v>
      </c>
      <c r="C84" s="58" t="str">
        <f>VLOOKUP(A84,'호석 정보_mhr_한글_참조'!$A$3:$B$113,2,1)</f>
        <v>마비 내성</v>
      </c>
      <c r="D84" s="57" t="s">
        <v>127</v>
      </c>
      <c r="E84" s="59" t="s">
        <v>52</v>
      </c>
      <c r="F84" s="60"/>
      <c r="G84" s="59" t="s">
        <v>52</v>
      </c>
      <c r="H84" s="59" t="s">
        <v>52</v>
      </c>
      <c r="I84" s="60"/>
      <c r="J84" s="59" t="s">
        <v>52</v>
      </c>
      <c r="K84" s="59" t="s">
        <v>52</v>
      </c>
      <c r="L84" s="53"/>
      <c r="M84" s="53"/>
      <c r="N84" s="53"/>
      <c r="O84" s="53"/>
      <c r="P84" s="53"/>
      <c r="Q84" s="53"/>
      <c r="R84" s="53"/>
      <c r="S84" s="53"/>
    </row>
    <row r="85" spans="1:19" ht="14.25" hidden="1">
      <c r="A85" s="61">
        <v>75</v>
      </c>
      <c r="B85" s="62" t="s">
        <v>143</v>
      </c>
      <c r="C85" s="62" t="str">
        <f>VLOOKUP(A85,'호석 정보_mhr_한글_참조'!$A$3:$B$113,2,1)</f>
        <v>수면 내성</v>
      </c>
      <c r="D85" s="61" t="s">
        <v>127</v>
      </c>
      <c r="E85" s="63" t="s">
        <v>52</v>
      </c>
      <c r="F85" s="64"/>
      <c r="G85" s="63" t="s">
        <v>52</v>
      </c>
      <c r="H85" s="63" t="s">
        <v>52</v>
      </c>
      <c r="I85" s="64"/>
      <c r="J85" s="63" t="s">
        <v>52</v>
      </c>
      <c r="K85" s="63" t="s">
        <v>52</v>
      </c>
      <c r="L85" s="53"/>
      <c r="M85" s="53"/>
      <c r="N85" s="53"/>
      <c r="O85" s="53"/>
      <c r="P85" s="53"/>
      <c r="Q85" s="53"/>
      <c r="R85" s="53"/>
      <c r="S85" s="53"/>
    </row>
    <row r="86" spans="1:19" ht="14.25" hidden="1">
      <c r="A86" s="61">
        <v>87</v>
      </c>
      <c r="B86" s="62" t="s">
        <v>144</v>
      </c>
      <c r="C86" s="62" t="str">
        <f>VLOOKUP(A86,'호석 정보_mhr_한글_참조'!$A$3:$B$113,2,1)</f>
        <v>버섯 애호가</v>
      </c>
      <c r="D86" s="61" t="s">
        <v>58</v>
      </c>
      <c r="E86" s="63" t="s">
        <v>52</v>
      </c>
      <c r="F86" s="64"/>
      <c r="G86" s="63" t="s">
        <v>53</v>
      </c>
      <c r="H86" s="63" t="s">
        <v>59</v>
      </c>
      <c r="I86" s="64"/>
      <c r="J86" s="63" t="s">
        <v>53</v>
      </c>
      <c r="K86" s="63" t="s">
        <v>59</v>
      </c>
      <c r="L86" s="53"/>
      <c r="M86" s="53"/>
      <c r="N86" s="53"/>
      <c r="O86" s="53"/>
      <c r="P86" s="53"/>
      <c r="Q86" s="53"/>
      <c r="R86" s="53"/>
      <c r="S86" s="53"/>
    </row>
    <row r="87" spans="1:19" ht="14.25" hidden="1">
      <c r="A87" s="61">
        <v>77</v>
      </c>
      <c r="B87" s="62" t="s">
        <v>145</v>
      </c>
      <c r="C87" s="62" t="str">
        <f>VLOOKUP(A87,'호석 정보_mhr_한글_참조'!$A$3:$B$113,2,1)</f>
        <v>진흙/눈 내성</v>
      </c>
      <c r="D87" s="61" t="s">
        <v>127</v>
      </c>
      <c r="E87" s="63" t="s">
        <v>97</v>
      </c>
      <c r="F87" s="64"/>
      <c r="G87" s="63" t="s">
        <v>97</v>
      </c>
      <c r="H87" s="63" t="s">
        <v>97</v>
      </c>
      <c r="I87" s="64"/>
      <c r="J87" s="63" t="s">
        <v>97</v>
      </c>
      <c r="K87" s="63" t="s">
        <v>97</v>
      </c>
      <c r="L87" s="53"/>
      <c r="M87" s="53"/>
      <c r="N87" s="53"/>
      <c r="O87" s="53"/>
      <c r="P87" s="53"/>
      <c r="Q87" s="53"/>
      <c r="R87" s="53"/>
      <c r="S87" s="53"/>
    </row>
    <row r="88" spans="1:19" ht="14.25" hidden="1">
      <c r="A88" s="57">
        <v>78</v>
      </c>
      <c r="B88" s="58" t="s">
        <v>146</v>
      </c>
      <c r="C88" s="58" t="str">
        <f>VLOOKUP(A88,'호석 정보_mhr_한글_참조'!$A$3:$B$113,2,1)</f>
        <v>폭파 피해 내성</v>
      </c>
      <c r="D88" s="57" t="s">
        <v>127</v>
      </c>
      <c r="E88" s="59" t="s">
        <v>52</v>
      </c>
      <c r="F88" s="60"/>
      <c r="G88" s="58" t="s">
        <v>52</v>
      </c>
      <c r="H88" s="59" t="s">
        <v>52</v>
      </c>
      <c r="I88" s="60"/>
      <c r="J88" s="59" t="s">
        <v>52</v>
      </c>
      <c r="K88" s="59" t="s">
        <v>52</v>
      </c>
      <c r="L88" s="53"/>
      <c r="M88" s="53"/>
      <c r="N88" s="53"/>
      <c r="O88" s="53"/>
      <c r="P88" s="53"/>
      <c r="Q88" s="53"/>
      <c r="R88" s="53"/>
      <c r="S88" s="53"/>
    </row>
    <row r="89" spans="1:19" ht="14.25" hidden="1">
      <c r="A89" s="61">
        <v>79</v>
      </c>
      <c r="B89" s="62" t="s">
        <v>147</v>
      </c>
      <c r="C89" s="62" t="str">
        <f>VLOOKUP(A89,'호석 정보_mhr_한글_참조'!$A$3:$B$113,2,1)</f>
        <v>식생학</v>
      </c>
      <c r="D89" s="61" t="s">
        <v>127</v>
      </c>
      <c r="E89" s="63" t="s">
        <v>148</v>
      </c>
      <c r="F89" s="64"/>
      <c r="G89" s="62" t="s">
        <v>148</v>
      </c>
      <c r="H89" s="62" t="s">
        <v>148</v>
      </c>
      <c r="I89" s="64"/>
      <c r="J89" s="62" t="s">
        <v>148</v>
      </c>
      <c r="K89" s="63" t="s">
        <v>148</v>
      </c>
      <c r="L89" s="53"/>
      <c r="M89" s="53"/>
      <c r="N89" s="53"/>
      <c r="O89" s="53"/>
      <c r="P89" s="53"/>
      <c r="Q89" s="53"/>
      <c r="R89" s="53"/>
      <c r="S89" s="53"/>
    </row>
    <row r="90" spans="1:19" ht="14.25" hidden="1">
      <c r="A90" s="61">
        <v>91</v>
      </c>
      <c r="B90" s="62" t="s">
        <v>149</v>
      </c>
      <c r="C90" s="62" t="str">
        <f>VLOOKUP(A90,'호석 정보_mhr_한글_참조'!$A$3:$B$113,2,1)</f>
        <v>재난대처능력</v>
      </c>
      <c r="D90" s="61" t="s">
        <v>43</v>
      </c>
      <c r="E90" s="63" t="s">
        <v>48</v>
      </c>
      <c r="F90" s="64"/>
      <c r="G90" s="63" t="s">
        <v>49</v>
      </c>
      <c r="H90" s="63" t="s">
        <v>50</v>
      </c>
      <c r="I90" s="64"/>
      <c r="J90" s="63" t="s">
        <v>49</v>
      </c>
      <c r="K90" s="63" t="s">
        <v>50</v>
      </c>
      <c r="L90" s="53"/>
      <c r="M90" s="53"/>
      <c r="N90" s="53"/>
      <c r="O90" s="53"/>
      <c r="P90" s="53"/>
      <c r="Q90" s="53"/>
      <c r="R90" s="53"/>
      <c r="S90" s="53"/>
    </row>
    <row r="91" spans="1:19" ht="14.25" hidden="1">
      <c r="A91" s="57">
        <v>80</v>
      </c>
      <c r="B91" s="58" t="s">
        <v>150</v>
      </c>
      <c r="C91" s="58" t="str">
        <f>VLOOKUP(A91,'호석 정보_mhr_한글_참조'!$A$3:$B$113,2,1)</f>
        <v>지질학</v>
      </c>
      <c r="D91" s="57" t="s">
        <v>127</v>
      </c>
      <c r="E91" s="59" t="s">
        <v>52</v>
      </c>
      <c r="F91" s="60"/>
      <c r="G91" s="59" t="s">
        <v>52</v>
      </c>
      <c r="H91" s="59" t="s">
        <v>52</v>
      </c>
      <c r="I91" s="60"/>
      <c r="J91" s="59" t="s">
        <v>52</v>
      </c>
      <c r="K91" s="59" t="s">
        <v>52</v>
      </c>
      <c r="L91" s="53"/>
      <c r="M91" s="53"/>
      <c r="N91" s="53"/>
      <c r="O91" s="53"/>
      <c r="P91" s="53"/>
      <c r="Q91" s="53"/>
      <c r="R91" s="53"/>
      <c r="S91" s="53"/>
    </row>
    <row r="92" spans="1:19" ht="14.25" hidden="1">
      <c r="A92" s="57">
        <v>86</v>
      </c>
      <c r="B92" s="58" t="s">
        <v>151</v>
      </c>
      <c r="C92" s="58" t="str">
        <f>VLOOKUP(A92,'호석 정보_mhr_한글_참조'!$A$3:$B$113,2,1)</f>
        <v>보머</v>
      </c>
      <c r="D92" s="57" t="s">
        <v>127</v>
      </c>
      <c r="E92" s="59" t="s">
        <v>52</v>
      </c>
      <c r="F92" s="60"/>
      <c r="G92" s="59" t="s">
        <v>52</v>
      </c>
      <c r="H92" s="59" t="s">
        <v>52</v>
      </c>
      <c r="I92" s="60"/>
      <c r="J92" s="59" t="s">
        <v>52</v>
      </c>
      <c r="K92" s="59" t="s">
        <v>52</v>
      </c>
      <c r="L92" s="53"/>
      <c r="M92" s="53"/>
      <c r="N92" s="53"/>
      <c r="O92" s="53"/>
      <c r="P92" s="53"/>
      <c r="Q92" s="53"/>
      <c r="R92" s="53"/>
      <c r="S92" s="53"/>
    </row>
    <row r="93" spans="1:19" ht="14.25" hidden="1">
      <c r="A93" s="57">
        <v>94</v>
      </c>
      <c r="B93" s="58" t="s">
        <v>152</v>
      </c>
      <c r="C93" s="58" t="str">
        <f>VLOOKUP(A93,'호석 정보_mhr_한글_참조'!$A$3:$B$113,2,1)</f>
        <v>점프 철인</v>
      </c>
      <c r="D93" s="57" t="s">
        <v>58</v>
      </c>
      <c r="E93" s="59" t="s">
        <v>130</v>
      </c>
      <c r="F93" s="60"/>
      <c r="G93" s="59" t="s">
        <v>130</v>
      </c>
      <c r="H93" s="59" t="s">
        <v>130</v>
      </c>
      <c r="I93" s="60"/>
      <c r="J93" s="59" t="s">
        <v>130</v>
      </c>
      <c r="K93" s="59" t="s">
        <v>130</v>
      </c>
      <c r="L93" s="53"/>
      <c r="M93" s="53"/>
      <c r="N93" s="53"/>
      <c r="O93" s="53"/>
      <c r="P93" s="53"/>
      <c r="Q93" s="53"/>
      <c r="R93" s="53"/>
      <c r="S93" s="53"/>
    </row>
    <row r="94" spans="1:19" ht="14.25" hidden="1">
      <c r="A94" s="57">
        <v>88</v>
      </c>
      <c r="B94" s="58" t="s">
        <v>153</v>
      </c>
      <c r="C94" s="58" t="str">
        <f>VLOOKUP(A94,'호석 정보_mhr_한글_참조'!$A$3:$B$113,2,1)</f>
        <v>아이템 사용 강화</v>
      </c>
      <c r="D94" s="57" t="s">
        <v>127</v>
      </c>
      <c r="E94" s="59" t="s">
        <v>52</v>
      </c>
      <c r="F94" s="60"/>
      <c r="G94" s="59" t="s">
        <v>86</v>
      </c>
      <c r="H94" s="59" t="s">
        <v>86</v>
      </c>
      <c r="I94" s="60"/>
      <c r="J94" s="59" t="s">
        <v>86</v>
      </c>
      <c r="K94" s="59" t="s">
        <v>86</v>
      </c>
      <c r="L94" s="53"/>
      <c r="M94" s="53"/>
      <c r="N94" s="53"/>
      <c r="O94" s="53"/>
      <c r="P94" s="53"/>
      <c r="Q94" s="53"/>
      <c r="R94" s="53"/>
      <c r="S94" s="53"/>
    </row>
    <row r="95" spans="1:19" ht="14.25" hidden="1">
      <c r="A95" s="57">
        <v>90</v>
      </c>
      <c r="B95" s="58" t="s">
        <v>154</v>
      </c>
      <c r="C95" s="58" t="str">
        <f>VLOOKUP(A95,'호석 정보_mhr_한글_참조'!$A$3:$B$113,2,1)</f>
        <v>만족감</v>
      </c>
      <c r="D95" s="57" t="s">
        <v>127</v>
      </c>
      <c r="E95" s="59" t="s">
        <v>52</v>
      </c>
      <c r="F95" s="60"/>
      <c r="G95" s="59" t="s">
        <v>86</v>
      </c>
      <c r="H95" s="59" t="s">
        <v>86</v>
      </c>
      <c r="I95" s="60"/>
      <c r="J95" s="59" t="s">
        <v>86</v>
      </c>
      <c r="K95" s="59" t="s">
        <v>86</v>
      </c>
      <c r="L95" s="53"/>
      <c r="M95" s="53"/>
      <c r="N95" s="53"/>
      <c r="O95" s="53"/>
      <c r="P95" s="53"/>
      <c r="Q95" s="53"/>
      <c r="R95" s="53"/>
      <c r="S95" s="53"/>
    </row>
    <row r="96" spans="1:19" ht="14.25" hidden="1">
      <c r="A96" s="57">
        <v>92</v>
      </c>
      <c r="B96" s="58" t="s">
        <v>155</v>
      </c>
      <c r="C96" s="58" t="str">
        <f>VLOOKUP(A96,'호석 정보_mhr_한글_참조'!$A$3:$B$113,2,1)</f>
        <v>불굴</v>
      </c>
      <c r="D96" s="57" t="s">
        <v>127</v>
      </c>
      <c r="E96" s="59" t="s">
        <v>130</v>
      </c>
      <c r="F96" s="60"/>
      <c r="G96" s="59" t="s">
        <v>131</v>
      </c>
      <c r="H96" s="59" t="s">
        <v>131</v>
      </c>
      <c r="I96" s="60"/>
      <c r="J96" s="59" t="s">
        <v>131</v>
      </c>
      <c r="K96" s="59" t="s">
        <v>131</v>
      </c>
      <c r="L96" s="53"/>
      <c r="M96" s="53"/>
      <c r="N96" s="53"/>
      <c r="O96" s="53"/>
      <c r="P96" s="53"/>
      <c r="Q96" s="53"/>
      <c r="R96" s="53"/>
      <c r="S96" s="53"/>
    </row>
    <row r="97" spans="1:19" ht="14.25" hidden="1">
      <c r="A97" s="61">
        <v>95</v>
      </c>
      <c r="B97" s="62" t="s">
        <v>156</v>
      </c>
      <c r="C97" s="62" t="str">
        <f>VLOOKUP(A97,'호석 정보_mhr_한글_참조'!$A$3:$B$113,2,1)</f>
        <v>갈무리 철인</v>
      </c>
      <c r="D97" s="61" t="s">
        <v>127</v>
      </c>
      <c r="E97" s="63" t="s">
        <v>130</v>
      </c>
      <c r="F97" s="64"/>
      <c r="G97" s="63" t="s">
        <v>131</v>
      </c>
      <c r="H97" s="63" t="s">
        <v>131</v>
      </c>
      <c r="I97" s="64"/>
      <c r="J97" s="63" t="s">
        <v>131</v>
      </c>
      <c r="K97" s="63" t="s">
        <v>131</v>
      </c>
      <c r="L97" s="53"/>
      <c r="M97" s="53"/>
      <c r="N97" s="53"/>
      <c r="O97" s="53"/>
      <c r="P97" s="53"/>
      <c r="Q97" s="53"/>
      <c r="R97" s="53"/>
      <c r="S97" s="53"/>
    </row>
    <row r="98" spans="1:19" ht="14.25" hidden="1">
      <c r="A98" s="57">
        <v>96</v>
      </c>
      <c r="B98" s="58" t="s">
        <v>157</v>
      </c>
      <c r="C98" s="58" t="str">
        <f>VLOOKUP(A98,'호석 정보_mhr_한글_참조'!$A$3:$B$113,2,1)</f>
        <v>배고픔 내성</v>
      </c>
      <c r="D98" s="57" t="s">
        <v>127</v>
      </c>
      <c r="E98" s="59" t="s">
        <v>52</v>
      </c>
      <c r="F98" s="60"/>
      <c r="G98" s="59" t="s">
        <v>86</v>
      </c>
      <c r="H98" s="59" t="s">
        <v>86</v>
      </c>
      <c r="I98" s="60"/>
      <c r="J98" s="59" t="s">
        <v>86</v>
      </c>
      <c r="K98" s="59" t="s">
        <v>86</v>
      </c>
      <c r="L98" s="53"/>
      <c r="M98" s="53"/>
      <c r="N98" s="53"/>
      <c r="O98" s="53"/>
      <c r="P98" s="53"/>
      <c r="Q98" s="53"/>
      <c r="R98" s="53"/>
      <c r="S98" s="53"/>
    </row>
    <row r="99" spans="1:19" ht="14.25" hidden="1">
      <c r="A99" s="61">
        <v>97</v>
      </c>
      <c r="B99" s="62" t="s">
        <v>158</v>
      </c>
      <c r="C99" s="62" t="str">
        <f>VLOOKUP(A99,'호석 정보_mhr_한글_참조'!$A$3:$B$113,2,1)</f>
        <v>뛰어들기</v>
      </c>
      <c r="D99" s="61" t="s">
        <v>127</v>
      </c>
      <c r="E99" s="63" t="s">
        <v>130</v>
      </c>
      <c r="F99" s="64"/>
      <c r="G99" s="63" t="s">
        <v>130</v>
      </c>
      <c r="H99" s="63" t="s">
        <v>130</v>
      </c>
      <c r="I99" s="64"/>
      <c r="J99" s="63" t="s">
        <v>130</v>
      </c>
      <c r="K99" s="63" t="s">
        <v>130</v>
      </c>
      <c r="L99" s="53"/>
      <c r="M99" s="53"/>
      <c r="N99" s="53"/>
      <c r="O99" s="53"/>
      <c r="P99" s="53"/>
      <c r="Q99" s="53"/>
      <c r="R99" s="53"/>
      <c r="S99" s="53"/>
    </row>
    <row r="100" spans="1:19" ht="14.25" hidden="1">
      <c r="A100" s="57">
        <v>98</v>
      </c>
      <c r="B100" s="58" t="s">
        <v>159</v>
      </c>
      <c r="C100" s="58" t="str">
        <f>VLOOKUP(A100,'호석 정보_mhr_한글_참조'!$A$3:$B$113,2,1)</f>
        <v>양동</v>
      </c>
      <c r="D100" s="57" t="s">
        <v>127</v>
      </c>
      <c r="E100" s="59" t="s">
        <v>130</v>
      </c>
      <c r="F100" s="60"/>
      <c r="G100" s="59" t="s">
        <v>130</v>
      </c>
      <c r="H100" s="59" t="s">
        <v>130</v>
      </c>
      <c r="I100" s="60"/>
      <c r="J100" s="59" t="s">
        <v>130</v>
      </c>
      <c r="K100" s="59" t="s">
        <v>130</v>
      </c>
      <c r="L100" s="53"/>
      <c r="M100" s="53"/>
      <c r="N100" s="53"/>
      <c r="O100" s="53"/>
      <c r="P100" s="53"/>
      <c r="Q100" s="53"/>
      <c r="R100" s="53"/>
      <c r="S100" s="53"/>
    </row>
    <row r="101" spans="1:19" ht="14.25" hidden="1">
      <c r="A101" s="61">
        <v>99</v>
      </c>
      <c r="B101" s="62" t="s">
        <v>160</v>
      </c>
      <c r="C101" s="62" t="str">
        <f>VLOOKUP(A101,'호석 정보_mhr_한글_참조'!$A$3:$B$113,2,1)</f>
        <v>탑승 명인</v>
      </c>
      <c r="D101" s="61" t="s">
        <v>127</v>
      </c>
      <c r="E101" s="63" t="s">
        <v>130</v>
      </c>
      <c r="F101" s="64"/>
      <c r="G101" s="63" t="s">
        <v>131</v>
      </c>
      <c r="H101" s="63" t="s">
        <v>131</v>
      </c>
      <c r="I101" s="64"/>
      <c r="J101" s="63" t="s">
        <v>131</v>
      </c>
      <c r="K101" s="63" t="s">
        <v>131</v>
      </c>
      <c r="L101" s="53"/>
      <c r="M101" s="53"/>
      <c r="N101" s="53"/>
      <c r="O101" s="53"/>
      <c r="P101" s="53"/>
      <c r="Q101" s="53"/>
      <c r="R101" s="53"/>
      <c r="S101" s="53"/>
    </row>
    <row r="102" spans="1:19" ht="14.25" hidden="1">
      <c r="A102" s="57">
        <v>104</v>
      </c>
      <c r="B102" s="58" t="s">
        <v>161</v>
      </c>
      <c r="C102" s="58" t="str">
        <f>VLOOKUP(A102,'호석 정보_mhr_한글_참조'!$A$3:$B$113,2,1)</f>
        <v>밧줄벌레꾼</v>
      </c>
      <c r="D102" s="57" t="s">
        <v>127</v>
      </c>
      <c r="E102" s="59" t="s">
        <v>52</v>
      </c>
      <c r="F102" s="60"/>
      <c r="G102" s="59" t="s">
        <v>86</v>
      </c>
      <c r="H102" s="59" t="s">
        <v>86</v>
      </c>
      <c r="I102" s="60"/>
      <c r="J102" s="59" t="s">
        <v>86</v>
      </c>
      <c r="K102" s="59" t="s">
        <v>86</v>
      </c>
      <c r="L102" s="53"/>
      <c r="M102" s="53"/>
      <c r="N102" s="53"/>
      <c r="O102" s="53"/>
      <c r="P102" s="53"/>
      <c r="Q102" s="53"/>
      <c r="R102" s="53"/>
      <c r="S102" s="53"/>
    </row>
    <row r="103" spans="1:19" ht="14.25" hidden="1">
      <c r="A103" s="57">
        <v>108</v>
      </c>
      <c r="B103" s="58" t="s">
        <v>162</v>
      </c>
      <c r="C103" s="58" t="str">
        <f>VLOOKUP(A103,'호석 정보_mhr_한글_참조'!$A$3:$B$113,2,1)</f>
        <v>귀화전</v>
      </c>
      <c r="D103" s="57" t="s">
        <v>43</v>
      </c>
      <c r="E103" s="59" t="s">
        <v>148</v>
      </c>
      <c r="F103" s="60"/>
      <c r="G103" s="59" t="s">
        <v>163</v>
      </c>
      <c r="H103" s="59" t="s">
        <v>163</v>
      </c>
      <c r="I103" s="60"/>
      <c r="J103" s="59" t="s">
        <v>163</v>
      </c>
      <c r="K103" s="59" t="s">
        <v>163</v>
      </c>
      <c r="L103" s="53"/>
      <c r="M103" s="53"/>
      <c r="N103" s="53"/>
      <c r="O103" s="53"/>
      <c r="P103" s="53"/>
      <c r="Q103" s="53"/>
      <c r="R103" s="53"/>
      <c r="S103" s="53"/>
    </row>
    <row r="104" spans="1:19" ht="14.25" hidden="1">
      <c r="A104" s="61">
        <v>116</v>
      </c>
      <c r="B104" s="62" t="s">
        <v>164</v>
      </c>
      <c r="C104" s="62" t="str">
        <f>VLOOKUP(A104,'호석 정보_mhr_한글_참조'!$A$3:$B$113,2,1)</f>
        <v>전화위복</v>
      </c>
      <c r="D104" s="61" t="s">
        <v>43</v>
      </c>
      <c r="E104" s="63" t="s">
        <v>52</v>
      </c>
      <c r="F104" s="64"/>
      <c r="G104" s="63" t="s">
        <v>53</v>
      </c>
      <c r="H104" s="63" t="s">
        <v>53</v>
      </c>
      <c r="I104" s="64"/>
      <c r="J104" s="63" t="s">
        <v>53</v>
      </c>
      <c r="K104" s="63" t="s">
        <v>53</v>
      </c>
      <c r="L104" s="53"/>
      <c r="M104" s="53"/>
      <c r="N104" s="53"/>
      <c r="O104" s="53"/>
      <c r="P104" s="53"/>
      <c r="Q104" s="53"/>
      <c r="R104" s="53"/>
      <c r="S104" s="53"/>
    </row>
    <row r="105" spans="1:19" ht="14.25" hidden="1">
      <c r="A105" s="61">
        <v>105</v>
      </c>
      <c r="B105" s="62" t="s">
        <v>165</v>
      </c>
      <c r="C105" s="62" t="str">
        <f>VLOOKUP(A105,'호석 정보_mhr_한글_참조'!$A$3:$B$113,2,1)</f>
        <v>벽면 이동</v>
      </c>
      <c r="D105" s="61" t="s">
        <v>127</v>
      </c>
      <c r="E105" s="63" t="s">
        <v>52</v>
      </c>
      <c r="F105" s="64"/>
      <c r="G105" s="63" t="s">
        <v>86</v>
      </c>
      <c r="H105" s="63" t="s">
        <v>86</v>
      </c>
      <c r="I105" s="64"/>
      <c r="J105" s="63" t="s">
        <v>86</v>
      </c>
      <c r="K105" s="63" t="s">
        <v>86</v>
      </c>
      <c r="L105" s="53"/>
      <c r="M105" s="53"/>
      <c r="N105" s="53"/>
      <c r="O105" s="53"/>
      <c r="P105" s="53"/>
      <c r="Q105" s="53"/>
      <c r="R105" s="53"/>
      <c r="S105" s="53"/>
    </row>
    <row r="106" spans="1:19" ht="14.25" hidden="1">
      <c r="A106" s="61">
        <v>123</v>
      </c>
      <c r="B106" s="62" t="s">
        <v>166</v>
      </c>
      <c r="C106" s="62" t="str">
        <f>VLOOKUP(A106,'호석 정보_mhr_한글_참조'!$A$3:$B$113,2,1)</f>
        <v>향응</v>
      </c>
      <c r="D106" s="61" t="s">
        <v>127</v>
      </c>
      <c r="E106" s="63" t="s">
        <v>130</v>
      </c>
      <c r="F106" s="64"/>
      <c r="G106" s="63" t="s">
        <v>131</v>
      </c>
      <c r="H106" s="63" t="s">
        <v>131</v>
      </c>
      <c r="I106" s="64"/>
      <c r="J106" s="63" t="s">
        <v>131</v>
      </c>
      <c r="K106" s="63" t="s">
        <v>131</v>
      </c>
      <c r="L106" s="53"/>
      <c r="M106" s="53"/>
      <c r="N106" s="53"/>
      <c r="O106" s="53"/>
      <c r="P106" s="53"/>
      <c r="Q106" s="53"/>
      <c r="R106" s="53"/>
      <c r="S106" s="53"/>
    </row>
    <row r="107" spans="1:19" ht="14.25" hidden="1">
      <c r="A107" s="57">
        <v>124</v>
      </c>
      <c r="B107" s="58" t="s">
        <v>167</v>
      </c>
      <c r="C107" s="58" t="str">
        <f>VLOOKUP(A107,'호석 정보_mhr_한글_참조'!$A$3:$B$113,2,1)</f>
        <v>차지 마스터</v>
      </c>
      <c r="D107" s="57" t="s">
        <v>43</v>
      </c>
      <c r="E107" s="59" t="s">
        <v>52</v>
      </c>
      <c r="F107" s="60"/>
      <c r="G107" s="59" t="s">
        <v>53</v>
      </c>
      <c r="H107" s="59" t="s">
        <v>53</v>
      </c>
      <c r="I107" s="60"/>
      <c r="J107" s="59" t="s">
        <v>53</v>
      </c>
      <c r="K107" s="59" t="s">
        <v>53</v>
      </c>
      <c r="L107" s="53"/>
      <c r="M107" s="53"/>
      <c r="N107" s="53"/>
      <c r="O107" s="53"/>
      <c r="P107" s="53"/>
      <c r="Q107" s="53"/>
      <c r="R107" s="53"/>
      <c r="S107" s="53"/>
    </row>
    <row r="108" spans="1:19" ht="14.25" hidden="1">
      <c r="A108" s="61">
        <v>125</v>
      </c>
      <c r="B108" s="62" t="s">
        <v>168</v>
      </c>
      <c r="C108" s="62" t="str">
        <f>VLOOKUP(A108,'호석 정보_mhr_한글_참조'!$A$3:$B$113,2,1)</f>
        <v>공세</v>
      </c>
      <c r="D108" s="61" t="s">
        <v>43</v>
      </c>
      <c r="E108" s="63" t="s">
        <v>52</v>
      </c>
      <c r="F108" s="64"/>
      <c r="G108" s="63" t="s">
        <v>53</v>
      </c>
      <c r="H108" s="63" t="s">
        <v>53</v>
      </c>
      <c r="I108" s="64"/>
      <c r="J108" s="63" t="s">
        <v>53</v>
      </c>
      <c r="K108" s="63" t="s">
        <v>53</v>
      </c>
      <c r="L108" s="53"/>
      <c r="M108" s="53"/>
      <c r="N108" s="53"/>
      <c r="O108" s="53"/>
      <c r="P108" s="53"/>
      <c r="Q108" s="53"/>
      <c r="R108" s="53"/>
      <c r="S108" s="53"/>
    </row>
    <row r="109" spans="1:19" ht="14.25" hidden="1">
      <c r="A109" s="57">
        <v>126</v>
      </c>
      <c r="B109" s="58" t="s">
        <v>169</v>
      </c>
      <c r="C109" s="58" t="str">
        <f>VLOOKUP(A109,'호석 정보_mhr_한글_참조'!$A$3:$B$113,2,1)</f>
        <v>튠 업</v>
      </c>
      <c r="D109" s="57" t="s">
        <v>43</v>
      </c>
      <c r="E109" s="59" t="s">
        <v>97</v>
      </c>
      <c r="F109" s="60"/>
      <c r="G109" s="59" t="s">
        <v>101</v>
      </c>
      <c r="H109" s="59" t="s">
        <v>102</v>
      </c>
      <c r="I109" s="60"/>
      <c r="J109" s="59" t="s">
        <v>101</v>
      </c>
      <c r="K109" s="59" t="s">
        <v>102</v>
      </c>
      <c r="L109" s="53"/>
      <c r="M109" s="53"/>
      <c r="N109" s="53"/>
      <c r="O109" s="53"/>
      <c r="P109" s="53"/>
      <c r="Q109" s="53"/>
      <c r="R109" s="53"/>
      <c r="S109" s="53"/>
    </row>
    <row r="110" spans="1:19" ht="14.25" hidden="1">
      <c r="A110" s="61">
        <v>127</v>
      </c>
      <c r="B110" s="62" t="s">
        <v>170</v>
      </c>
      <c r="C110" s="62" t="str">
        <f>VLOOKUP(A110,'호석 정보_mhr_한글_참조'!$A$3:$B$113,2,1)</f>
        <v>연마술[예]</v>
      </c>
      <c r="D110" s="61" t="s">
        <v>43</v>
      </c>
      <c r="E110" s="63" t="s">
        <v>52</v>
      </c>
      <c r="F110" s="64"/>
      <c r="G110" s="63" t="s">
        <v>53</v>
      </c>
      <c r="H110" s="63" t="s">
        <v>53</v>
      </c>
      <c r="I110" s="64"/>
      <c r="J110" s="63" t="s">
        <v>53</v>
      </c>
      <c r="K110" s="63" t="s">
        <v>53</v>
      </c>
      <c r="L110" s="53"/>
      <c r="M110" s="53"/>
      <c r="N110" s="53"/>
      <c r="O110" s="53"/>
      <c r="P110" s="53"/>
      <c r="Q110" s="53"/>
      <c r="R110" s="53"/>
      <c r="S110" s="53"/>
    </row>
    <row r="111" spans="1:19" ht="14.25" hidden="1">
      <c r="A111" s="57">
        <v>128</v>
      </c>
      <c r="B111" s="58" t="s">
        <v>171</v>
      </c>
      <c r="C111" s="58" t="str">
        <f>VLOOKUP(A111,'호석 정보_mhr_한글_참조'!$A$3:$B$113,2,1)</f>
        <v>칼날비늘 연마</v>
      </c>
      <c r="D111" s="57" t="s">
        <v>43</v>
      </c>
      <c r="E111" s="59" t="s">
        <v>52</v>
      </c>
      <c r="F111" s="60"/>
      <c r="G111" s="59" t="s">
        <v>53</v>
      </c>
      <c r="H111" s="59" t="s">
        <v>53</v>
      </c>
      <c r="I111" s="60"/>
      <c r="J111" s="59" t="s">
        <v>53</v>
      </c>
      <c r="K111" s="59" t="s">
        <v>53</v>
      </c>
      <c r="L111" s="53"/>
      <c r="M111" s="53"/>
      <c r="N111" s="53"/>
      <c r="O111" s="53"/>
      <c r="P111" s="53"/>
      <c r="Q111" s="53"/>
      <c r="R111" s="53"/>
      <c r="S111" s="53"/>
    </row>
    <row r="112" spans="1:19" ht="14.25" hidden="1">
      <c r="A112" s="61">
        <v>129</v>
      </c>
      <c r="B112" s="62" t="s">
        <v>172</v>
      </c>
      <c r="C112" s="62" t="str">
        <f>VLOOKUP(A112,'호석 정보_mhr_한글_참조'!$A$3:$B$113,2,1)</f>
        <v>벽면 이동[상]</v>
      </c>
      <c r="D112" s="61" t="s">
        <v>127</v>
      </c>
      <c r="E112" s="63" t="s">
        <v>130</v>
      </c>
      <c r="F112" s="64"/>
      <c r="G112" s="63" t="s">
        <v>131</v>
      </c>
      <c r="H112" s="63" t="s">
        <v>131</v>
      </c>
      <c r="I112" s="64"/>
      <c r="J112" s="63" t="s">
        <v>131</v>
      </c>
      <c r="K112" s="63" t="s">
        <v>131</v>
      </c>
      <c r="L112" s="53"/>
      <c r="M112" s="53"/>
      <c r="N112" s="53"/>
      <c r="O112" s="53"/>
      <c r="P112" s="53"/>
      <c r="Q112" s="53"/>
      <c r="R112" s="53"/>
      <c r="S112" s="53"/>
    </row>
    <row r="113" spans="1:19" ht="14.25" hidden="1">
      <c r="A113" s="57">
        <v>131</v>
      </c>
      <c r="B113" s="58" t="s">
        <v>173</v>
      </c>
      <c r="C113" s="58" t="str">
        <f>VLOOKUP(A113,'호석 정보_mhr_한글_참조'!$A$3:$B$113,2,1)</f>
        <v>연격</v>
      </c>
      <c r="D113" s="57" t="s">
        <v>43</v>
      </c>
      <c r="E113" s="59" t="s">
        <v>52</v>
      </c>
      <c r="F113" s="60"/>
      <c r="G113" s="59" t="s">
        <v>53</v>
      </c>
      <c r="H113" s="59" t="s">
        <v>53</v>
      </c>
      <c r="I113" s="60"/>
      <c r="J113" s="59" t="s">
        <v>53</v>
      </c>
      <c r="K113" s="65" t="s">
        <v>53</v>
      </c>
      <c r="L113" s="53"/>
      <c r="M113" s="53"/>
      <c r="N113" s="53"/>
      <c r="O113" s="53"/>
      <c r="P113" s="53"/>
      <c r="Q113" s="53"/>
      <c r="R113" s="53"/>
      <c r="S113" s="53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12.75">
      <c r="B115" s="66"/>
      <c r="C115" s="66"/>
      <c r="D115" s="53"/>
      <c r="E115" s="53"/>
      <c r="F115" s="53"/>
      <c r="H115" s="66"/>
      <c r="I115" s="66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14.25">
      <c r="B116" s="53"/>
      <c r="C116" s="67"/>
      <c r="D116" s="67"/>
      <c r="E116" s="68"/>
      <c r="F116" s="53"/>
      <c r="H116" s="69"/>
      <c r="I116" s="67"/>
      <c r="J116" s="67"/>
      <c r="K116" s="53"/>
      <c r="L116" s="53"/>
      <c r="M116" s="53"/>
      <c r="N116" s="53"/>
      <c r="O116" s="53"/>
      <c r="P116" s="53"/>
      <c r="Q116" s="53"/>
      <c r="R116" s="53"/>
      <c r="S116" s="53"/>
    </row>
    <row r="117" spans="1:19" ht="14.25">
      <c r="B117" s="53"/>
      <c r="C117" s="67"/>
      <c r="D117" s="67"/>
      <c r="E117" s="68"/>
      <c r="F117" s="53"/>
      <c r="H117" s="68"/>
      <c r="I117" s="67"/>
      <c r="J117" s="67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19" ht="14.25">
      <c r="B118" s="53"/>
      <c r="C118" s="67"/>
      <c r="D118" s="67"/>
      <c r="E118" s="68"/>
      <c r="F118" s="53"/>
      <c r="H118" s="68"/>
      <c r="I118" s="67"/>
      <c r="J118" s="67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19" ht="14.25">
      <c r="B119" s="53"/>
      <c r="C119" s="67"/>
      <c r="D119" s="67"/>
      <c r="E119" s="68"/>
      <c r="F119" s="53"/>
      <c r="H119" s="68"/>
      <c r="I119" s="67"/>
      <c r="J119" s="67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ht="14.25">
      <c r="B120" s="53"/>
      <c r="C120" s="67"/>
      <c r="D120" s="67"/>
      <c r="E120" s="68"/>
      <c r="F120" s="53"/>
      <c r="H120" s="68"/>
      <c r="I120" s="67"/>
      <c r="J120" s="67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ht="14.25">
      <c r="B121" s="53"/>
      <c r="C121" s="67"/>
      <c r="D121" s="67"/>
      <c r="E121" s="68"/>
      <c r="F121" s="53"/>
      <c r="H121" s="68"/>
      <c r="I121" s="67"/>
      <c r="J121" s="67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19" ht="14.25">
      <c r="B122" s="53"/>
      <c r="C122" s="67"/>
      <c r="D122" s="67"/>
      <c r="E122" s="68"/>
      <c r="F122" s="53"/>
      <c r="H122" s="68"/>
      <c r="I122" s="67"/>
      <c r="J122" s="67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19" ht="14.25">
      <c r="B123" s="53"/>
      <c r="C123" s="67"/>
      <c r="D123" s="67"/>
      <c r="E123" s="68"/>
      <c r="F123" s="53"/>
      <c r="H123" s="68"/>
      <c r="I123" s="67"/>
      <c r="J123" s="67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ht="14.25">
      <c r="B124" s="53"/>
      <c r="C124" s="67"/>
      <c r="D124" s="67"/>
      <c r="E124" s="68"/>
      <c r="F124" s="53"/>
      <c r="H124" s="68"/>
      <c r="I124" s="67"/>
      <c r="J124" s="67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19" ht="14.25">
      <c r="B125" s="53"/>
      <c r="C125" s="67"/>
      <c r="D125" s="67"/>
      <c r="E125" s="68"/>
      <c r="F125" s="53"/>
      <c r="H125" s="68"/>
      <c r="I125" s="67"/>
      <c r="J125" s="67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19" ht="14.25">
      <c r="B126" s="53"/>
      <c r="C126" s="67"/>
      <c r="D126" s="67"/>
      <c r="E126" s="68"/>
      <c r="F126" s="53"/>
      <c r="H126" s="68"/>
      <c r="I126" s="67"/>
      <c r="J126" s="67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19" ht="14.25">
      <c r="B127" s="53"/>
      <c r="C127" s="67"/>
      <c r="D127" s="67"/>
      <c r="E127" s="68"/>
      <c r="F127" s="53"/>
      <c r="H127" s="68"/>
      <c r="I127" s="67"/>
      <c r="J127" s="67"/>
      <c r="K127" s="53"/>
      <c r="L127" s="53"/>
      <c r="M127" s="53"/>
      <c r="N127" s="53"/>
      <c r="O127" s="53"/>
      <c r="P127" s="53"/>
      <c r="Q127" s="53"/>
      <c r="R127" s="53"/>
      <c r="S127" s="53"/>
    </row>
    <row r="128" spans="1:19" ht="14.25">
      <c r="B128" s="53"/>
      <c r="C128" s="67"/>
      <c r="D128" s="67"/>
      <c r="E128" s="68"/>
      <c r="F128" s="53"/>
      <c r="H128" s="68"/>
      <c r="I128" s="67"/>
      <c r="J128" s="67"/>
      <c r="K128" s="53"/>
      <c r="L128" s="53"/>
      <c r="M128" s="53"/>
      <c r="N128" s="53"/>
      <c r="O128" s="53"/>
      <c r="P128" s="53"/>
      <c r="Q128" s="53"/>
      <c r="R128" s="53"/>
      <c r="S128" s="53"/>
    </row>
    <row r="129" spans="2:19" ht="14.25">
      <c r="B129" s="53"/>
      <c r="C129" s="67"/>
      <c r="D129" s="67"/>
      <c r="E129" s="68"/>
      <c r="F129" s="53"/>
      <c r="H129" s="68"/>
      <c r="I129" s="67"/>
      <c r="J129" s="67"/>
      <c r="K129" s="53"/>
      <c r="L129" s="53"/>
      <c r="M129" s="53"/>
      <c r="N129" s="53"/>
      <c r="O129" s="53"/>
      <c r="P129" s="53"/>
      <c r="Q129" s="53"/>
      <c r="R129" s="53"/>
      <c r="S129" s="53"/>
    </row>
    <row r="130" spans="2:19" ht="14.25">
      <c r="B130" s="53"/>
      <c r="C130" s="67"/>
      <c r="D130" s="67"/>
      <c r="E130" s="68"/>
      <c r="F130" s="53"/>
      <c r="H130" s="68"/>
      <c r="I130" s="67"/>
      <c r="J130" s="67"/>
      <c r="K130" s="53"/>
      <c r="L130" s="53"/>
      <c r="M130" s="53"/>
      <c r="N130" s="53"/>
      <c r="O130" s="53"/>
      <c r="P130" s="53"/>
      <c r="Q130" s="53"/>
      <c r="R130" s="53"/>
      <c r="S130" s="53"/>
    </row>
    <row r="131" spans="2:19" ht="14.25">
      <c r="B131" s="53"/>
      <c r="C131" s="67"/>
      <c r="D131" s="67"/>
      <c r="E131" s="68"/>
      <c r="F131" s="53"/>
      <c r="H131" s="68"/>
      <c r="I131" s="67"/>
      <c r="J131" s="67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2:19" ht="14.25">
      <c r="B132" s="53"/>
      <c r="C132" s="67"/>
      <c r="D132" s="67"/>
      <c r="E132" s="68"/>
      <c r="F132" s="53"/>
      <c r="H132" s="68"/>
      <c r="I132" s="67"/>
      <c r="J132" s="67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2:19" ht="14.25">
      <c r="B133" s="53"/>
      <c r="C133" s="67"/>
      <c r="D133" s="67"/>
      <c r="E133" s="68"/>
      <c r="F133" s="53"/>
      <c r="H133" s="68"/>
      <c r="I133" s="67"/>
      <c r="J133" s="67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2:19" ht="14.25">
      <c r="B134" s="53"/>
      <c r="C134" s="67"/>
      <c r="D134" s="67"/>
      <c r="E134" s="68"/>
      <c r="F134" s="53"/>
      <c r="H134" s="68"/>
      <c r="I134" s="67"/>
      <c r="J134" s="67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2:19" ht="14.25">
      <c r="B135" s="53"/>
      <c r="C135" s="67"/>
      <c r="D135" s="67"/>
      <c r="E135" s="68"/>
      <c r="F135" s="53"/>
      <c r="H135" s="68"/>
      <c r="I135" s="67"/>
      <c r="J135" s="67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2:19" ht="14.25">
      <c r="B136" s="53"/>
      <c r="C136" s="67"/>
      <c r="D136" s="67"/>
      <c r="E136" s="68"/>
      <c r="F136" s="53"/>
      <c r="H136" s="68"/>
      <c r="I136" s="67"/>
      <c r="J136" s="67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2:19" ht="14.25">
      <c r="B137" s="53"/>
      <c r="C137" s="67"/>
      <c r="D137" s="67"/>
      <c r="E137" s="68"/>
      <c r="F137" s="53"/>
      <c r="H137" s="68"/>
      <c r="I137" s="67"/>
      <c r="J137" s="67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2:19" ht="14.25">
      <c r="B138" s="53"/>
      <c r="C138" s="67"/>
      <c r="D138" s="67"/>
      <c r="E138" s="68"/>
      <c r="F138" s="53"/>
      <c r="H138" s="68"/>
      <c r="I138" s="67"/>
      <c r="J138" s="67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2:19" ht="14.25">
      <c r="B139" s="53"/>
      <c r="C139" s="67"/>
      <c r="D139" s="67"/>
      <c r="E139" s="68"/>
      <c r="F139" s="53"/>
      <c r="H139" s="68"/>
      <c r="I139" s="67"/>
      <c r="J139" s="67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2:19" ht="14.25">
      <c r="B140" s="53"/>
      <c r="C140" s="67"/>
      <c r="D140" s="67"/>
      <c r="E140" s="68"/>
      <c r="F140" s="53"/>
      <c r="H140" s="68"/>
      <c r="I140" s="67"/>
      <c r="J140" s="67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2:19" ht="14.25">
      <c r="B141" s="53"/>
      <c r="C141" s="67"/>
      <c r="D141" s="67"/>
      <c r="E141" s="68"/>
      <c r="F141" s="53"/>
      <c r="H141" s="68"/>
      <c r="I141" s="67"/>
      <c r="J141" s="67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2:19" ht="14.25">
      <c r="B142" s="53"/>
      <c r="C142" s="67"/>
      <c r="D142" s="67"/>
      <c r="E142" s="68"/>
      <c r="F142" s="53"/>
      <c r="H142" s="68"/>
      <c r="I142" s="67"/>
      <c r="J142" s="67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2:19" ht="14.25">
      <c r="B143" s="53"/>
      <c r="C143" s="67"/>
      <c r="D143" s="67"/>
      <c r="E143" s="68"/>
      <c r="F143" s="53"/>
      <c r="H143" s="68"/>
      <c r="I143" s="67"/>
      <c r="J143" s="67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2:19" ht="14.25">
      <c r="B144" s="53"/>
      <c r="C144" s="67"/>
      <c r="D144" s="67"/>
      <c r="E144" s="68"/>
      <c r="F144" s="53"/>
      <c r="H144" s="68"/>
      <c r="I144" s="67"/>
      <c r="J144" s="67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2:19" ht="14.25">
      <c r="B145" s="53"/>
      <c r="C145" s="67"/>
      <c r="D145" s="67"/>
      <c r="E145" s="68"/>
      <c r="F145" s="53"/>
      <c r="H145" s="68"/>
      <c r="I145" s="67"/>
      <c r="J145" s="67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2:19" ht="14.25">
      <c r="B146" s="53"/>
      <c r="C146" s="67"/>
      <c r="D146" s="67"/>
      <c r="E146" s="68"/>
      <c r="F146" s="53"/>
      <c r="H146" s="68"/>
      <c r="I146" s="67"/>
      <c r="J146" s="67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2:19" ht="14.25">
      <c r="B147" s="53"/>
      <c r="C147" s="67"/>
      <c r="D147" s="67"/>
      <c r="E147" s="68"/>
      <c r="F147" s="53"/>
      <c r="H147" s="68"/>
      <c r="I147" s="67"/>
      <c r="J147" s="67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2:19" ht="14.25">
      <c r="B148" s="53"/>
      <c r="C148" s="67"/>
      <c r="D148" s="67"/>
      <c r="E148" s="68"/>
      <c r="F148" s="53"/>
      <c r="H148" s="68"/>
      <c r="I148" s="67"/>
      <c r="J148" s="67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2:19" ht="14.25">
      <c r="B149" s="53"/>
      <c r="C149" s="67"/>
      <c r="D149" s="67"/>
      <c r="E149" s="68"/>
      <c r="F149" s="53"/>
      <c r="H149" s="68"/>
      <c r="I149" s="67"/>
      <c r="J149" s="67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2:19" ht="14.25">
      <c r="B150" s="53"/>
      <c r="C150" s="67"/>
      <c r="D150" s="67"/>
      <c r="E150" s="68"/>
      <c r="F150" s="53"/>
      <c r="H150" s="68"/>
      <c r="I150" s="67"/>
      <c r="J150" s="67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2:19" ht="14.25">
      <c r="B151" s="53"/>
      <c r="C151" s="67"/>
      <c r="D151" s="67"/>
      <c r="E151" s="68"/>
      <c r="F151" s="53"/>
      <c r="H151" s="68"/>
      <c r="I151" s="67"/>
      <c r="J151" s="67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2:19" ht="14.25">
      <c r="B152" s="53"/>
      <c r="C152" s="67"/>
      <c r="D152" s="67"/>
      <c r="E152" s="68"/>
      <c r="F152" s="53"/>
      <c r="H152" s="68"/>
      <c r="I152" s="67"/>
      <c r="J152" s="67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2:19" ht="14.25">
      <c r="B153" s="53"/>
      <c r="C153" s="67"/>
      <c r="D153" s="67"/>
      <c r="E153" s="68"/>
      <c r="F153" s="53"/>
      <c r="H153" s="68"/>
      <c r="I153" s="67"/>
      <c r="J153" s="67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2:19" ht="14.25">
      <c r="B154" s="53"/>
      <c r="C154" s="67"/>
      <c r="D154" s="67"/>
      <c r="E154" s="68"/>
      <c r="F154" s="53"/>
      <c r="H154" s="68"/>
      <c r="I154" s="67"/>
      <c r="J154" s="67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2:19" ht="14.25">
      <c r="B155" s="53"/>
      <c r="C155" s="67"/>
      <c r="D155" s="67"/>
      <c r="E155" s="68"/>
      <c r="F155" s="53"/>
      <c r="H155" s="68"/>
      <c r="I155" s="67"/>
      <c r="J155" s="67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2:19" ht="14.25">
      <c r="B156" s="53"/>
      <c r="C156" s="67"/>
      <c r="D156" s="67"/>
      <c r="E156" s="68"/>
      <c r="F156" s="53"/>
      <c r="H156" s="68"/>
      <c r="I156" s="67"/>
      <c r="J156" s="67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2:19" ht="14.25">
      <c r="B157" s="53"/>
      <c r="C157" s="67"/>
      <c r="D157" s="67"/>
      <c r="E157" s="68"/>
      <c r="F157" s="53"/>
      <c r="H157" s="68"/>
      <c r="I157" s="67"/>
      <c r="J157" s="67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2:19" ht="14.25">
      <c r="B158" s="53"/>
      <c r="C158" s="67"/>
      <c r="D158" s="67"/>
      <c r="E158" s="68"/>
      <c r="F158" s="53"/>
      <c r="H158" s="68"/>
      <c r="I158" s="67"/>
      <c r="J158" s="67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2:19" ht="14.25">
      <c r="B159" s="53"/>
      <c r="C159" s="67"/>
      <c r="D159" s="67"/>
      <c r="E159" s="68"/>
      <c r="F159" s="53"/>
      <c r="H159" s="68"/>
      <c r="I159" s="67"/>
      <c r="J159" s="67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2:19" ht="14.25">
      <c r="B160" s="53"/>
      <c r="C160" s="67"/>
      <c r="D160" s="67"/>
      <c r="E160" s="68"/>
      <c r="F160" s="53"/>
      <c r="H160" s="68"/>
      <c r="I160" s="67"/>
      <c r="J160" s="67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2:19" ht="14.25">
      <c r="B161" s="53"/>
      <c r="C161" s="67"/>
      <c r="D161" s="67"/>
      <c r="E161" s="68"/>
      <c r="F161" s="53"/>
      <c r="H161" s="68"/>
      <c r="I161" s="67"/>
      <c r="J161" s="67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2:19" ht="14.25">
      <c r="B162" s="53"/>
      <c r="C162" s="67"/>
      <c r="D162" s="67"/>
      <c r="E162" s="68"/>
      <c r="F162" s="53"/>
      <c r="H162" s="68"/>
      <c r="I162" s="67"/>
      <c r="J162" s="67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2:19" ht="14.25">
      <c r="B163" s="53"/>
      <c r="C163" s="67"/>
      <c r="D163" s="67"/>
      <c r="E163" s="68"/>
      <c r="F163" s="53"/>
      <c r="H163" s="68"/>
      <c r="I163" s="67"/>
      <c r="J163" s="67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2:19" ht="14.25">
      <c r="B164" s="53"/>
      <c r="C164" s="67"/>
      <c r="D164" s="67"/>
      <c r="E164" s="68"/>
      <c r="F164" s="53"/>
      <c r="H164" s="68"/>
      <c r="I164" s="67"/>
      <c r="J164" s="67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2:19" ht="14.25">
      <c r="B165" s="53"/>
      <c r="C165" s="67"/>
      <c r="D165" s="67"/>
      <c r="E165" s="68"/>
      <c r="F165" s="53"/>
      <c r="H165" s="68"/>
      <c r="I165" s="67"/>
      <c r="J165" s="67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2:19" ht="14.25">
      <c r="B166" s="53"/>
      <c r="C166" s="67"/>
      <c r="D166" s="67"/>
      <c r="E166" s="68"/>
      <c r="F166" s="53"/>
      <c r="H166" s="68"/>
      <c r="I166" s="67"/>
      <c r="J166" s="67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2:19" ht="14.25">
      <c r="B167" s="53"/>
      <c r="C167" s="67"/>
      <c r="D167" s="67"/>
      <c r="E167" s="68"/>
      <c r="F167" s="53"/>
      <c r="H167" s="68"/>
      <c r="I167" s="67"/>
      <c r="J167" s="67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2:19" ht="14.25">
      <c r="B168" s="53"/>
      <c r="C168" s="67"/>
      <c r="D168" s="67"/>
      <c r="E168" s="68"/>
      <c r="F168" s="53"/>
      <c r="H168" s="68"/>
      <c r="I168" s="67"/>
      <c r="J168" s="67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2:19" ht="14.25">
      <c r="B169" s="53"/>
      <c r="C169" s="67"/>
      <c r="D169" s="67"/>
      <c r="E169" s="68"/>
      <c r="F169" s="53"/>
      <c r="H169" s="68"/>
      <c r="I169" s="67"/>
      <c r="J169" s="67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2:19" ht="14.25">
      <c r="B170" s="53"/>
      <c r="C170" s="67"/>
      <c r="D170" s="67"/>
      <c r="E170" s="68"/>
      <c r="F170" s="53"/>
      <c r="H170" s="68"/>
      <c r="I170" s="67"/>
      <c r="J170" s="67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2:19" ht="14.25">
      <c r="B171" s="53"/>
      <c r="C171" s="67"/>
      <c r="D171" s="67"/>
      <c r="E171" s="68"/>
      <c r="F171" s="53"/>
      <c r="H171" s="68"/>
      <c r="I171" s="67"/>
      <c r="J171" s="67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2:19" ht="14.25">
      <c r="B172" s="53"/>
      <c r="C172" s="67"/>
      <c r="D172" s="67"/>
      <c r="E172" s="68"/>
      <c r="F172" s="53"/>
      <c r="H172" s="68"/>
      <c r="I172" s="67"/>
      <c r="J172" s="67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2:19" ht="14.25">
      <c r="B173" s="53"/>
      <c r="C173" s="67"/>
      <c r="D173" s="67"/>
      <c r="E173" s="68"/>
      <c r="F173" s="53"/>
      <c r="H173" s="68"/>
      <c r="I173" s="67"/>
      <c r="J173" s="67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2:19" ht="14.25">
      <c r="B174" s="53"/>
      <c r="C174" s="67"/>
      <c r="D174" s="67"/>
      <c r="E174" s="68"/>
      <c r="F174" s="53"/>
      <c r="H174" s="68"/>
      <c r="I174" s="67"/>
      <c r="J174" s="67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2:19" ht="14.25">
      <c r="B175" s="53"/>
      <c r="C175" s="67"/>
      <c r="D175" s="67"/>
      <c r="E175" s="68"/>
      <c r="F175" s="53"/>
      <c r="H175" s="68"/>
      <c r="I175" s="67"/>
      <c r="J175" s="67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2:19" ht="14.25">
      <c r="B176" s="53"/>
      <c r="C176" s="67"/>
      <c r="D176" s="67"/>
      <c r="E176" s="68"/>
      <c r="F176" s="53"/>
      <c r="H176" s="68"/>
      <c r="I176" s="67"/>
      <c r="J176" s="67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14.25">
      <c r="B177" s="53"/>
      <c r="C177" s="67"/>
      <c r="D177" s="67"/>
      <c r="E177" s="68"/>
      <c r="F177" s="53"/>
      <c r="H177" s="68"/>
      <c r="I177" s="67"/>
      <c r="J177" s="67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14.25">
      <c r="B178" s="53"/>
      <c r="C178" s="67"/>
      <c r="D178" s="67"/>
      <c r="E178" s="68"/>
      <c r="F178" s="53"/>
      <c r="H178" s="68"/>
      <c r="I178" s="67"/>
      <c r="J178" s="67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14.25">
      <c r="B179" s="53"/>
      <c r="C179" s="67"/>
      <c r="D179" s="67"/>
      <c r="E179" s="68"/>
      <c r="F179" s="53"/>
      <c r="H179" s="68"/>
      <c r="I179" s="67"/>
      <c r="J179" s="67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14.25">
      <c r="B180" s="53"/>
      <c r="C180" s="67"/>
      <c r="D180" s="67"/>
      <c r="E180" s="68"/>
      <c r="F180" s="53"/>
      <c r="H180" s="68"/>
      <c r="I180" s="67"/>
      <c r="J180" s="67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14.25">
      <c r="A181" s="53"/>
      <c r="B181" s="66"/>
      <c r="C181" s="53"/>
      <c r="D181" s="53"/>
      <c r="E181" s="53"/>
      <c r="F181" s="53"/>
      <c r="H181" s="68"/>
      <c r="I181" s="67"/>
      <c r="J181" s="67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14.25">
      <c r="B182" s="53"/>
      <c r="C182" s="67"/>
      <c r="D182" s="67"/>
      <c r="E182" s="68"/>
      <c r="F182" s="53"/>
      <c r="H182" s="68"/>
      <c r="I182" s="67"/>
      <c r="J182" s="67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14.25">
      <c r="B183" s="53"/>
      <c r="C183" s="67"/>
      <c r="D183" s="67"/>
      <c r="E183" s="68"/>
      <c r="F183" s="53"/>
      <c r="H183" s="68"/>
      <c r="I183" s="67"/>
      <c r="J183" s="67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14.25">
      <c r="B184" s="53"/>
      <c r="C184" s="67"/>
      <c r="D184" s="67"/>
      <c r="E184" s="68"/>
      <c r="F184" s="53"/>
      <c r="H184" s="68"/>
      <c r="I184" s="67"/>
      <c r="J184" s="67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14.25">
      <c r="B185" s="53"/>
      <c r="C185" s="67"/>
      <c r="D185" s="67"/>
      <c r="E185" s="68"/>
      <c r="F185" s="53"/>
      <c r="H185" s="68"/>
      <c r="I185" s="67"/>
      <c r="J185" s="67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14.25">
      <c r="B186" s="53"/>
      <c r="C186" s="67"/>
      <c r="D186" s="67"/>
      <c r="E186" s="68"/>
      <c r="F186" s="53"/>
      <c r="H186" s="68"/>
      <c r="I186" s="67"/>
      <c r="J186" s="67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14.25">
      <c r="B187" s="53"/>
      <c r="C187" s="67"/>
      <c r="D187" s="67"/>
      <c r="E187" s="68"/>
      <c r="F187" s="53"/>
      <c r="H187" s="68"/>
      <c r="I187" s="67"/>
      <c r="J187" s="67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14.25">
      <c r="B188" s="53"/>
      <c r="C188" s="67"/>
      <c r="D188" s="67"/>
      <c r="E188" s="68"/>
      <c r="F188" s="53"/>
      <c r="H188" s="68"/>
      <c r="I188" s="67"/>
      <c r="J188" s="67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14.25">
      <c r="B189" s="53"/>
      <c r="C189" s="67"/>
      <c r="D189" s="67"/>
      <c r="E189" s="68"/>
      <c r="F189" s="53"/>
      <c r="H189" s="68"/>
      <c r="I189" s="67"/>
      <c r="J189" s="67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14.25">
      <c r="B190" s="53"/>
      <c r="C190" s="67"/>
      <c r="D190" s="67"/>
      <c r="E190" s="68"/>
      <c r="F190" s="53"/>
      <c r="H190" s="68"/>
      <c r="I190" s="67"/>
      <c r="J190" s="67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14.25">
      <c r="B191" s="53"/>
      <c r="C191" s="67"/>
      <c r="D191" s="67"/>
      <c r="E191" s="68"/>
      <c r="F191" s="53"/>
      <c r="H191" s="68"/>
      <c r="I191" s="67"/>
      <c r="J191" s="67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14.25">
      <c r="B192" s="53"/>
      <c r="C192" s="67"/>
      <c r="D192" s="67"/>
      <c r="E192" s="68"/>
      <c r="F192" s="53"/>
      <c r="H192" s="68"/>
      <c r="I192" s="67"/>
      <c r="J192" s="67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2:19" ht="14.25">
      <c r="B193" s="53"/>
      <c r="C193" s="67"/>
      <c r="D193" s="67"/>
      <c r="E193" s="68"/>
      <c r="F193" s="53"/>
      <c r="H193" s="68"/>
      <c r="I193" s="67"/>
      <c r="J193" s="67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2:19" ht="14.25">
      <c r="B194" s="53"/>
      <c r="C194" s="67"/>
      <c r="D194" s="67"/>
      <c r="E194" s="68"/>
      <c r="F194" s="53"/>
      <c r="H194" s="68"/>
      <c r="I194" s="67"/>
      <c r="J194" s="67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2:19" ht="14.25">
      <c r="B195" s="53"/>
      <c r="C195" s="67"/>
      <c r="D195" s="67"/>
      <c r="E195" s="68"/>
      <c r="F195" s="53"/>
      <c r="H195" s="68"/>
      <c r="I195" s="67"/>
      <c r="J195" s="67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2:19" ht="14.25">
      <c r="B196" s="53"/>
      <c r="C196" s="67"/>
      <c r="D196" s="67"/>
      <c r="E196" s="68"/>
      <c r="F196" s="53"/>
      <c r="H196" s="68"/>
      <c r="I196" s="67"/>
      <c r="J196" s="67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2:19" ht="14.25">
      <c r="B197" s="53"/>
      <c r="C197" s="67"/>
      <c r="D197" s="67"/>
      <c r="E197" s="68"/>
      <c r="F197" s="53"/>
      <c r="H197" s="68"/>
      <c r="I197" s="67"/>
      <c r="J197" s="67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2:19" ht="14.25">
      <c r="B198" s="53"/>
      <c r="C198" s="67"/>
      <c r="D198" s="67"/>
      <c r="E198" s="68"/>
      <c r="F198" s="53"/>
      <c r="H198" s="68"/>
      <c r="I198" s="67"/>
      <c r="J198" s="67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2:19" ht="14.25">
      <c r="B199" s="53"/>
      <c r="C199" s="67"/>
      <c r="D199" s="67"/>
      <c r="E199" s="68"/>
      <c r="F199" s="53"/>
      <c r="H199" s="68"/>
      <c r="I199" s="67"/>
      <c r="J199" s="67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2:19" ht="14.25">
      <c r="B200" s="53"/>
      <c r="C200" s="67"/>
      <c r="D200" s="67"/>
      <c r="E200" s="68"/>
      <c r="F200" s="53"/>
      <c r="H200" s="68"/>
      <c r="I200" s="67"/>
      <c r="J200" s="67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2:19" ht="14.25">
      <c r="B201" s="53"/>
      <c r="C201" s="67"/>
      <c r="D201" s="67"/>
      <c r="E201" s="68"/>
      <c r="F201" s="53"/>
      <c r="H201" s="68"/>
      <c r="I201" s="67"/>
      <c r="J201" s="67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2:19" ht="14.25">
      <c r="B202" s="53"/>
      <c r="C202" s="67"/>
      <c r="D202" s="67"/>
      <c r="E202" s="68"/>
      <c r="F202" s="53"/>
      <c r="H202" s="68"/>
      <c r="I202" s="67"/>
      <c r="J202" s="67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2:19" ht="14.25">
      <c r="B203" s="53"/>
      <c r="C203" s="67"/>
      <c r="D203" s="67"/>
      <c r="E203" s="68"/>
      <c r="F203" s="53"/>
      <c r="H203" s="68"/>
      <c r="I203" s="67"/>
      <c r="J203" s="67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2:19" ht="14.25">
      <c r="B204" s="53"/>
      <c r="C204" s="67"/>
      <c r="D204" s="67"/>
      <c r="E204" s="68"/>
      <c r="F204" s="53"/>
      <c r="H204" s="68"/>
      <c r="I204" s="67"/>
      <c r="J204" s="67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2:19" ht="14.25">
      <c r="B205" s="53"/>
      <c r="C205" s="67"/>
      <c r="D205" s="67"/>
      <c r="E205" s="68"/>
      <c r="F205" s="53"/>
      <c r="H205" s="68"/>
      <c r="I205" s="67"/>
      <c r="J205" s="67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2:19" ht="14.25">
      <c r="B206" s="53"/>
      <c r="C206" s="67"/>
      <c r="D206" s="67"/>
      <c r="E206" s="68"/>
      <c r="F206" s="53"/>
      <c r="H206" s="68"/>
      <c r="I206" s="67"/>
      <c r="J206" s="67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2:19" ht="14.25">
      <c r="B207" s="53"/>
      <c r="C207" s="67"/>
      <c r="D207" s="67"/>
      <c r="E207" s="68"/>
      <c r="F207" s="53"/>
      <c r="H207" s="68"/>
      <c r="I207" s="67"/>
      <c r="J207" s="67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2:19" ht="14.25">
      <c r="B208" s="53"/>
      <c r="C208" s="67"/>
      <c r="D208" s="67"/>
      <c r="E208" s="68"/>
      <c r="F208" s="53"/>
      <c r="H208" s="68"/>
      <c r="I208" s="67"/>
      <c r="J208" s="67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2:19" ht="14.25">
      <c r="B209" s="53"/>
      <c r="C209" s="67"/>
      <c r="D209" s="67"/>
      <c r="E209" s="68"/>
      <c r="F209" s="53"/>
      <c r="H209" s="68"/>
      <c r="I209" s="67"/>
      <c r="J209" s="67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2:19" ht="14.25">
      <c r="B210" s="53"/>
      <c r="C210" s="67"/>
      <c r="D210" s="67"/>
      <c r="E210" s="68"/>
      <c r="F210" s="53"/>
      <c r="H210" s="68"/>
      <c r="I210" s="67"/>
      <c r="J210" s="67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2:19" ht="14.25">
      <c r="B211" s="53"/>
      <c r="C211" s="67"/>
      <c r="D211" s="67"/>
      <c r="E211" s="68"/>
      <c r="F211" s="53"/>
      <c r="H211" s="68"/>
      <c r="I211" s="67"/>
      <c r="J211" s="67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2:19" ht="14.25">
      <c r="B212" s="53"/>
      <c r="C212" s="67"/>
      <c r="D212" s="67"/>
      <c r="E212" s="68"/>
      <c r="F212" s="53"/>
      <c r="H212" s="68"/>
      <c r="I212" s="67"/>
      <c r="J212" s="67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2:19" ht="14.25">
      <c r="B213" s="53"/>
      <c r="C213" s="67"/>
      <c r="D213" s="67"/>
      <c r="E213" s="68"/>
      <c r="F213" s="53"/>
      <c r="H213" s="68"/>
      <c r="I213" s="67"/>
      <c r="J213" s="67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2:19" ht="14.25">
      <c r="B214" s="53"/>
      <c r="C214" s="67"/>
      <c r="D214" s="67"/>
      <c r="E214" s="68"/>
      <c r="F214" s="53"/>
      <c r="H214" s="68"/>
      <c r="I214" s="67"/>
      <c r="J214" s="67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2:19" ht="14.25">
      <c r="B215" s="53"/>
      <c r="C215" s="67"/>
      <c r="D215" s="67"/>
      <c r="E215" s="68"/>
      <c r="F215" s="53"/>
      <c r="H215" s="68"/>
      <c r="I215" s="67"/>
      <c r="J215" s="67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2:19" ht="14.25">
      <c r="B216" s="53"/>
      <c r="C216" s="67"/>
      <c r="D216" s="67"/>
      <c r="E216" s="68"/>
      <c r="F216" s="53"/>
      <c r="H216" s="68"/>
      <c r="I216" s="67"/>
      <c r="J216" s="67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2:19" ht="14.25">
      <c r="B217" s="53"/>
      <c r="C217" s="67"/>
      <c r="D217" s="67"/>
      <c r="E217" s="68"/>
      <c r="F217" s="53"/>
      <c r="H217" s="68"/>
      <c r="I217" s="67"/>
      <c r="J217" s="67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2:19" ht="14.25">
      <c r="B218" s="53"/>
      <c r="C218" s="67"/>
      <c r="D218" s="67"/>
      <c r="E218" s="68"/>
      <c r="F218" s="53"/>
      <c r="H218" s="68"/>
      <c r="I218" s="67"/>
      <c r="J218" s="67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2:19" ht="14.25">
      <c r="B219" s="53"/>
      <c r="C219" s="67"/>
      <c r="D219" s="67"/>
      <c r="E219" s="68"/>
      <c r="F219" s="53"/>
      <c r="H219" s="68"/>
      <c r="I219" s="67"/>
      <c r="J219" s="67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2:19" ht="14.25">
      <c r="B220" s="53"/>
      <c r="C220" s="67"/>
      <c r="D220" s="67"/>
      <c r="E220" s="68"/>
      <c r="F220" s="53"/>
      <c r="H220" s="68"/>
      <c r="I220" s="67"/>
      <c r="J220" s="67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2:19" ht="14.25">
      <c r="B221" s="53"/>
      <c r="C221" s="67"/>
      <c r="D221" s="67"/>
      <c r="E221" s="68"/>
      <c r="F221" s="53"/>
      <c r="H221" s="68"/>
      <c r="I221" s="67"/>
      <c r="J221" s="67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2:19" ht="14.25">
      <c r="B222" s="53"/>
      <c r="C222" s="67"/>
      <c r="D222" s="67"/>
      <c r="E222" s="68"/>
      <c r="F222" s="53"/>
      <c r="H222" s="68"/>
      <c r="I222" s="67"/>
      <c r="J222" s="67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2:19" ht="14.25">
      <c r="B223" s="53"/>
      <c r="C223" s="67"/>
      <c r="D223" s="67"/>
      <c r="E223" s="68"/>
      <c r="F223" s="53"/>
      <c r="H223" s="68"/>
      <c r="I223" s="67"/>
      <c r="J223" s="67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2:19" ht="14.25">
      <c r="B224" s="53"/>
      <c r="C224" s="67"/>
      <c r="D224" s="67"/>
      <c r="E224" s="68"/>
      <c r="F224" s="53"/>
      <c r="H224" s="68"/>
      <c r="I224" s="67"/>
      <c r="J224" s="67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14.25">
      <c r="B225" s="53"/>
      <c r="C225" s="67"/>
      <c r="D225" s="67"/>
      <c r="E225" s="68"/>
      <c r="F225" s="53"/>
      <c r="H225" s="68"/>
      <c r="I225" s="67"/>
      <c r="J225" s="67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14.25">
      <c r="B226" s="53"/>
      <c r="C226" s="67"/>
      <c r="D226" s="67"/>
      <c r="E226" s="68"/>
      <c r="F226" s="53"/>
      <c r="H226" s="68"/>
      <c r="I226" s="67"/>
      <c r="J226" s="67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14.25">
      <c r="B227" s="53"/>
      <c r="C227" s="67"/>
      <c r="D227" s="67"/>
      <c r="E227" s="68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  <row r="501" spans="1:19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</row>
    <row r="504" spans="1:19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</row>
    <row r="505" spans="1:19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</row>
    <row r="506" spans="1:19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</row>
    <row r="507" spans="1:19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</row>
    <row r="508" spans="1:19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</row>
    <row r="509" spans="1:19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</row>
    <row r="510" spans="1:19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</row>
    <row r="511" spans="1:19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</row>
    <row r="512" spans="1:19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</row>
    <row r="513" spans="1:19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</row>
    <row r="514" spans="1:19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</row>
    <row r="515" spans="1:19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</row>
    <row r="516" spans="1:19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</row>
    <row r="517" spans="1:19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</row>
    <row r="518" spans="1:19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</row>
    <row r="519" spans="1:19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</row>
    <row r="520" spans="1:19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19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</row>
    <row r="522" spans="1:19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</row>
    <row r="523" spans="1:19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</row>
    <row r="524" spans="1:19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</row>
    <row r="525" spans="1:19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</row>
    <row r="526" spans="1:19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</row>
    <row r="527" spans="1:19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</row>
    <row r="528" spans="1:19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</row>
    <row r="529" spans="1:19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</row>
    <row r="530" spans="1:19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</row>
    <row r="531" spans="1:19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</row>
    <row r="532" spans="1:19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</row>
    <row r="533" spans="1:19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</row>
    <row r="534" spans="1:19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</row>
    <row r="535" spans="1:19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</row>
    <row r="536" spans="1:19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</row>
    <row r="537" spans="1:19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</row>
    <row r="538" spans="1:19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</row>
    <row r="539" spans="1:19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</row>
    <row r="540" spans="1:19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</row>
    <row r="541" spans="1:19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</row>
    <row r="542" spans="1:19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</row>
    <row r="543" spans="1:19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</row>
    <row r="544" spans="1:19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</row>
    <row r="545" spans="1:19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</row>
    <row r="546" spans="1:19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</row>
    <row r="547" spans="1:19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</row>
    <row r="548" spans="1:19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</row>
    <row r="549" spans="1:19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</row>
    <row r="550" spans="1:19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</row>
    <row r="551" spans="1:19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</row>
    <row r="552" spans="1:19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</row>
    <row r="553" spans="1:19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</row>
    <row r="554" spans="1:19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</row>
    <row r="555" spans="1:19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</row>
    <row r="556" spans="1:19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</row>
    <row r="559" spans="1:19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</row>
    <row r="560" spans="1:19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</row>
    <row r="561" spans="1:19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</row>
    <row r="562" spans="1:19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</row>
    <row r="563" spans="1:19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</row>
    <row r="564" spans="1:19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</row>
    <row r="565" spans="1:19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</row>
    <row r="566" spans="1:19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</row>
    <row r="567" spans="1:19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</row>
    <row r="568" spans="1:19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</row>
    <row r="569" spans="1:19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</row>
    <row r="570" spans="1:19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</row>
    <row r="571" spans="1:19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</row>
    <row r="572" spans="1:19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</row>
    <row r="573" spans="1:19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</row>
    <row r="574" spans="1:19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</row>
    <row r="575" spans="1:19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</row>
    <row r="576" spans="1:19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</row>
    <row r="577" spans="1:19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</row>
    <row r="578" spans="1:19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</row>
    <row r="579" spans="1:19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</row>
    <row r="580" spans="1:19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</row>
    <row r="581" spans="1:19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</row>
    <row r="582" spans="1:19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</row>
    <row r="583" spans="1:19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</row>
    <row r="584" spans="1:19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</row>
    <row r="585" spans="1:19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</row>
    <row r="586" spans="1:19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</row>
    <row r="587" spans="1:19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</row>
    <row r="588" spans="1:19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</row>
    <row r="589" spans="1:19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</row>
    <row r="590" spans="1:19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</row>
    <row r="591" spans="1:19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</row>
    <row r="592" spans="1:19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</row>
    <row r="593" spans="1:19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</row>
    <row r="594" spans="1:19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</row>
    <row r="595" spans="1:19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</row>
    <row r="596" spans="1:19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</row>
    <row r="597" spans="1:19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</row>
    <row r="598" spans="1:19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</row>
    <row r="599" spans="1:19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</row>
    <row r="600" spans="1:19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</row>
    <row r="601" spans="1:19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</row>
    <row r="602" spans="1:19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</row>
    <row r="603" spans="1:19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</row>
    <row r="604" spans="1:19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</row>
    <row r="605" spans="1:19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</row>
    <row r="606" spans="1:19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</row>
    <row r="607" spans="1:19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</row>
    <row r="608" spans="1:19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</row>
    <row r="609" spans="1:19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</row>
    <row r="610" spans="1:19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</row>
    <row r="613" spans="1:19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</row>
    <row r="614" spans="1:19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</row>
    <row r="615" spans="1:19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</row>
    <row r="616" spans="1:19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</row>
    <row r="617" spans="1:19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</row>
    <row r="618" spans="1:19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</row>
    <row r="619" spans="1:19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</row>
    <row r="620" spans="1:19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</row>
    <row r="621" spans="1:19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</row>
    <row r="622" spans="1:19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</row>
    <row r="623" spans="1:19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</row>
    <row r="624" spans="1:19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</row>
    <row r="625" spans="1:19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</row>
    <row r="626" spans="1:19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</row>
    <row r="627" spans="1:19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</row>
    <row r="628" spans="1:19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</row>
    <row r="629" spans="1:19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</row>
    <row r="630" spans="1:19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</row>
    <row r="631" spans="1:19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</row>
    <row r="632" spans="1:19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</row>
    <row r="633" spans="1:19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</row>
    <row r="634" spans="1:19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</row>
    <row r="635" spans="1:19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</row>
    <row r="636" spans="1:19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</row>
    <row r="637" spans="1:19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</row>
    <row r="638" spans="1:19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</row>
    <row r="639" spans="1:19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</row>
    <row r="640" spans="1:19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</row>
    <row r="641" spans="1:19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</row>
    <row r="642" spans="1:19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</row>
    <row r="643" spans="1:19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</row>
    <row r="644" spans="1:19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</row>
    <row r="645" spans="1:19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</row>
    <row r="646" spans="1:19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</row>
    <row r="647" spans="1:19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</row>
    <row r="648" spans="1:19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</row>
    <row r="649" spans="1:19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</row>
    <row r="650" spans="1:19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</row>
    <row r="651" spans="1:19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</row>
    <row r="652" spans="1:19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</row>
    <row r="653" spans="1:19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</row>
    <row r="654" spans="1:19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</row>
    <row r="655" spans="1:19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</row>
    <row r="656" spans="1:19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</row>
    <row r="657" spans="1:19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</row>
    <row r="658" spans="1:19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</row>
    <row r="659" spans="1:19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</row>
    <row r="660" spans="1:19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</row>
    <row r="661" spans="1:19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</row>
    <row r="662" spans="1:19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</row>
    <row r="663" spans="1:19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</row>
    <row r="664" spans="1:19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</row>
    <row r="665" spans="1:19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</row>
    <row r="666" spans="1:19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</row>
    <row r="667" spans="1:19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</row>
    <row r="668" spans="1:19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</row>
    <row r="669" spans="1:19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</row>
    <row r="670" spans="1:19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</row>
    <row r="671" spans="1:19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</row>
    <row r="672" spans="1:19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</row>
    <row r="673" spans="1:19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</row>
    <row r="674" spans="1:19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</row>
    <row r="675" spans="1:19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</row>
    <row r="676" spans="1:19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</row>
    <row r="677" spans="1:19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</row>
    <row r="678" spans="1:19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</row>
    <row r="679" spans="1:19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</row>
    <row r="684" spans="1:19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</row>
    <row r="685" spans="1:19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</row>
    <row r="686" spans="1:19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</row>
    <row r="687" spans="1:19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</row>
    <row r="688" spans="1:19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</row>
    <row r="689" spans="1:19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</row>
    <row r="690" spans="1:19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</row>
    <row r="691" spans="1:19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</row>
    <row r="692" spans="1:19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</row>
    <row r="693" spans="1:19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</row>
    <row r="694" spans="1:19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</row>
    <row r="695" spans="1:19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</row>
    <row r="696" spans="1:19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</row>
    <row r="697" spans="1:19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</row>
    <row r="698" spans="1:19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</row>
    <row r="699" spans="1:19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</row>
    <row r="700" spans="1:19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</row>
    <row r="701" spans="1:19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</row>
    <row r="702" spans="1:19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</row>
    <row r="703" spans="1:19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</row>
    <row r="704" spans="1:19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</row>
    <row r="705" spans="1:19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</row>
    <row r="706" spans="1:19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</row>
    <row r="707" spans="1:19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</row>
    <row r="708" spans="1:19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</row>
    <row r="709" spans="1:19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</row>
    <row r="710" spans="1:19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</row>
    <row r="711" spans="1:19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</row>
    <row r="712" spans="1:19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</row>
    <row r="713" spans="1:19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</row>
    <row r="714" spans="1:19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</row>
    <row r="715" spans="1:19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</row>
    <row r="716" spans="1:19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</row>
    <row r="717" spans="1:19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</row>
    <row r="718" spans="1:19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</row>
    <row r="719" spans="1:19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</row>
    <row r="720" spans="1:19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</row>
    <row r="721" spans="1:19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</row>
    <row r="722" spans="1:19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</row>
    <row r="723" spans="1:19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</row>
    <row r="724" spans="1:19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</row>
    <row r="725" spans="1:19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</row>
    <row r="726" spans="1:19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</row>
    <row r="727" spans="1:19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</row>
    <row r="728" spans="1:19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</row>
    <row r="729" spans="1:19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</row>
    <row r="730" spans="1:19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</row>
    <row r="731" spans="1:19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</row>
    <row r="732" spans="1:19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</row>
    <row r="733" spans="1:19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</row>
    <row r="734" spans="1:19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</row>
    <row r="735" spans="1:19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</row>
    <row r="736" spans="1:19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</row>
    <row r="737" spans="1:19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</row>
    <row r="738" spans="1:19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</row>
    <row r="739" spans="1:19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</row>
    <row r="740" spans="1:19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</row>
    <row r="741" spans="1:19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</row>
    <row r="742" spans="1:19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</row>
    <row r="743" spans="1:19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</row>
    <row r="744" spans="1:19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</row>
    <row r="745" spans="1:19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</row>
    <row r="746" spans="1:19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</row>
    <row r="747" spans="1:19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</row>
    <row r="748" spans="1:19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</row>
    <row r="749" spans="1:19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</row>
    <row r="750" spans="1:19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</row>
    <row r="751" spans="1:19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</row>
    <row r="752" spans="1:19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</row>
    <row r="753" spans="1:19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</row>
    <row r="754" spans="1:19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</row>
    <row r="755" spans="1:19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</row>
    <row r="756" spans="1:19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</row>
    <row r="757" spans="1:19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</row>
    <row r="758" spans="1:19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</row>
    <row r="759" spans="1:19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</row>
    <row r="760" spans="1:19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</row>
    <row r="761" spans="1:19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</row>
    <row r="762" spans="1:19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</row>
    <row r="763" spans="1:19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</row>
    <row r="764" spans="1:19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</row>
    <row r="765" spans="1:19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</row>
    <row r="766" spans="1:19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</row>
    <row r="767" spans="1:19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</row>
    <row r="768" spans="1:19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</row>
    <row r="769" spans="1:19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</row>
    <row r="770" spans="1:19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</row>
    <row r="771" spans="1:19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</row>
    <row r="772" spans="1:19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</row>
    <row r="773" spans="1:19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</row>
    <row r="774" spans="1:19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</row>
    <row r="775" spans="1:19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</row>
    <row r="776" spans="1:19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</row>
    <row r="777" spans="1:19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</row>
    <row r="778" spans="1:19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</row>
    <row r="779" spans="1:19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</row>
    <row r="780" spans="1:19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</row>
    <row r="781" spans="1:19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</row>
    <row r="782" spans="1:19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</row>
    <row r="783" spans="1:19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</row>
    <row r="784" spans="1:19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</row>
    <row r="785" spans="1:19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</row>
    <row r="786" spans="1:19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</row>
    <row r="787" spans="1:19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</row>
    <row r="788" spans="1:19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</row>
    <row r="789" spans="1:19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</row>
    <row r="790" spans="1:19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</row>
    <row r="791" spans="1:19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</row>
    <row r="792" spans="1:19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</row>
    <row r="793" spans="1:19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</row>
    <row r="794" spans="1:19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</row>
    <row r="795" spans="1:19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</row>
    <row r="796" spans="1:19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</row>
    <row r="797" spans="1:19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</row>
    <row r="798" spans="1:19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</row>
    <row r="799" spans="1:19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</row>
    <row r="800" spans="1:19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</row>
    <row r="801" spans="1:19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</row>
    <row r="802" spans="1:19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</row>
    <row r="803" spans="1:19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</row>
    <row r="804" spans="1:19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</row>
    <row r="805" spans="1:19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</row>
    <row r="806" spans="1:19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</row>
    <row r="807" spans="1:19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</row>
    <row r="808" spans="1:19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</row>
    <row r="809" spans="1:19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</row>
    <row r="810" spans="1:19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</row>
    <row r="811" spans="1:19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</row>
    <row r="812" spans="1:19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</row>
    <row r="813" spans="1:19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</row>
    <row r="814" spans="1:19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</row>
    <row r="815" spans="1:19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</row>
    <row r="816" spans="1:19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</row>
    <row r="817" spans="1:19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</row>
    <row r="818" spans="1:19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</row>
    <row r="819" spans="1:19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</row>
    <row r="820" spans="1:19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</row>
    <row r="821" spans="1:19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</row>
    <row r="822" spans="1:19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</row>
    <row r="823" spans="1:19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</row>
    <row r="824" spans="1:19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</row>
    <row r="825" spans="1:19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</row>
    <row r="826" spans="1:19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</row>
    <row r="827" spans="1:19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</row>
    <row r="828" spans="1:19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</row>
    <row r="829" spans="1:19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</row>
    <row r="830" spans="1:19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</row>
    <row r="831" spans="1:19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</row>
    <row r="832" spans="1:19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</row>
    <row r="833" spans="1:19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</row>
    <row r="834" spans="1:19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</row>
    <row r="835" spans="1:19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</row>
    <row r="836" spans="1:19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</row>
    <row r="837" spans="1:19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</row>
    <row r="838" spans="1:19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</row>
    <row r="839" spans="1:19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</row>
    <row r="840" spans="1:19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</row>
    <row r="841" spans="1:19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</row>
    <row r="842" spans="1:19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</row>
    <row r="843" spans="1:19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</row>
    <row r="844" spans="1:19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</row>
    <row r="845" spans="1:19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</row>
    <row r="846" spans="1:19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</row>
    <row r="847" spans="1:19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</row>
    <row r="848" spans="1:19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</row>
    <row r="849" spans="1:19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</row>
    <row r="850" spans="1:19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</row>
    <row r="851" spans="1:19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</row>
    <row r="852" spans="1:19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</row>
    <row r="853" spans="1:19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</row>
    <row r="854" spans="1:19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</row>
    <row r="855" spans="1:19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</row>
    <row r="856" spans="1:19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</row>
    <row r="857" spans="1:19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</row>
    <row r="858" spans="1:19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</row>
    <row r="859" spans="1:19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</row>
    <row r="860" spans="1:19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</row>
    <row r="861" spans="1:19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</row>
    <row r="862" spans="1:19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</row>
    <row r="863" spans="1:19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</row>
    <row r="864" spans="1:19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</row>
    <row r="865" spans="1:19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</row>
    <row r="866" spans="1:19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</row>
    <row r="867" spans="1:19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</row>
    <row r="868" spans="1:19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</row>
    <row r="869" spans="1:19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</row>
    <row r="870" spans="1:19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</row>
    <row r="871" spans="1:19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</row>
    <row r="872" spans="1:19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</row>
    <row r="873" spans="1:19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</row>
    <row r="874" spans="1:19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</row>
    <row r="875" spans="1:19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</row>
    <row r="876" spans="1:19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</row>
    <row r="877" spans="1:19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</row>
    <row r="878" spans="1:19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</row>
    <row r="879" spans="1:19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</row>
    <row r="880" spans="1:19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</row>
    <row r="881" spans="1:19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</row>
    <row r="882" spans="1:19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</row>
    <row r="883" spans="1:19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</row>
    <row r="884" spans="1:19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</row>
    <row r="885" spans="1:19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</row>
    <row r="886" spans="1:19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</row>
    <row r="887" spans="1:19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</row>
    <row r="888" spans="1:19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</row>
    <row r="889" spans="1:19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</row>
    <row r="890" spans="1:19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</row>
    <row r="891" spans="1:19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</row>
    <row r="892" spans="1:19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</row>
    <row r="893" spans="1:19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</row>
    <row r="894" spans="1:19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</row>
    <row r="895" spans="1:19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</row>
    <row r="896" spans="1:19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</row>
    <row r="897" spans="1:19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</row>
    <row r="898" spans="1:19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</row>
    <row r="899" spans="1:19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</row>
    <row r="900" spans="1:19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</row>
    <row r="901" spans="1:19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</row>
    <row r="902" spans="1:19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</row>
    <row r="903" spans="1:19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</row>
    <row r="904" spans="1:19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</row>
    <row r="905" spans="1:19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</row>
    <row r="906" spans="1:19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</row>
    <row r="907" spans="1:19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</row>
    <row r="908" spans="1:19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</row>
    <row r="909" spans="1:19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</row>
    <row r="910" spans="1:19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</row>
    <row r="911" spans="1:19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</row>
    <row r="912" spans="1:19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</row>
    <row r="913" spans="1:19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</row>
    <row r="914" spans="1:19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</row>
    <row r="915" spans="1:19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</row>
    <row r="916" spans="1:19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</row>
    <row r="917" spans="1:19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</row>
    <row r="918" spans="1:19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</row>
    <row r="919" spans="1:19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</row>
    <row r="920" spans="1:19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</row>
    <row r="921" spans="1:19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</row>
    <row r="922" spans="1:19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</row>
    <row r="923" spans="1:19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</row>
    <row r="924" spans="1:19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</row>
    <row r="925" spans="1:19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</row>
    <row r="926" spans="1:19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</row>
    <row r="927" spans="1:19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</row>
    <row r="928" spans="1:19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</row>
    <row r="929" spans="1:19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</row>
    <row r="930" spans="1:19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</row>
    <row r="931" spans="1:19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</row>
    <row r="932" spans="1:19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</row>
    <row r="933" spans="1:19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</row>
    <row r="934" spans="1:19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</row>
    <row r="935" spans="1:19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</row>
    <row r="936" spans="1:19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</row>
    <row r="937" spans="1:19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</row>
    <row r="938" spans="1:19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</row>
    <row r="939" spans="1:19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</row>
    <row r="940" spans="1:19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</row>
    <row r="941" spans="1:19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</row>
    <row r="942" spans="1:19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</row>
    <row r="943" spans="1:19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</row>
    <row r="944" spans="1:19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</row>
    <row r="945" spans="1:19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</row>
    <row r="946" spans="1:19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</row>
    <row r="947" spans="1:19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</row>
    <row r="948" spans="1:19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</row>
    <row r="949" spans="1:19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</row>
    <row r="950" spans="1:19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</row>
    <row r="951" spans="1:19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</row>
    <row r="952" spans="1:19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</row>
    <row r="953" spans="1:19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</row>
    <row r="954" spans="1:19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</row>
    <row r="955" spans="1:19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</row>
    <row r="956" spans="1:19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</row>
    <row r="957" spans="1:19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</row>
    <row r="958" spans="1:19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</row>
    <row r="959" spans="1:19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</row>
    <row r="960" spans="1:19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</row>
    <row r="961" spans="1:19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</row>
    <row r="962" spans="1:19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</row>
    <row r="963" spans="1:19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</row>
    <row r="964" spans="1:19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</row>
    <row r="965" spans="1:19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</row>
    <row r="966" spans="1:19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</row>
    <row r="967" spans="1:19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</row>
    <row r="968" spans="1:19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</row>
    <row r="969" spans="1:19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</row>
    <row r="970" spans="1:19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</row>
    <row r="971" spans="1:19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</row>
    <row r="972" spans="1:19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</row>
    <row r="973" spans="1:19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</row>
    <row r="974" spans="1:19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</row>
    <row r="975" spans="1:19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</row>
    <row r="976" spans="1:19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</row>
    <row r="977" spans="1:19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</row>
    <row r="978" spans="1:19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</row>
    <row r="979" spans="1:19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</row>
    <row r="980" spans="1:19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</row>
    <row r="981" spans="1:19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</row>
    <row r="982" spans="1:19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</row>
    <row r="983" spans="1:19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</row>
    <row r="984" spans="1:19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</row>
    <row r="985" spans="1:19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</row>
    <row r="986" spans="1:19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</row>
    <row r="987" spans="1:19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</row>
    <row r="988" spans="1:19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</row>
    <row r="989" spans="1:19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</row>
    <row r="990" spans="1:19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</row>
    <row r="991" spans="1:19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</row>
    <row r="992" spans="1:19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</row>
    <row r="993" spans="1:19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</row>
    <row r="994" spans="1:19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</row>
    <row r="995" spans="1:19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</row>
    <row r="996" spans="1:19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</row>
    <row r="997" spans="1:19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</row>
    <row r="998" spans="1:19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</row>
    <row r="999" spans="1:19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</row>
    <row r="1000" spans="1:19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</row>
  </sheetData>
  <autoFilter ref="A2:K113">
    <filterColumn colId="3">
      <filters>
        <filter val="B"/>
      </filters>
    </filterColumn>
    <sortState ref="A2:K113">
      <sortCondition ref="D2:D113"/>
    </sortState>
  </autoFilter>
  <mergeCells count="3">
    <mergeCell ref="A1:E1"/>
    <mergeCell ref="G1:H1"/>
    <mergeCell ref="J1:K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000"/>
  <sheetViews>
    <sheetView workbookViewId="0">
      <selection sqref="A1:E1"/>
    </sheetView>
  </sheetViews>
  <sheetFormatPr defaultColWidth="12.5703125" defaultRowHeight="15.75" customHeight="1"/>
  <cols>
    <col min="2" max="2" width="18" customWidth="1"/>
    <col min="3" max="3" width="18.42578125" customWidth="1"/>
    <col min="5" max="5" width="13.42578125" customWidth="1"/>
    <col min="6" max="6" width="4.42578125" customWidth="1"/>
    <col min="7" max="7" width="14.42578125" customWidth="1"/>
    <col min="8" max="8" width="15" customWidth="1"/>
    <col min="10" max="10" width="14.42578125" customWidth="1"/>
    <col min="11" max="11" width="15" customWidth="1"/>
  </cols>
  <sheetData>
    <row r="1" spans="1:19" ht="15">
      <c r="A1" s="130" t="s">
        <v>32</v>
      </c>
      <c r="B1" s="131"/>
      <c r="C1" s="131"/>
      <c r="D1" s="131"/>
      <c r="E1" s="132"/>
      <c r="F1" s="52"/>
      <c r="G1" s="130" t="s">
        <v>33</v>
      </c>
      <c r="H1" s="132"/>
      <c r="I1" s="52"/>
      <c r="J1" s="133" t="s">
        <v>34</v>
      </c>
      <c r="K1" s="115"/>
      <c r="L1" s="53"/>
      <c r="M1" s="53"/>
      <c r="N1" s="53"/>
      <c r="O1" s="53"/>
      <c r="P1" s="53"/>
      <c r="Q1" s="53"/>
      <c r="R1" s="53"/>
      <c r="S1" s="53"/>
    </row>
    <row r="2" spans="1:19" ht="15">
      <c r="A2" s="54" t="s">
        <v>35</v>
      </c>
      <c r="B2" s="55" t="s">
        <v>36</v>
      </c>
      <c r="C2" s="56" t="s">
        <v>37</v>
      </c>
      <c r="D2" s="54" t="s">
        <v>38</v>
      </c>
      <c r="E2" s="54" t="s">
        <v>39</v>
      </c>
      <c r="F2" s="52"/>
      <c r="G2" s="54" t="s">
        <v>40</v>
      </c>
      <c r="H2" s="54" t="s">
        <v>41</v>
      </c>
      <c r="I2" s="52"/>
      <c r="J2" s="54" t="s">
        <v>40</v>
      </c>
      <c r="K2" s="54" t="s">
        <v>41</v>
      </c>
      <c r="L2" s="53"/>
      <c r="M2" s="53"/>
      <c r="N2" s="53"/>
      <c r="O2" s="53"/>
      <c r="P2" s="53"/>
      <c r="Q2" s="53"/>
      <c r="R2" s="53"/>
      <c r="S2" s="53"/>
    </row>
    <row r="3" spans="1:19" ht="14.25">
      <c r="A3" s="57">
        <v>1</v>
      </c>
      <c r="B3" s="58" t="s">
        <v>42</v>
      </c>
      <c r="C3" s="58" t="str">
        <f>VLOOKUP(A3,'호석 정보_mhr_한글_참조'!$A$3:$B$113,2,1)</f>
        <v>공격</v>
      </c>
      <c r="D3" s="57" t="s">
        <v>43</v>
      </c>
      <c r="E3" s="59" t="s">
        <v>44</v>
      </c>
      <c r="F3" s="60"/>
      <c r="G3" s="59" t="s">
        <v>45</v>
      </c>
      <c r="H3" s="59" t="s">
        <v>46</v>
      </c>
      <c r="I3" s="60"/>
      <c r="J3" s="59" t="s">
        <v>45</v>
      </c>
      <c r="K3" s="59" t="s">
        <v>46</v>
      </c>
      <c r="L3" s="53"/>
      <c r="M3" s="53"/>
      <c r="N3" s="53"/>
      <c r="O3" s="53"/>
      <c r="P3" s="53"/>
      <c r="Q3" s="53"/>
      <c r="R3" s="53"/>
      <c r="S3" s="53"/>
    </row>
    <row r="4" spans="1:19" ht="14.25">
      <c r="A4" s="61">
        <v>2</v>
      </c>
      <c r="B4" s="62" t="s">
        <v>47</v>
      </c>
      <c r="C4" s="62" t="str">
        <f>VLOOKUP(A4,'호석 정보_mhr_한글_참조'!$A$3:$B$113,2,1)</f>
        <v>도전자</v>
      </c>
      <c r="D4" s="61" t="s">
        <v>43</v>
      </c>
      <c r="E4" s="63" t="s">
        <v>48</v>
      </c>
      <c r="F4" s="64"/>
      <c r="G4" s="63" t="s">
        <v>49</v>
      </c>
      <c r="H4" s="63" t="s">
        <v>50</v>
      </c>
      <c r="I4" s="64"/>
      <c r="J4" s="63" t="s">
        <v>49</v>
      </c>
      <c r="K4" s="63" t="s">
        <v>50</v>
      </c>
      <c r="L4" s="53"/>
      <c r="M4" s="53"/>
      <c r="N4" s="53"/>
      <c r="O4" s="53"/>
      <c r="P4" s="53"/>
      <c r="Q4" s="53"/>
      <c r="R4" s="53"/>
      <c r="S4" s="53"/>
    </row>
    <row r="5" spans="1:19" ht="14.25">
      <c r="A5" s="57">
        <v>3</v>
      </c>
      <c r="B5" s="58" t="s">
        <v>51</v>
      </c>
      <c r="C5" s="58" t="str">
        <f>VLOOKUP(A5,'호석 정보_mhr_한글_참조'!$A$3:$B$113,2,1)</f>
        <v>완전 충전</v>
      </c>
      <c r="D5" s="57" t="s">
        <v>43</v>
      </c>
      <c r="E5" s="59" t="s">
        <v>52</v>
      </c>
      <c r="F5" s="60"/>
      <c r="G5" s="59" t="s">
        <v>53</v>
      </c>
      <c r="H5" s="59" t="s">
        <v>53</v>
      </c>
      <c r="I5" s="60"/>
      <c r="J5" s="59" t="s">
        <v>53</v>
      </c>
      <c r="K5" s="59" t="s">
        <v>53</v>
      </c>
      <c r="L5" s="53"/>
      <c r="M5" s="53"/>
      <c r="N5" s="53"/>
      <c r="O5" s="53"/>
      <c r="P5" s="53"/>
      <c r="Q5" s="53"/>
      <c r="R5" s="53"/>
      <c r="S5" s="53"/>
    </row>
    <row r="6" spans="1:19" ht="14.25">
      <c r="A6" s="61">
        <v>4</v>
      </c>
      <c r="B6" s="62" t="s">
        <v>54</v>
      </c>
      <c r="C6" s="62" t="str">
        <f>VLOOKUP(A6,'호석 정보_mhr_한글_참조'!$A$3:$B$113,2,1)</f>
        <v>앙심</v>
      </c>
      <c r="D6" s="61" t="s">
        <v>43</v>
      </c>
      <c r="E6" s="63" t="s">
        <v>48</v>
      </c>
      <c r="F6" s="64"/>
      <c r="G6" s="63" t="s">
        <v>49</v>
      </c>
      <c r="H6" s="63" t="s">
        <v>50</v>
      </c>
      <c r="I6" s="64"/>
      <c r="J6" s="63" t="s">
        <v>49</v>
      </c>
      <c r="K6" s="63" t="s">
        <v>50</v>
      </c>
      <c r="L6" s="53"/>
      <c r="M6" s="53"/>
      <c r="N6" s="53"/>
      <c r="O6" s="53"/>
      <c r="P6" s="53"/>
      <c r="Q6" s="53"/>
      <c r="R6" s="53"/>
      <c r="S6" s="53"/>
    </row>
    <row r="7" spans="1:19" ht="14.25">
      <c r="A7" s="57">
        <v>5</v>
      </c>
      <c r="B7" s="58" t="s">
        <v>55</v>
      </c>
      <c r="C7" s="58" t="str">
        <f>VLOOKUP(A7,'호석 정보_mhr_한글_참조'!$A$3:$B$113,2,1)</f>
        <v>돌파구</v>
      </c>
      <c r="D7" s="57" t="s">
        <v>43</v>
      </c>
      <c r="E7" s="59" t="s">
        <v>52</v>
      </c>
      <c r="F7" s="60"/>
      <c r="G7" s="59" t="s">
        <v>53</v>
      </c>
      <c r="H7" s="59" t="s">
        <v>53</v>
      </c>
      <c r="I7" s="60"/>
      <c r="J7" s="59" t="s">
        <v>53</v>
      </c>
      <c r="K7" s="59" t="s">
        <v>53</v>
      </c>
      <c r="L7" s="53"/>
      <c r="M7" s="53"/>
      <c r="N7" s="53"/>
      <c r="O7" s="53"/>
      <c r="P7" s="53"/>
      <c r="Q7" s="53"/>
      <c r="R7" s="53"/>
      <c r="S7" s="53"/>
    </row>
    <row r="8" spans="1:19" ht="14.25">
      <c r="A8" s="61">
        <v>6</v>
      </c>
      <c r="B8" s="62" t="s">
        <v>56</v>
      </c>
      <c r="C8" s="62" t="str">
        <f>VLOOKUP(A8,'호석 정보_mhr_한글_참조'!$A$3:$B$113,2,1)</f>
        <v>간파</v>
      </c>
      <c r="D8" s="61" t="s">
        <v>43</v>
      </c>
      <c r="E8" s="63" t="s">
        <v>44</v>
      </c>
      <c r="F8" s="64"/>
      <c r="G8" s="63" t="s">
        <v>45</v>
      </c>
      <c r="H8" s="63" t="s">
        <v>46</v>
      </c>
      <c r="I8" s="64"/>
      <c r="J8" s="63" t="s">
        <v>45</v>
      </c>
      <c r="K8" s="63" t="s">
        <v>46</v>
      </c>
      <c r="L8" s="53"/>
      <c r="M8" s="53"/>
      <c r="N8" s="53"/>
      <c r="O8" s="53"/>
      <c r="P8" s="53"/>
      <c r="Q8" s="53"/>
      <c r="R8" s="53"/>
      <c r="S8" s="53"/>
    </row>
    <row r="9" spans="1:19" ht="14.25" hidden="1">
      <c r="A9" s="57">
        <v>7</v>
      </c>
      <c r="B9" s="58" t="s">
        <v>57</v>
      </c>
      <c r="C9" s="58" t="str">
        <f>VLOOKUP(A9,'호석 정보_mhr_한글_참조'!$A$3:$B$113,2,1)</f>
        <v>슈퍼회심</v>
      </c>
      <c r="D9" s="57" t="s">
        <v>58</v>
      </c>
      <c r="E9" s="59" t="s">
        <v>52</v>
      </c>
      <c r="F9" s="60"/>
      <c r="G9" s="59" t="s">
        <v>53</v>
      </c>
      <c r="H9" s="59" t="s">
        <v>59</v>
      </c>
      <c r="I9" s="60"/>
      <c r="J9" s="59" t="s">
        <v>53</v>
      </c>
      <c r="K9" s="59" t="s">
        <v>59</v>
      </c>
      <c r="L9" s="53"/>
      <c r="M9" s="53"/>
      <c r="N9" s="53"/>
      <c r="O9" s="53"/>
      <c r="P9" s="53"/>
      <c r="Q9" s="53"/>
      <c r="R9" s="53"/>
      <c r="S9" s="53"/>
    </row>
    <row r="10" spans="1:19" ht="14.25">
      <c r="A10" s="61">
        <v>8</v>
      </c>
      <c r="B10" s="62" t="s">
        <v>6</v>
      </c>
      <c r="C10" s="62" t="str">
        <f>VLOOKUP(A10,'호석 정보_mhr_한글_참조'!$A$3:$B$113,2,1)</f>
        <v>약점 특효</v>
      </c>
      <c r="D10" s="61" t="s">
        <v>43</v>
      </c>
      <c r="E10" s="63" t="s">
        <v>52</v>
      </c>
      <c r="F10" s="64"/>
      <c r="G10" s="63" t="s">
        <v>53</v>
      </c>
      <c r="H10" s="63" t="s">
        <v>53</v>
      </c>
      <c r="I10" s="64"/>
      <c r="J10" s="63" t="s">
        <v>53</v>
      </c>
      <c r="K10" s="63" t="s">
        <v>53</v>
      </c>
      <c r="L10" s="53"/>
      <c r="M10" s="53"/>
      <c r="N10" s="53"/>
      <c r="O10" s="53"/>
      <c r="P10" s="53"/>
      <c r="Q10" s="53"/>
      <c r="R10" s="53"/>
      <c r="S10" s="53"/>
    </row>
    <row r="11" spans="1:19" ht="14.25">
      <c r="A11" s="57">
        <v>9</v>
      </c>
      <c r="B11" s="58" t="s">
        <v>60</v>
      </c>
      <c r="C11" s="58" t="str">
        <f>VLOOKUP(A11,'호석 정보_mhr_한글_참조'!$A$3:$B$113,2,1)</f>
        <v>힘의 해방</v>
      </c>
      <c r="D11" s="57" t="s">
        <v>43</v>
      </c>
      <c r="E11" s="59" t="s">
        <v>48</v>
      </c>
      <c r="F11" s="60"/>
      <c r="G11" s="59" t="s">
        <v>49</v>
      </c>
      <c r="H11" s="59" t="s">
        <v>50</v>
      </c>
      <c r="I11" s="60"/>
      <c r="J11" s="59" t="s">
        <v>49</v>
      </c>
      <c r="K11" s="59" t="s">
        <v>50</v>
      </c>
      <c r="L11" s="53"/>
      <c r="M11" s="53"/>
      <c r="N11" s="53"/>
      <c r="O11" s="53"/>
      <c r="P11" s="53"/>
      <c r="Q11" s="53"/>
      <c r="R11" s="53"/>
      <c r="S11" s="53"/>
    </row>
    <row r="12" spans="1:19" ht="14.25">
      <c r="A12" s="61">
        <v>10</v>
      </c>
      <c r="B12" s="62" t="s">
        <v>61</v>
      </c>
      <c r="C12" s="62" t="str">
        <f>VLOOKUP(A12,'호석 정보_mhr_한글_참조'!$A$3:$B$113,2,1)</f>
        <v>혼신</v>
      </c>
      <c r="D12" s="61" t="s">
        <v>43</v>
      </c>
      <c r="E12" s="63" t="s">
        <v>52</v>
      </c>
      <c r="F12" s="64"/>
      <c r="G12" s="63" t="s">
        <v>53</v>
      </c>
      <c r="H12" s="63" t="s">
        <v>53</v>
      </c>
      <c r="I12" s="64"/>
      <c r="J12" s="63" t="s">
        <v>53</v>
      </c>
      <c r="K12" s="63" t="s">
        <v>53</v>
      </c>
      <c r="L12" s="53"/>
      <c r="M12" s="53"/>
      <c r="N12" s="53"/>
      <c r="O12" s="53"/>
      <c r="P12" s="53"/>
      <c r="Q12" s="53"/>
      <c r="R12" s="53"/>
      <c r="S12" s="53"/>
    </row>
    <row r="13" spans="1:19" ht="14.25">
      <c r="A13" s="57">
        <v>11</v>
      </c>
      <c r="B13" s="58" t="s">
        <v>62</v>
      </c>
      <c r="C13" s="58" t="str">
        <f>VLOOKUP(A13,'호석 정보_mhr_한글_참조'!$A$3:$B$113,2,1)</f>
        <v>회심격[속성]</v>
      </c>
      <c r="D13" s="57" t="s">
        <v>43</v>
      </c>
      <c r="E13" s="58" t="s">
        <v>52</v>
      </c>
      <c r="F13" s="60"/>
      <c r="G13" s="58" t="s">
        <v>53</v>
      </c>
      <c r="H13" s="59" t="s">
        <v>53</v>
      </c>
      <c r="I13" s="60"/>
      <c r="J13" s="59" t="s">
        <v>53</v>
      </c>
      <c r="K13" s="59" t="s">
        <v>53</v>
      </c>
      <c r="L13" s="53"/>
      <c r="M13" s="53"/>
      <c r="N13" s="53"/>
      <c r="O13" s="53"/>
      <c r="P13" s="53"/>
      <c r="Q13" s="53"/>
      <c r="R13" s="53"/>
      <c r="S13" s="53"/>
    </row>
    <row r="14" spans="1:19" ht="14.25" hidden="1">
      <c r="A14" s="61">
        <v>12</v>
      </c>
      <c r="B14" s="62" t="s">
        <v>63</v>
      </c>
      <c r="C14" s="62" t="str">
        <f>VLOOKUP(A14,'호석 정보_mhr_한글_참조'!$A$3:$B$113,2,1)</f>
        <v>달인의 재주</v>
      </c>
      <c r="D14" s="61" t="s">
        <v>58</v>
      </c>
      <c r="E14" s="62" t="s">
        <v>52</v>
      </c>
      <c r="F14" s="64"/>
      <c r="G14" s="59" t="s">
        <v>53</v>
      </c>
      <c r="H14" s="59" t="s">
        <v>59</v>
      </c>
      <c r="I14" s="60"/>
      <c r="J14" s="59" t="s">
        <v>53</v>
      </c>
      <c r="K14" s="59" t="s">
        <v>59</v>
      </c>
      <c r="L14" s="53"/>
      <c r="M14" s="53"/>
      <c r="N14" s="53"/>
      <c r="O14" s="53"/>
      <c r="P14" s="53"/>
      <c r="Q14" s="53"/>
      <c r="R14" s="53"/>
      <c r="S14" s="53"/>
    </row>
    <row r="15" spans="1:19" ht="14.25" hidden="1">
      <c r="A15" s="57">
        <v>13</v>
      </c>
      <c r="B15" s="58" t="s">
        <v>64</v>
      </c>
      <c r="C15" s="58" t="str">
        <f>VLOOKUP(A15,'호석 정보_mhr_한글_참조'!$A$3:$B$113,2,1)</f>
        <v>불속성 공격 강화</v>
      </c>
      <c r="D15" s="57" t="s">
        <v>65</v>
      </c>
      <c r="E15" s="59" t="s">
        <v>48</v>
      </c>
      <c r="F15" s="60"/>
      <c r="G15" s="59" t="s">
        <v>48</v>
      </c>
      <c r="H15" s="59" t="s">
        <v>50</v>
      </c>
      <c r="I15" s="60"/>
      <c r="J15" s="59" t="s">
        <v>48</v>
      </c>
      <c r="K15" s="59" t="s">
        <v>50</v>
      </c>
      <c r="L15" s="53"/>
      <c r="M15" s="53"/>
      <c r="N15" s="53"/>
      <c r="O15" s="53"/>
      <c r="P15" s="53"/>
      <c r="Q15" s="53"/>
      <c r="R15" s="53"/>
      <c r="S15" s="53"/>
    </row>
    <row r="16" spans="1:19" ht="14.25" hidden="1">
      <c r="A16" s="61">
        <v>14</v>
      </c>
      <c r="B16" s="62" t="s">
        <v>66</v>
      </c>
      <c r="C16" s="62" t="str">
        <f>VLOOKUP(A16,'호석 정보_mhr_한글_참조'!$A$3:$B$113,2,1)</f>
        <v>물속성 공격 강화</v>
      </c>
      <c r="D16" s="61" t="s">
        <v>65</v>
      </c>
      <c r="E16" s="63" t="s">
        <v>48</v>
      </c>
      <c r="F16" s="64"/>
      <c r="G16" s="63" t="s">
        <v>48</v>
      </c>
      <c r="H16" s="63" t="s">
        <v>50</v>
      </c>
      <c r="I16" s="64"/>
      <c r="J16" s="63" t="s">
        <v>48</v>
      </c>
      <c r="K16" s="63" t="s">
        <v>50</v>
      </c>
      <c r="L16" s="53"/>
      <c r="M16" s="53"/>
      <c r="N16" s="53"/>
      <c r="O16" s="53"/>
      <c r="P16" s="53"/>
      <c r="Q16" s="53"/>
      <c r="R16" s="53"/>
      <c r="S16" s="53"/>
    </row>
    <row r="17" spans="1:19" ht="14.25" hidden="1">
      <c r="A17" s="57">
        <v>15</v>
      </c>
      <c r="B17" s="58" t="s">
        <v>67</v>
      </c>
      <c r="C17" s="58" t="str">
        <f>VLOOKUP(A17,'호석 정보_mhr_한글_참조'!$A$3:$B$113,2,1)</f>
        <v>얼음속성 공격 강화</v>
      </c>
      <c r="D17" s="57" t="s">
        <v>65</v>
      </c>
      <c r="E17" s="59" t="s">
        <v>48</v>
      </c>
      <c r="F17" s="60"/>
      <c r="G17" s="59" t="s">
        <v>48</v>
      </c>
      <c r="H17" s="59" t="s">
        <v>50</v>
      </c>
      <c r="I17" s="60"/>
      <c r="J17" s="59" t="s">
        <v>48</v>
      </c>
      <c r="K17" s="59" t="s">
        <v>50</v>
      </c>
      <c r="L17" s="53"/>
      <c r="M17" s="53"/>
      <c r="N17" s="53"/>
      <c r="O17" s="53"/>
      <c r="P17" s="53"/>
      <c r="Q17" s="53"/>
      <c r="R17" s="53"/>
      <c r="S17" s="53"/>
    </row>
    <row r="18" spans="1:19" ht="14.25" hidden="1">
      <c r="A18" s="61">
        <v>16</v>
      </c>
      <c r="B18" s="62" t="s">
        <v>68</v>
      </c>
      <c r="C18" s="62" t="str">
        <f>VLOOKUP(A18,'호석 정보_mhr_한글_참조'!$A$3:$B$113,2,1)</f>
        <v>번개속성 공격 강화</v>
      </c>
      <c r="D18" s="61" t="s">
        <v>65</v>
      </c>
      <c r="E18" s="63" t="s">
        <v>48</v>
      </c>
      <c r="F18" s="64"/>
      <c r="G18" s="63" t="s">
        <v>48</v>
      </c>
      <c r="H18" s="63" t="s">
        <v>50</v>
      </c>
      <c r="I18" s="64"/>
      <c r="J18" s="63" t="s">
        <v>48</v>
      </c>
      <c r="K18" s="63" t="s">
        <v>50</v>
      </c>
      <c r="L18" s="53"/>
      <c r="M18" s="53"/>
      <c r="N18" s="53"/>
      <c r="O18" s="53"/>
      <c r="P18" s="53"/>
      <c r="Q18" s="53"/>
      <c r="R18" s="53"/>
      <c r="S18" s="53"/>
    </row>
    <row r="19" spans="1:19" ht="14.25" hidden="1">
      <c r="A19" s="57">
        <v>17</v>
      </c>
      <c r="B19" s="58" t="s">
        <v>69</v>
      </c>
      <c r="C19" s="58" t="str">
        <f>VLOOKUP(A19,'호석 정보_mhr_한글_참조'!$A$3:$B$113,2,1)</f>
        <v>용속성 공격 강화</v>
      </c>
      <c r="D19" s="57" t="s">
        <v>65</v>
      </c>
      <c r="E19" s="59" t="s">
        <v>48</v>
      </c>
      <c r="F19" s="60"/>
      <c r="G19" s="59" t="s">
        <v>48</v>
      </c>
      <c r="H19" s="59" t="s">
        <v>50</v>
      </c>
      <c r="I19" s="60"/>
      <c r="J19" s="59" t="s">
        <v>48</v>
      </c>
      <c r="K19" s="59" t="s">
        <v>50</v>
      </c>
      <c r="L19" s="53"/>
      <c r="M19" s="53"/>
      <c r="N19" s="53"/>
      <c r="O19" s="53"/>
      <c r="P19" s="53"/>
      <c r="Q19" s="53"/>
      <c r="R19" s="53"/>
      <c r="S19" s="53"/>
    </row>
    <row r="20" spans="1:19" ht="14.25" hidden="1">
      <c r="A20" s="61">
        <v>18</v>
      </c>
      <c r="B20" s="62" t="s">
        <v>70</v>
      </c>
      <c r="C20" s="62" t="str">
        <f>VLOOKUP(A20,'호석 정보_mhr_한글_참조'!$A$3:$B$113,2,1)</f>
        <v>독속성 강화</v>
      </c>
      <c r="D20" s="61" t="s">
        <v>65</v>
      </c>
      <c r="E20" s="63" t="s">
        <v>52</v>
      </c>
      <c r="F20" s="64"/>
      <c r="G20" s="63" t="s">
        <v>52</v>
      </c>
      <c r="H20" s="63" t="s">
        <v>53</v>
      </c>
      <c r="I20" s="64"/>
      <c r="J20" s="63" t="s">
        <v>52</v>
      </c>
      <c r="K20" s="63" t="s">
        <v>53</v>
      </c>
      <c r="L20" s="53"/>
      <c r="M20" s="53"/>
      <c r="N20" s="53"/>
      <c r="O20" s="53"/>
      <c r="P20" s="53"/>
      <c r="Q20" s="53"/>
      <c r="R20" s="53"/>
      <c r="S20" s="53"/>
    </row>
    <row r="21" spans="1:19" ht="14.25">
      <c r="A21" s="57">
        <v>19</v>
      </c>
      <c r="B21" s="58" t="s">
        <v>71</v>
      </c>
      <c r="C21" s="58" t="str">
        <f>VLOOKUP(A21,'호석 정보_mhr_한글_참조'!$A$3:$B$113,2,1)</f>
        <v>마비속성 강화</v>
      </c>
      <c r="D21" s="57" t="s">
        <v>43</v>
      </c>
      <c r="E21" s="59" t="s">
        <v>52</v>
      </c>
      <c r="F21" s="60"/>
      <c r="G21" s="59" t="s">
        <v>53</v>
      </c>
      <c r="H21" s="59" t="s">
        <v>53</v>
      </c>
      <c r="I21" s="60"/>
      <c r="J21" s="59" t="s">
        <v>53</v>
      </c>
      <c r="K21" s="59" t="s">
        <v>53</v>
      </c>
      <c r="L21" s="53"/>
      <c r="M21" s="53"/>
      <c r="N21" s="53"/>
      <c r="O21" s="53"/>
      <c r="P21" s="53"/>
      <c r="Q21" s="53"/>
      <c r="R21" s="53"/>
      <c r="S21" s="53"/>
    </row>
    <row r="22" spans="1:19" ht="14.25">
      <c r="A22" s="61">
        <v>20</v>
      </c>
      <c r="B22" s="62" t="s">
        <v>72</v>
      </c>
      <c r="C22" s="62" t="str">
        <f>VLOOKUP(A22,'호석 정보_mhr_한글_참조'!$A$3:$B$113,2,1)</f>
        <v>수면속성 강화</v>
      </c>
      <c r="D22" s="61" t="s">
        <v>43</v>
      </c>
      <c r="E22" s="63" t="s">
        <v>52</v>
      </c>
      <c r="F22" s="64"/>
      <c r="G22" s="63" t="s">
        <v>53</v>
      </c>
      <c r="H22" s="63" t="s">
        <v>53</v>
      </c>
      <c r="I22" s="64"/>
      <c r="J22" s="63" t="s">
        <v>53</v>
      </c>
      <c r="K22" s="63" t="s">
        <v>53</v>
      </c>
      <c r="L22" s="53"/>
      <c r="M22" s="53"/>
      <c r="N22" s="53"/>
      <c r="O22" s="53"/>
      <c r="P22" s="53"/>
      <c r="Q22" s="53"/>
      <c r="R22" s="53"/>
      <c r="S22" s="53"/>
    </row>
    <row r="23" spans="1:19" ht="14.25">
      <c r="A23" s="57">
        <v>21</v>
      </c>
      <c r="B23" s="58" t="s">
        <v>73</v>
      </c>
      <c r="C23" s="58" t="str">
        <f>VLOOKUP(A23,'호석 정보_mhr_한글_참조'!$A$3:$B$113,2,1)</f>
        <v>폭파속성 강화</v>
      </c>
      <c r="D23" s="57" t="s">
        <v>43</v>
      </c>
      <c r="E23" s="59" t="s">
        <v>52</v>
      </c>
      <c r="F23" s="60"/>
      <c r="G23" s="59" t="s">
        <v>53</v>
      </c>
      <c r="H23" s="59" t="s">
        <v>53</v>
      </c>
      <c r="I23" s="60"/>
      <c r="J23" s="59" t="s">
        <v>53</v>
      </c>
      <c r="K23" s="59" t="s">
        <v>53</v>
      </c>
      <c r="L23" s="53"/>
      <c r="M23" s="53"/>
      <c r="N23" s="53"/>
      <c r="O23" s="53"/>
      <c r="P23" s="53"/>
      <c r="Q23" s="53"/>
      <c r="R23" s="53"/>
      <c r="S23" s="53"/>
    </row>
    <row r="24" spans="1:19" ht="14.25" hidden="1">
      <c r="A24" s="61">
        <v>22</v>
      </c>
      <c r="B24" s="62" t="s">
        <v>74</v>
      </c>
      <c r="C24" s="62" t="str">
        <f>VLOOKUP(A24,'호석 정보_mhr_한글_참조'!$A$3:$B$113,2,1)</f>
        <v>장인</v>
      </c>
      <c r="D24" s="61" t="s">
        <v>58</v>
      </c>
      <c r="E24" s="63" t="s">
        <v>48</v>
      </c>
      <c r="F24" s="64"/>
      <c r="G24" s="63" t="s">
        <v>50</v>
      </c>
      <c r="H24" s="63" t="s">
        <v>75</v>
      </c>
      <c r="I24" s="64"/>
      <c r="J24" s="63" t="s">
        <v>50</v>
      </c>
      <c r="K24" s="63" t="s">
        <v>75</v>
      </c>
      <c r="L24" s="53"/>
      <c r="M24" s="53"/>
      <c r="N24" s="53"/>
      <c r="O24" s="53"/>
      <c r="P24" s="53"/>
      <c r="Q24" s="53"/>
      <c r="R24" s="53"/>
      <c r="S24" s="53"/>
    </row>
    <row r="25" spans="1:19" ht="14.25">
      <c r="A25" s="57">
        <v>23</v>
      </c>
      <c r="B25" s="58" t="s">
        <v>76</v>
      </c>
      <c r="C25" s="58" t="str">
        <f>VLOOKUP(A25,'호석 정보_mhr_한글_참조'!$A$3:$B$113,2,1)</f>
        <v>명검</v>
      </c>
      <c r="D25" s="57" t="s">
        <v>43</v>
      </c>
      <c r="E25" s="59" t="s">
        <v>52</v>
      </c>
      <c r="F25" s="60"/>
      <c r="G25" s="59" t="s">
        <v>53</v>
      </c>
      <c r="H25" s="59" t="s">
        <v>53</v>
      </c>
      <c r="I25" s="60"/>
      <c r="J25" s="59" t="s">
        <v>53</v>
      </c>
      <c r="K25" s="59" t="s">
        <v>53</v>
      </c>
      <c r="L25" s="53"/>
      <c r="M25" s="53"/>
      <c r="N25" s="53"/>
      <c r="O25" s="53"/>
      <c r="P25" s="53"/>
      <c r="Q25" s="53"/>
      <c r="R25" s="53"/>
      <c r="S25" s="53"/>
    </row>
    <row r="26" spans="1:19" ht="14.25">
      <c r="A26" s="61">
        <v>24</v>
      </c>
      <c r="B26" s="62" t="s">
        <v>77</v>
      </c>
      <c r="C26" s="62" t="str">
        <f>VLOOKUP(A26,'호석 정보_mhr_한글_참조'!$A$3:$B$113,2,1)</f>
        <v>탄환 절약</v>
      </c>
      <c r="D26" s="61" t="s">
        <v>43</v>
      </c>
      <c r="E26" s="63" t="s">
        <v>52</v>
      </c>
      <c r="F26" s="64"/>
      <c r="G26" s="63" t="s">
        <v>53</v>
      </c>
      <c r="H26" s="63" t="s">
        <v>53</v>
      </c>
      <c r="I26" s="64"/>
      <c r="J26" s="63" t="s">
        <v>53</v>
      </c>
      <c r="K26" s="63" t="s">
        <v>53</v>
      </c>
      <c r="L26" s="53"/>
      <c r="M26" s="53"/>
      <c r="N26" s="53"/>
      <c r="O26" s="53"/>
      <c r="P26" s="53"/>
      <c r="Q26" s="53"/>
      <c r="R26" s="53"/>
      <c r="S26" s="53"/>
    </row>
    <row r="27" spans="1:19" ht="14.25">
      <c r="A27" s="57">
        <v>25</v>
      </c>
      <c r="B27" s="58" t="s">
        <v>78</v>
      </c>
      <c r="C27" s="58" t="str">
        <f>VLOOKUP(A27,'호석 정보_mhr_한글_참조'!$A$3:$B$113,2,1)</f>
        <v>칼날 연마</v>
      </c>
      <c r="D27" s="57" t="s">
        <v>43</v>
      </c>
      <c r="E27" s="59" t="s">
        <v>52</v>
      </c>
      <c r="F27" s="60"/>
      <c r="G27" s="59" t="s">
        <v>53</v>
      </c>
      <c r="H27" s="59" t="s">
        <v>53</v>
      </c>
      <c r="I27" s="60"/>
      <c r="J27" s="59" t="s">
        <v>53</v>
      </c>
      <c r="K27" s="59" t="s">
        <v>53</v>
      </c>
      <c r="L27" s="53"/>
      <c r="M27" s="53"/>
      <c r="N27" s="53"/>
      <c r="O27" s="53"/>
      <c r="P27" s="53"/>
      <c r="Q27" s="53"/>
      <c r="R27" s="53"/>
      <c r="S27" s="53"/>
    </row>
    <row r="28" spans="1:19" ht="14.25" hidden="1">
      <c r="A28" s="61">
        <v>26</v>
      </c>
      <c r="B28" s="62" t="s">
        <v>79</v>
      </c>
      <c r="C28" s="62" t="str">
        <f>VLOOKUP(A28,'호석 정보_mhr_한글_참조'!$A$3:$B$113,2,1)</f>
        <v>심안</v>
      </c>
      <c r="D28" s="61" t="s">
        <v>58</v>
      </c>
      <c r="E28" s="63" t="s">
        <v>52</v>
      </c>
      <c r="F28" s="64"/>
      <c r="G28" s="63" t="s">
        <v>53</v>
      </c>
      <c r="H28" s="63" t="s">
        <v>59</v>
      </c>
      <c r="I28" s="64"/>
      <c r="J28" s="63" t="s">
        <v>53</v>
      </c>
      <c r="K28" s="63" t="s">
        <v>59</v>
      </c>
      <c r="L28" s="53"/>
      <c r="M28" s="53"/>
      <c r="N28" s="53"/>
      <c r="O28" s="53"/>
      <c r="P28" s="53"/>
      <c r="Q28" s="53"/>
      <c r="R28" s="53"/>
      <c r="S28" s="53"/>
    </row>
    <row r="29" spans="1:19" ht="14.25">
      <c r="A29" s="57">
        <v>27</v>
      </c>
      <c r="B29" s="58" t="s">
        <v>80</v>
      </c>
      <c r="C29" s="58" t="str">
        <f>VLOOKUP(A29,'호석 정보_mhr_한글_참조'!$A$3:$B$113,2,1)</f>
        <v>탄도 강화</v>
      </c>
      <c r="D29" s="57" t="s">
        <v>43</v>
      </c>
      <c r="E29" s="59" t="s">
        <v>52</v>
      </c>
      <c r="F29" s="60"/>
      <c r="G29" s="59" t="s">
        <v>53</v>
      </c>
      <c r="H29" s="59" t="s">
        <v>53</v>
      </c>
      <c r="I29" s="60"/>
      <c r="J29" s="59" t="s">
        <v>53</v>
      </c>
      <c r="K29" s="59" t="s">
        <v>53</v>
      </c>
      <c r="L29" s="53"/>
      <c r="M29" s="53"/>
      <c r="N29" s="53"/>
      <c r="O29" s="53"/>
      <c r="P29" s="53"/>
      <c r="Q29" s="53"/>
      <c r="R29" s="53"/>
      <c r="S29" s="53"/>
    </row>
    <row r="30" spans="1:19" ht="14.25" hidden="1">
      <c r="A30" s="61">
        <v>28</v>
      </c>
      <c r="B30" s="62" t="s">
        <v>81</v>
      </c>
      <c r="C30" s="62" t="str">
        <f>VLOOKUP(A30,'호석 정보_mhr_한글_참조'!$A$3:$B$113,2,1)</f>
        <v>둔기 사용</v>
      </c>
      <c r="D30" s="61" t="s">
        <v>65</v>
      </c>
      <c r="E30" s="63" t="s">
        <v>52</v>
      </c>
      <c r="F30" s="64"/>
      <c r="G30" s="63" t="s">
        <v>52</v>
      </c>
      <c r="H30" s="63" t="s">
        <v>52</v>
      </c>
      <c r="I30" s="64"/>
      <c r="J30" s="63" t="s">
        <v>52</v>
      </c>
      <c r="K30" s="63" t="s">
        <v>52</v>
      </c>
      <c r="L30" s="53"/>
      <c r="M30" s="53"/>
      <c r="N30" s="53"/>
      <c r="O30" s="53"/>
      <c r="P30" s="53"/>
      <c r="Q30" s="53"/>
      <c r="R30" s="53"/>
      <c r="S30" s="53"/>
    </row>
    <row r="31" spans="1:19" ht="14.25" hidden="1">
      <c r="A31" s="57">
        <v>30</v>
      </c>
      <c r="B31" s="58" t="s">
        <v>82</v>
      </c>
      <c r="C31" s="58" t="str">
        <f>VLOOKUP(A31,'호석 정보_mhr_한글_참조'!$A$3:$B$113,2,1)</f>
        <v>집중</v>
      </c>
      <c r="D31" s="57" t="s">
        <v>58</v>
      </c>
      <c r="E31" s="59" t="s">
        <v>52</v>
      </c>
      <c r="F31" s="60"/>
      <c r="G31" s="59" t="s">
        <v>53</v>
      </c>
      <c r="H31" s="59" t="s">
        <v>59</v>
      </c>
      <c r="I31" s="60"/>
      <c r="J31" s="59" t="s">
        <v>53</v>
      </c>
      <c r="K31" s="59" t="s">
        <v>59</v>
      </c>
      <c r="L31" s="53"/>
      <c r="M31" s="53"/>
      <c r="N31" s="53"/>
      <c r="O31" s="53"/>
      <c r="P31" s="53"/>
      <c r="Q31" s="53"/>
      <c r="R31" s="53"/>
      <c r="S31" s="53"/>
    </row>
    <row r="32" spans="1:19" ht="14.25">
      <c r="A32" s="61">
        <v>31</v>
      </c>
      <c r="B32" s="62" t="s">
        <v>83</v>
      </c>
      <c r="C32" s="62" t="str">
        <f>VLOOKUP(A32,'호석 정보_mhr_한글_참조'!$A$3:$B$113,2,1)</f>
        <v>강화 지속</v>
      </c>
      <c r="D32" s="61" t="s">
        <v>43</v>
      </c>
      <c r="E32" s="63" t="s">
        <v>52</v>
      </c>
      <c r="F32" s="64"/>
      <c r="G32" s="63" t="s">
        <v>53</v>
      </c>
      <c r="H32" s="63" t="s">
        <v>53</v>
      </c>
      <c r="I32" s="64"/>
      <c r="J32" s="63" t="s">
        <v>53</v>
      </c>
      <c r="K32" s="63" t="s">
        <v>53</v>
      </c>
      <c r="L32" s="53"/>
      <c r="M32" s="53"/>
      <c r="N32" s="53"/>
      <c r="O32" s="53"/>
      <c r="P32" s="53"/>
      <c r="Q32" s="53"/>
      <c r="R32" s="53"/>
      <c r="S32" s="53"/>
    </row>
    <row r="33" spans="1:19" ht="14.25" hidden="1">
      <c r="A33" s="57">
        <v>32</v>
      </c>
      <c r="B33" s="58" t="s">
        <v>84</v>
      </c>
      <c r="C33" s="58" t="str">
        <f>VLOOKUP(A33,'호석 정보_mhr_한글_참조'!$A$3:$B$113,2,1)</f>
        <v>런너</v>
      </c>
      <c r="D33" s="57" t="s">
        <v>58</v>
      </c>
      <c r="E33" s="59" t="s">
        <v>52</v>
      </c>
      <c r="F33" s="60"/>
      <c r="G33" s="59" t="s">
        <v>53</v>
      </c>
      <c r="H33" s="59" t="s">
        <v>59</v>
      </c>
      <c r="I33" s="60"/>
      <c r="J33" s="59" t="s">
        <v>53</v>
      </c>
      <c r="K33" s="59" t="s">
        <v>59</v>
      </c>
      <c r="L33" s="53"/>
      <c r="M33" s="53"/>
      <c r="N33" s="53"/>
      <c r="O33" s="53"/>
      <c r="P33" s="53"/>
      <c r="Q33" s="53"/>
      <c r="R33" s="53"/>
      <c r="S33" s="53"/>
    </row>
    <row r="34" spans="1:19" ht="14.25" hidden="1">
      <c r="A34" s="61">
        <v>33</v>
      </c>
      <c r="B34" s="62" t="s">
        <v>126</v>
      </c>
      <c r="C34" s="62" t="str">
        <f>VLOOKUP(A34,'호석 정보_mhr_한글_참조'!$A$3:$B$113,2,1)</f>
        <v>체술</v>
      </c>
      <c r="D34" s="61" t="s">
        <v>127</v>
      </c>
      <c r="E34" s="63" t="s">
        <v>48</v>
      </c>
      <c r="F34" s="64"/>
      <c r="G34" s="63" t="s">
        <v>49</v>
      </c>
      <c r="H34" s="63" t="s">
        <v>49</v>
      </c>
      <c r="I34" s="64"/>
      <c r="J34" s="63" t="s">
        <v>49</v>
      </c>
      <c r="K34" s="63" t="s">
        <v>49</v>
      </c>
      <c r="L34" s="53"/>
      <c r="M34" s="53"/>
      <c r="N34" s="53"/>
      <c r="O34" s="53"/>
      <c r="P34" s="53"/>
      <c r="Q34" s="53"/>
      <c r="R34" s="53"/>
      <c r="S34" s="53"/>
    </row>
    <row r="35" spans="1:19" ht="14.25">
      <c r="A35" s="57">
        <v>34</v>
      </c>
      <c r="B35" s="58" t="s">
        <v>87</v>
      </c>
      <c r="C35" s="58" t="str">
        <f>VLOOKUP(A35,'호석 정보_mhr_한글_참조'!$A$3:$B$113,2,1)</f>
        <v>스태미나 급속 회복</v>
      </c>
      <c r="D35" s="57" t="s">
        <v>43</v>
      </c>
      <c r="E35" s="59" t="s">
        <v>52</v>
      </c>
      <c r="F35" s="60"/>
      <c r="G35" s="59" t="s">
        <v>53</v>
      </c>
      <c r="H35" s="59" t="s">
        <v>53</v>
      </c>
      <c r="I35" s="60"/>
      <c r="J35" s="59" t="s">
        <v>53</v>
      </c>
      <c r="K35" s="59" t="s">
        <v>53</v>
      </c>
      <c r="L35" s="53"/>
      <c r="M35" s="53"/>
      <c r="N35" s="53"/>
      <c r="O35" s="53"/>
      <c r="P35" s="53"/>
      <c r="Q35" s="53"/>
      <c r="R35" s="53"/>
      <c r="S35" s="53"/>
    </row>
    <row r="36" spans="1:19" ht="14.25">
      <c r="A36" s="61">
        <v>35</v>
      </c>
      <c r="B36" s="62" t="s">
        <v>88</v>
      </c>
      <c r="C36" s="62" t="str">
        <f>VLOOKUP(A36,'호석 정보_mhr_한글_참조'!$A$3:$B$113,2,1)</f>
        <v>가드 성능</v>
      </c>
      <c r="D36" s="61" t="s">
        <v>43</v>
      </c>
      <c r="E36" s="63" t="s">
        <v>48</v>
      </c>
      <c r="F36" s="64"/>
      <c r="G36" s="63" t="s">
        <v>49</v>
      </c>
      <c r="H36" s="63" t="s">
        <v>50</v>
      </c>
      <c r="I36" s="64"/>
      <c r="J36" s="63" t="s">
        <v>49</v>
      </c>
      <c r="K36" s="63" t="s">
        <v>50</v>
      </c>
      <c r="L36" s="53"/>
      <c r="M36" s="53"/>
      <c r="N36" s="53"/>
      <c r="O36" s="53"/>
      <c r="P36" s="53"/>
      <c r="Q36" s="53"/>
      <c r="R36" s="53"/>
      <c r="S36" s="53"/>
    </row>
    <row r="37" spans="1:19" ht="14.25">
      <c r="A37" s="57">
        <v>36</v>
      </c>
      <c r="B37" s="58" t="s">
        <v>89</v>
      </c>
      <c r="C37" s="58" t="str">
        <f>VLOOKUP(A37,'호석 정보_mhr_한글_참조'!$A$3:$B$113,2,1)</f>
        <v>가드 강화</v>
      </c>
      <c r="D37" s="57" t="s">
        <v>43</v>
      </c>
      <c r="E37" s="59" t="s">
        <v>52</v>
      </c>
      <c r="F37" s="60"/>
      <c r="G37" s="59" t="s">
        <v>53</v>
      </c>
      <c r="H37" s="59" t="s">
        <v>59</v>
      </c>
      <c r="I37" s="60"/>
      <c r="J37" s="59" t="s">
        <v>53</v>
      </c>
      <c r="K37" s="59" t="s">
        <v>59</v>
      </c>
      <c r="L37" s="53"/>
      <c r="M37" s="53"/>
      <c r="N37" s="53"/>
      <c r="O37" s="53"/>
      <c r="P37" s="53"/>
      <c r="Q37" s="53"/>
      <c r="R37" s="53"/>
      <c r="S37" s="53"/>
    </row>
    <row r="38" spans="1:19" ht="14.25" hidden="1">
      <c r="A38" s="61">
        <v>37</v>
      </c>
      <c r="B38" s="62" t="s">
        <v>90</v>
      </c>
      <c r="C38" s="62" t="str">
        <f>VLOOKUP(A38,'호석 정보_mhr_한글_참조'!$A$3:$B$113,2,1)</f>
        <v>공격적인 방어</v>
      </c>
      <c r="D38" s="61" t="s">
        <v>58</v>
      </c>
      <c r="E38" s="63" t="s">
        <v>52</v>
      </c>
      <c r="F38" s="64"/>
      <c r="G38" s="63" t="s">
        <v>53</v>
      </c>
      <c r="H38" s="63" t="s">
        <v>59</v>
      </c>
      <c r="I38" s="64"/>
      <c r="J38" s="63" t="s">
        <v>53</v>
      </c>
      <c r="K38" s="63" t="s">
        <v>59</v>
      </c>
      <c r="L38" s="53"/>
      <c r="M38" s="53"/>
      <c r="N38" s="53"/>
      <c r="O38" s="53"/>
      <c r="P38" s="53"/>
      <c r="Q38" s="53"/>
      <c r="R38" s="53"/>
      <c r="S38" s="53"/>
    </row>
    <row r="39" spans="1:19" ht="14.25" hidden="1">
      <c r="A39" s="57">
        <v>38</v>
      </c>
      <c r="B39" s="58" t="s">
        <v>91</v>
      </c>
      <c r="C39" s="58" t="str">
        <f>VLOOKUP(A39,'호석 정보_mhr_한글_참조'!$A$3:$B$113,2,1)</f>
        <v>발도술[기]</v>
      </c>
      <c r="D39" s="57" t="s">
        <v>58</v>
      </c>
      <c r="E39" s="59" t="s">
        <v>52</v>
      </c>
      <c r="F39" s="60"/>
      <c r="G39" s="59" t="s">
        <v>53</v>
      </c>
      <c r="H39" s="59" t="s">
        <v>59</v>
      </c>
      <c r="I39" s="60"/>
      <c r="J39" s="59" t="s">
        <v>53</v>
      </c>
      <c r="K39" s="59" t="s">
        <v>59</v>
      </c>
      <c r="L39" s="53"/>
      <c r="M39" s="53"/>
      <c r="N39" s="53"/>
      <c r="O39" s="53"/>
      <c r="P39" s="53"/>
      <c r="Q39" s="53"/>
      <c r="R39" s="53"/>
      <c r="S39" s="53"/>
    </row>
    <row r="40" spans="1:19" ht="14.25" hidden="1">
      <c r="A40" s="61">
        <v>39</v>
      </c>
      <c r="B40" s="62" t="s">
        <v>85</v>
      </c>
      <c r="C40" s="62" t="str">
        <f>VLOOKUP(A40,'호석 정보_mhr_한글_참조'!$A$3:$B$113,2,1)</f>
        <v>발도술[힘]</v>
      </c>
      <c r="D40" s="61" t="s">
        <v>65</v>
      </c>
      <c r="E40" s="63" t="s">
        <v>52</v>
      </c>
      <c r="F40" s="64"/>
      <c r="G40" s="63" t="s">
        <v>86</v>
      </c>
      <c r="H40" s="63" t="s">
        <v>53</v>
      </c>
      <c r="I40" s="64"/>
      <c r="J40" s="63" t="s">
        <v>86</v>
      </c>
      <c r="K40" s="63" t="s">
        <v>53</v>
      </c>
      <c r="L40" s="53"/>
      <c r="M40" s="53"/>
      <c r="N40" s="53"/>
      <c r="O40" s="53"/>
      <c r="P40" s="53"/>
      <c r="Q40" s="53"/>
      <c r="R40" s="53"/>
      <c r="S40" s="53"/>
    </row>
    <row r="41" spans="1:19" ht="14.25" hidden="1">
      <c r="A41" s="57">
        <v>40</v>
      </c>
      <c r="B41" s="58" t="s">
        <v>92</v>
      </c>
      <c r="C41" s="58" t="str">
        <f>VLOOKUP(A41,'호석 정보_mhr_한글_참조'!$A$3:$B$113,2,1)</f>
        <v>납도술</v>
      </c>
      <c r="D41" s="57" t="s">
        <v>65</v>
      </c>
      <c r="E41" s="59" t="s">
        <v>52</v>
      </c>
      <c r="F41" s="60"/>
      <c r="G41" s="59" t="s">
        <v>86</v>
      </c>
      <c r="H41" s="59" t="s">
        <v>53</v>
      </c>
      <c r="I41" s="60"/>
      <c r="J41" s="59" t="s">
        <v>86</v>
      </c>
      <c r="K41" s="59" t="s">
        <v>53</v>
      </c>
      <c r="L41" s="53"/>
      <c r="M41" s="53"/>
      <c r="N41" s="53"/>
      <c r="O41" s="53"/>
      <c r="P41" s="53"/>
      <c r="Q41" s="53"/>
      <c r="R41" s="53"/>
      <c r="S41" s="53"/>
    </row>
    <row r="42" spans="1:19" ht="14.25" hidden="1">
      <c r="A42" s="61">
        <v>41</v>
      </c>
      <c r="B42" s="62" t="s">
        <v>93</v>
      </c>
      <c r="C42" s="62" t="str">
        <f>VLOOKUP(A42,'호석 정보_mhr_한글_참조'!$A$3:$B$113,2,1)</f>
        <v>KO술</v>
      </c>
      <c r="D42" s="61" t="s">
        <v>65</v>
      </c>
      <c r="E42" s="63" t="s">
        <v>52</v>
      </c>
      <c r="F42" s="64"/>
      <c r="G42" s="63" t="s">
        <v>86</v>
      </c>
      <c r="H42" s="63" t="s">
        <v>53</v>
      </c>
      <c r="I42" s="64"/>
      <c r="J42" s="63" t="s">
        <v>86</v>
      </c>
      <c r="K42" s="63" t="s">
        <v>53</v>
      </c>
      <c r="L42" s="53"/>
      <c r="M42" s="53"/>
      <c r="N42" s="53"/>
      <c r="O42" s="53"/>
      <c r="P42" s="53"/>
      <c r="Q42" s="53"/>
      <c r="R42" s="53"/>
      <c r="S42" s="53"/>
    </row>
    <row r="43" spans="1:19" ht="14.25" hidden="1">
      <c r="A43" s="57">
        <v>42</v>
      </c>
      <c r="B43" s="58" t="s">
        <v>128</v>
      </c>
      <c r="C43" s="58" t="str">
        <f>VLOOKUP(A43,'호석 정보_mhr_한글_참조'!$A$3:$B$113,2,1)</f>
        <v>스태미나 탈취</v>
      </c>
      <c r="D43" s="57" t="s">
        <v>127</v>
      </c>
      <c r="E43" s="59" t="s">
        <v>52</v>
      </c>
      <c r="F43" s="60"/>
      <c r="G43" s="59" t="s">
        <v>86</v>
      </c>
      <c r="H43" s="59" t="s">
        <v>86</v>
      </c>
      <c r="I43" s="60"/>
      <c r="J43" s="59" t="s">
        <v>86</v>
      </c>
      <c r="K43" s="59" t="s">
        <v>86</v>
      </c>
      <c r="L43" s="53"/>
      <c r="M43" s="53"/>
      <c r="N43" s="53"/>
      <c r="O43" s="53"/>
      <c r="P43" s="53"/>
      <c r="Q43" s="53"/>
      <c r="R43" s="53"/>
      <c r="S43" s="53"/>
    </row>
    <row r="44" spans="1:19" ht="14.25" hidden="1">
      <c r="A44" s="61">
        <v>43</v>
      </c>
      <c r="B44" s="62" t="s">
        <v>129</v>
      </c>
      <c r="C44" s="62" t="str">
        <f>VLOOKUP(A44,'호석 정보_mhr_한글_참조'!$A$3:$B$113,2,1)</f>
        <v>활주 강화</v>
      </c>
      <c r="D44" s="61" t="s">
        <v>127</v>
      </c>
      <c r="E44" s="63" t="s">
        <v>130</v>
      </c>
      <c r="F44" s="64"/>
      <c r="G44" s="63" t="s">
        <v>131</v>
      </c>
      <c r="H44" s="63" t="s">
        <v>131</v>
      </c>
      <c r="I44" s="64"/>
      <c r="J44" s="63" t="s">
        <v>131</v>
      </c>
      <c r="K44" s="63" t="s">
        <v>131</v>
      </c>
      <c r="L44" s="53"/>
      <c r="M44" s="53"/>
      <c r="N44" s="53"/>
      <c r="O44" s="53"/>
      <c r="P44" s="53"/>
      <c r="Q44" s="53"/>
      <c r="R44" s="53"/>
      <c r="S44" s="53"/>
    </row>
    <row r="45" spans="1:19" ht="14.25" hidden="1">
      <c r="A45" s="57">
        <v>44</v>
      </c>
      <c r="B45" s="58" t="s">
        <v>132</v>
      </c>
      <c r="C45" s="58" t="str">
        <f>VLOOKUP(A45,'호석 정보_mhr_한글_참조'!$A$3:$B$113,2,1)</f>
        <v>피리 명인</v>
      </c>
      <c r="D45" s="57" t="s">
        <v>127</v>
      </c>
      <c r="E45" s="59" t="s">
        <v>130</v>
      </c>
      <c r="F45" s="60"/>
      <c r="G45" s="59" t="s">
        <v>131</v>
      </c>
      <c r="H45" s="59" t="s">
        <v>131</v>
      </c>
      <c r="I45" s="60"/>
      <c r="J45" s="59" t="s">
        <v>131</v>
      </c>
      <c r="K45" s="59" t="s">
        <v>131</v>
      </c>
      <c r="L45" s="53"/>
      <c r="M45" s="53"/>
      <c r="N45" s="53"/>
      <c r="O45" s="53"/>
      <c r="P45" s="53"/>
      <c r="Q45" s="53"/>
      <c r="R45" s="53"/>
      <c r="S45" s="53"/>
    </row>
    <row r="46" spans="1:19" ht="14.25" hidden="1">
      <c r="A46" s="61">
        <v>45</v>
      </c>
      <c r="B46" s="62" t="s">
        <v>99</v>
      </c>
      <c r="C46" s="62" t="str">
        <f>VLOOKUP(A46,'호석 정보_mhr_한글_참조'!$A$3:$B$113,2,1)</f>
        <v>포술</v>
      </c>
      <c r="D46" s="61" t="s">
        <v>58</v>
      </c>
      <c r="E46" s="63" t="s">
        <v>52</v>
      </c>
      <c r="F46" s="64"/>
      <c r="G46" s="63" t="s">
        <v>53</v>
      </c>
      <c r="H46" s="63" t="s">
        <v>59</v>
      </c>
      <c r="I46" s="64"/>
      <c r="J46" s="63" t="s">
        <v>53</v>
      </c>
      <c r="K46" s="63" t="s">
        <v>59</v>
      </c>
      <c r="L46" s="53"/>
      <c r="M46" s="53"/>
      <c r="N46" s="53"/>
      <c r="O46" s="53"/>
      <c r="P46" s="53"/>
      <c r="Q46" s="53"/>
      <c r="R46" s="53"/>
      <c r="S46" s="53"/>
    </row>
    <row r="47" spans="1:19" ht="14.25">
      <c r="A47" s="57">
        <v>46</v>
      </c>
      <c r="B47" s="58" t="s">
        <v>100</v>
      </c>
      <c r="C47" s="58" t="str">
        <f>VLOOKUP(A47,'호석 정보_mhr_한글_참조'!$A$3:$B$113,2,1)</f>
        <v>포탄 장전</v>
      </c>
      <c r="D47" s="57" t="s">
        <v>43</v>
      </c>
      <c r="E47" s="59" t="s">
        <v>97</v>
      </c>
      <c r="F47" s="60"/>
      <c r="G47" s="59" t="s">
        <v>101</v>
      </c>
      <c r="H47" s="59" t="s">
        <v>102</v>
      </c>
      <c r="I47" s="60"/>
      <c r="J47" s="59" t="s">
        <v>101</v>
      </c>
      <c r="K47" s="59" t="s">
        <v>102</v>
      </c>
      <c r="L47" s="53"/>
      <c r="M47" s="53"/>
      <c r="N47" s="53"/>
      <c r="O47" s="53"/>
      <c r="P47" s="53"/>
      <c r="Q47" s="53"/>
      <c r="R47" s="53"/>
      <c r="S47" s="53"/>
    </row>
    <row r="48" spans="1:19" ht="14.25">
      <c r="A48" s="61">
        <v>47</v>
      </c>
      <c r="B48" s="62" t="s">
        <v>103</v>
      </c>
      <c r="C48" s="62" t="str">
        <f>VLOOKUP(A48,'호석 정보_mhr_한글_참조'!$A$3:$B$113,2,1)</f>
        <v>특수 사격 강화</v>
      </c>
      <c r="D48" s="61" t="s">
        <v>43</v>
      </c>
      <c r="E48" s="63" t="s">
        <v>97</v>
      </c>
      <c r="F48" s="64"/>
      <c r="G48" s="63" t="s">
        <v>101</v>
      </c>
      <c r="H48" s="63" t="s">
        <v>102</v>
      </c>
      <c r="I48" s="64"/>
      <c r="J48" s="63" t="s">
        <v>101</v>
      </c>
      <c r="K48" s="63" t="s">
        <v>102</v>
      </c>
      <c r="L48" s="53"/>
      <c r="M48" s="53"/>
      <c r="N48" s="53"/>
      <c r="O48" s="53"/>
      <c r="P48" s="53"/>
      <c r="Q48" s="53"/>
      <c r="R48" s="53"/>
      <c r="S48" s="53"/>
    </row>
    <row r="49" spans="1:19" ht="14.25">
      <c r="A49" s="57">
        <v>48</v>
      </c>
      <c r="B49" s="58" t="s">
        <v>104</v>
      </c>
      <c r="C49" s="58" t="str">
        <f>VLOOKUP(A49,'호석 정보_mhr_한글_참조'!$A$3:$B$113,2,1)</f>
        <v>통상탄/연사화살 강화</v>
      </c>
      <c r="D49" s="57" t="s">
        <v>43</v>
      </c>
      <c r="E49" s="59" t="s">
        <v>52</v>
      </c>
      <c r="F49" s="60"/>
      <c r="G49" s="59" t="s">
        <v>53</v>
      </c>
      <c r="H49" s="59" t="s">
        <v>53</v>
      </c>
      <c r="I49" s="60"/>
      <c r="J49" s="59" t="s">
        <v>53</v>
      </c>
      <c r="K49" s="59" t="s">
        <v>53</v>
      </c>
      <c r="L49" s="53"/>
      <c r="M49" s="53"/>
      <c r="N49" s="53"/>
      <c r="O49" s="53"/>
      <c r="P49" s="53"/>
      <c r="Q49" s="53"/>
      <c r="R49" s="53"/>
      <c r="S49" s="53"/>
    </row>
    <row r="50" spans="1:19" ht="14.25" hidden="1">
      <c r="A50" s="61">
        <v>49</v>
      </c>
      <c r="B50" s="62" t="s">
        <v>105</v>
      </c>
      <c r="C50" s="62" t="str">
        <f>VLOOKUP(A50,'호석 정보_mhr_한글_참조'!$A$3:$B$113,2,1)</f>
        <v>관통탄/관통화살 강화</v>
      </c>
      <c r="D50" s="61" t="s">
        <v>58</v>
      </c>
      <c r="E50" s="63" t="s">
        <v>52</v>
      </c>
      <c r="F50" s="64"/>
      <c r="G50" s="63" t="s">
        <v>53</v>
      </c>
      <c r="H50" s="63" t="s">
        <v>59</v>
      </c>
      <c r="I50" s="64"/>
      <c r="J50" s="63" t="s">
        <v>53</v>
      </c>
      <c r="K50" s="63" t="s">
        <v>59</v>
      </c>
      <c r="L50" s="53"/>
      <c r="M50" s="53"/>
      <c r="N50" s="53"/>
      <c r="O50" s="53"/>
      <c r="P50" s="53"/>
      <c r="Q50" s="53"/>
      <c r="R50" s="53"/>
      <c r="S50" s="53"/>
    </row>
    <row r="51" spans="1:19" ht="14.25" hidden="1">
      <c r="A51" s="57">
        <v>50</v>
      </c>
      <c r="B51" s="58" t="s">
        <v>106</v>
      </c>
      <c r="C51" s="58" t="str">
        <f>VLOOKUP(A51,'호석 정보_mhr_한글_참조'!$A$3:$B$113,2,1)</f>
        <v>산탄/확산화살 강화</v>
      </c>
      <c r="D51" s="57" t="s">
        <v>58</v>
      </c>
      <c r="E51" s="59" t="s">
        <v>52</v>
      </c>
      <c r="F51" s="60"/>
      <c r="G51" s="59" t="s">
        <v>53</v>
      </c>
      <c r="H51" s="59" t="s">
        <v>59</v>
      </c>
      <c r="I51" s="60"/>
      <c r="J51" s="59" t="s">
        <v>53</v>
      </c>
      <c r="K51" s="59" t="s">
        <v>59</v>
      </c>
      <c r="L51" s="53"/>
      <c r="M51" s="53"/>
      <c r="N51" s="53"/>
      <c r="O51" s="53"/>
      <c r="P51" s="53"/>
      <c r="Q51" s="53"/>
      <c r="R51" s="53"/>
      <c r="S51" s="53"/>
    </row>
    <row r="52" spans="1:19" ht="14.25" hidden="1">
      <c r="A52" s="61">
        <v>51</v>
      </c>
      <c r="B52" s="62" t="s">
        <v>107</v>
      </c>
      <c r="C52" s="62" t="str">
        <f>VLOOKUP(A52,'호석 정보_mhr_한글_참조'!$A$3:$B$113,2,1)</f>
        <v>장전 확장</v>
      </c>
      <c r="D52" s="61" t="s">
        <v>58</v>
      </c>
      <c r="E52" s="63" t="s">
        <v>52</v>
      </c>
      <c r="F52" s="64"/>
      <c r="G52" s="63" t="s">
        <v>53</v>
      </c>
      <c r="H52" s="63" t="s">
        <v>59</v>
      </c>
      <c r="I52" s="64"/>
      <c r="J52" s="63" t="s">
        <v>53</v>
      </c>
      <c r="K52" s="63" t="s">
        <v>59</v>
      </c>
      <c r="L52" s="53"/>
      <c r="M52" s="53"/>
      <c r="N52" s="53"/>
      <c r="O52" s="53"/>
      <c r="P52" s="53"/>
      <c r="Q52" s="53"/>
      <c r="R52" s="53"/>
      <c r="S52" s="53"/>
    </row>
    <row r="53" spans="1:19" ht="14.25" hidden="1">
      <c r="A53" s="57">
        <v>52</v>
      </c>
      <c r="B53" s="58" t="s">
        <v>94</v>
      </c>
      <c r="C53" s="58" t="str">
        <f>VLOOKUP(A53,'호석 정보_mhr_한글_참조'!$A$3:$B$113,2,1)</f>
        <v>장전 속도</v>
      </c>
      <c r="D53" s="57" t="s">
        <v>65</v>
      </c>
      <c r="E53" s="59" t="s">
        <v>52</v>
      </c>
      <c r="F53" s="60"/>
      <c r="G53" s="59" t="s">
        <v>86</v>
      </c>
      <c r="H53" s="59" t="s">
        <v>53</v>
      </c>
      <c r="I53" s="60"/>
      <c r="J53" s="59" t="s">
        <v>86</v>
      </c>
      <c r="K53" s="59" t="s">
        <v>53</v>
      </c>
      <c r="L53" s="53"/>
      <c r="M53" s="53"/>
      <c r="N53" s="53"/>
      <c r="O53" s="53"/>
      <c r="P53" s="53"/>
      <c r="Q53" s="53"/>
      <c r="R53" s="53"/>
      <c r="S53" s="53"/>
    </row>
    <row r="54" spans="1:19" ht="14.25" hidden="1">
      <c r="A54" s="61">
        <v>53</v>
      </c>
      <c r="B54" s="62" t="s">
        <v>95</v>
      </c>
      <c r="C54" s="62" t="str">
        <f>VLOOKUP(A54,'호석 정보_mhr_한글_참조'!$A$3:$B$113,2,1)</f>
        <v>반동 경감</v>
      </c>
      <c r="D54" s="61" t="s">
        <v>65</v>
      </c>
      <c r="E54" s="63" t="s">
        <v>52</v>
      </c>
      <c r="F54" s="64"/>
      <c r="G54" s="63" t="s">
        <v>86</v>
      </c>
      <c r="H54" s="63" t="s">
        <v>53</v>
      </c>
      <c r="I54" s="64"/>
      <c r="J54" s="63" t="s">
        <v>86</v>
      </c>
      <c r="K54" s="63" t="s">
        <v>53</v>
      </c>
      <c r="L54" s="53"/>
      <c r="M54" s="53"/>
      <c r="N54" s="53"/>
      <c r="O54" s="53"/>
      <c r="P54" s="53"/>
      <c r="Q54" s="53"/>
      <c r="R54" s="53"/>
      <c r="S54" s="53"/>
    </row>
    <row r="55" spans="1:19" ht="14.25" hidden="1">
      <c r="A55" s="57">
        <v>54</v>
      </c>
      <c r="B55" s="58" t="s">
        <v>96</v>
      </c>
      <c r="C55" s="58" t="str">
        <f>VLOOKUP(A55,'호석 정보_mhr_한글_참조'!$A$3:$B$113,2,1)</f>
        <v>흔들림 억제</v>
      </c>
      <c r="D55" s="57" t="s">
        <v>65</v>
      </c>
      <c r="E55" s="59" t="s">
        <v>97</v>
      </c>
      <c r="F55" s="60"/>
      <c r="G55" s="59" t="s">
        <v>86</v>
      </c>
      <c r="H55" s="59" t="s">
        <v>53</v>
      </c>
      <c r="I55" s="60"/>
      <c r="J55" s="59" t="s">
        <v>86</v>
      </c>
      <c r="K55" s="59" t="s">
        <v>53</v>
      </c>
      <c r="L55" s="53"/>
      <c r="M55" s="53"/>
      <c r="N55" s="53"/>
      <c r="O55" s="53"/>
      <c r="P55" s="53"/>
      <c r="Q55" s="53"/>
      <c r="R55" s="53"/>
      <c r="S55" s="53"/>
    </row>
    <row r="56" spans="1:19" ht="14.25" hidden="1">
      <c r="A56" s="61">
        <v>55</v>
      </c>
      <c r="B56" s="62" t="s">
        <v>111</v>
      </c>
      <c r="C56" s="62" t="str">
        <f>VLOOKUP(A56,'호석 정보_mhr_한글_참조'!$A$3:$B$113,2,1)</f>
        <v>속사 강화</v>
      </c>
      <c r="D56" s="61" t="s">
        <v>58</v>
      </c>
      <c r="E56" s="63" t="s">
        <v>52</v>
      </c>
      <c r="F56" s="64"/>
      <c r="G56" s="63" t="s">
        <v>53</v>
      </c>
      <c r="H56" s="63" t="s">
        <v>59</v>
      </c>
      <c r="I56" s="64"/>
      <c r="J56" s="63" t="s">
        <v>53</v>
      </c>
      <c r="K56" s="63" t="s">
        <v>59</v>
      </c>
      <c r="L56" s="53"/>
      <c r="M56" s="53"/>
      <c r="N56" s="53"/>
      <c r="O56" s="53"/>
      <c r="P56" s="53"/>
      <c r="Q56" s="53"/>
      <c r="R56" s="53"/>
      <c r="S56" s="53"/>
    </row>
    <row r="57" spans="1:19" ht="14.25" hidden="1">
      <c r="A57" s="57">
        <v>56</v>
      </c>
      <c r="B57" s="58" t="s">
        <v>98</v>
      </c>
      <c r="C57" s="58" t="str">
        <f>VLOOKUP(A57,'호석 정보_mhr_한글_참조'!$A$3:$B$113,2,1)</f>
        <v>방어</v>
      </c>
      <c r="D57" s="57" t="s">
        <v>65</v>
      </c>
      <c r="E57" s="59" t="s">
        <v>44</v>
      </c>
      <c r="F57" s="60"/>
      <c r="G57" s="59" t="s">
        <v>45</v>
      </c>
      <c r="H57" s="59" t="s">
        <v>45</v>
      </c>
      <c r="I57" s="60"/>
      <c r="J57" s="59" t="s">
        <v>45</v>
      </c>
      <c r="K57" s="59" t="s">
        <v>45</v>
      </c>
      <c r="L57" s="53"/>
      <c r="M57" s="53"/>
      <c r="N57" s="53"/>
      <c r="O57" s="53"/>
      <c r="P57" s="53"/>
      <c r="Q57" s="53"/>
      <c r="R57" s="53"/>
      <c r="S57" s="53"/>
    </row>
    <row r="58" spans="1:19" ht="14.25" hidden="1">
      <c r="A58" s="61">
        <v>57</v>
      </c>
      <c r="B58" s="62" t="s">
        <v>108</v>
      </c>
      <c r="C58" s="62" t="str">
        <f>VLOOKUP(A58,'호석 정보_mhr_한글_참조'!$A$3:$B$113,2,1)</f>
        <v>정령의 가호</v>
      </c>
      <c r="D58" s="61" t="s">
        <v>65</v>
      </c>
      <c r="E58" s="63" t="s">
        <v>52</v>
      </c>
      <c r="F58" s="64"/>
      <c r="G58" s="63" t="s">
        <v>86</v>
      </c>
      <c r="H58" s="63" t="s">
        <v>53</v>
      </c>
      <c r="I58" s="64"/>
      <c r="J58" s="63" t="s">
        <v>86</v>
      </c>
      <c r="K58" s="63" t="s">
        <v>53</v>
      </c>
      <c r="L58" s="53"/>
      <c r="M58" s="53"/>
      <c r="N58" s="53"/>
      <c r="O58" s="53"/>
      <c r="P58" s="53"/>
      <c r="Q58" s="53"/>
      <c r="R58" s="53"/>
      <c r="S58" s="53"/>
    </row>
    <row r="59" spans="1:19" ht="14.25" hidden="1">
      <c r="A59" s="57">
        <v>58</v>
      </c>
      <c r="B59" s="58" t="s">
        <v>133</v>
      </c>
      <c r="C59" s="58" t="str">
        <f>VLOOKUP(A59,'호석 정보_mhr_한글_참조'!$A$3:$B$113,2,1)</f>
        <v>체력 회복량 UP</v>
      </c>
      <c r="D59" s="57" t="s">
        <v>127</v>
      </c>
      <c r="E59" s="59" t="s">
        <v>52</v>
      </c>
      <c r="F59" s="60"/>
      <c r="G59" s="59" t="s">
        <v>86</v>
      </c>
      <c r="H59" s="59" t="s">
        <v>86</v>
      </c>
      <c r="I59" s="60"/>
      <c r="J59" s="59" t="s">
        <v>86</v>
      </c>
      <c r="K59" s="59" t="s">
        <v>86</v>
      </c>
      <c r="L59" s="53"/>
      <c r="M59" s="53"/>
      <c r="N59" s="53"/>
      <c r="O59" s="53"/>
      <c r="P59" s="53"/>
      <c r="Q59" s="53"/>
      <c r="R59" s="53"/>
      <c r="S59" s="53"/>
    </row>
    <row r="60" spans="1:19" ht="14.25" hidden="1">
      <c r="A60" s="61">
        <v>59</v>
      </c>
      <c r="B60" s="62" t="s">
        <v>134</v>
      </c>
      <c r="C60" s="62" t="str">
        <f>VLOOKUP(A60,'호석 정보_mhr_한글_참조'!$A$3:$B$113,2,1)</f>
        <v>회복 속도</v>
      </c>
      <c r="D60" s="61" t="s">
        <v>127</v>
      </c>
      <c r="E60" s="63" t="s">
        <v>52</v>
      </c>
      <c r="F60" s="64"/>
      <c r="G60" s="63" t="s">
        <v>86</v>
      </c>
      <c r="H60" s="63" t="s">
        <v>86</v>
      </c>
      <c r="I60" s="64"/>
      <c r="J60" s="63" t="s">
        <v>86</v>
      </c>
      <c r="K60" s="63" t="s">
        <v>86</v>
      </c>
      <c r="L60" s="53"/>
      <c r="M60" s="53"/>
      <c r="N60" s="53"/>
      <c r="O60" s="53"/>
      <c r="P60" s="53"/>
      <c r="Q60" s="53"/>
      <c r="R60" s="53"/>
      <c r="S60" s="53"/>
    </row>
    <row r="61" spans="1:19" ht="14.25" hidden="1">
      <c r="A61" s="57">
        <v>60</v>
      </c>
      <c r="B61" s="58" t="s">
        <v>109</v>
      </c>
      <c r="C61" s="58" t="str">
        <f>VLOOKUP(A61,'호석 정보_mhr_한글_참조'!$A$3:$B$113,2,1)</f>
        <v>빨리 먹기</v>
      </c>
      <c r="D61" s="57" t="s">
        <v>65</v>
      </c>
      <c r="E61" s="59" t="s">
        <v>52</v>
      </c>
      <c r="F61" s="60"/>
      <c r="G61" s="59" t="s">
        <v>86</v>
      </c>
      <c r="H61" s="59" t="s">
        <v>53</v>
      </c>
      <c r="I61" s="60"/>
      <c r="J61" s="59" t="s">
        <v>86</v>
      </c>
      <c r="K61" s="59" t="s">
        <v>53</v>
      </c>
      <c r="L61" s="53"/>
      <c r="M61" s="53"/>
      <c r="N61" s="53"/>
      <c r="O61" s="53"/>
      <c r="P61" s="53"/>
      <c r="Q61" s="53"/>
      <c r="R61" s="53"/>
      <c r="S61" s="53"/>
    </row>
    <row r="62" spans="1:19" ht="14.25" hidden="1">
      <c r="A62" s="61">
        <v>61</v>
      </c>
      <c r="B62" s="62" t="s">
        <v>110</v>
      </c>
      <c r="C62" s="62" t="str">
        <f>VLOOKUP(A62,'호석 정보_mhr_한글_참조'!$A$3:$B$113,2,1)</f>
        <v>귀마개</v>
      </c>
      <c r="D62" s="61" t="s">
        <v>65</v>
      </c>
      <c r="E62" s="63" t="s">
        <v>48</v>
      </c>
      <c r="F62" s="64"/>
      <c r="G62" s="63" t="s">
        <v>49</v>
      </c>
      <c r="H62" s="63" t="s">
        <v>50</v>
      </c>
      <c r="I62" s="64"/>
      <c r="J62" s="63" t="s">
        <v>49</v>
      </c>
      <c r="K62" s="63" t="s">
        <v>50</v>
      </c>
      <c r="L62" s="53"/>
      <c r="M62" s="53"/>
      <c r="N62" s="53"/>
      <c r="O62" s="53"/>
      <c r="P62" s="53"/>
      <c r="Q62" s="53"/>
      <c r="R62" s="53"/>
      <c r="S62" s="53"/>
    </row>
    <row r="63" spans="1:19" ht="14.25" hidden="1">
      <c r="A63" s="57">
        <v>62</v>
      </c>
      <c r="B63" s="58" t="s">
        <v>112</v>
      </c>
      <c r="C63" s="58" t="str">
        <f>VLOOKUP(A63,'호석 정보_mhr_한글_참조'!$A$3:$B$113,2,1)</f>
        <v>풍압 내성</v>
      </c>
      <c r="D63" s="57" t="s">
        <v>65</v>
      </c>
      <c r="E63" s="59" t="s">
        <v>52</v>
      </c>
      <c r="F63" s="60"/>
      <c r="G63" s="59" t="s">
        <v>86</v>
      </c>
      <c r="H63" s="59" t="s">
        <v>53</v>
      </c>
      <c r="I63" s="60"/>
      <c r="J63" s="59" t="s">
        <v>86</v>
      </c>
      <c r="K63" s="59" t="s">
        <v>53</v>
      </c>
      <c r="L63" s="53"/>
      <c r="M63" s="53"/>
      <c r="N63" s="53"/>
      <c r="O63" s="53"/>
      <c r="P63" s="53"/>
      <c r="Q63" s="53"/>
      <c r="R63" s="53"/>
      <c r="S63" s="53"/>
    </row>
    <row r="64" spans="1:19" ht="14.25" hidden="1">
      <c r="A64" s="61">
        <v>63</v>
      </c>
      <c r="B64" s="62" t="s">
        <v>113</v>
      </c>
      <c r="C64" s="62" t="str">
        <f>VLOOKUP(A64,'호석 정보_mhr_한글_참조'!$A$3:$B$113,2,1)</f>
        <v>내진</v>
      </c>
      <c r="D64" s="61" t="s">
        <v>65</v>
      </c>
      <c r="E64" s="63" t="s">
        <v>52</v>
      </c>
      <c r="F64" s="64"/>
      <c r="G64" s="63" t="s">
        <v>86</v>
      </c>
      <c r="H64" s="63" t="s">
        <v>53</v>
      </c>
      <c r="I64" s="64"/>
      <c r="J64" s="63" t="s">
        <v>86</v>
      </c>
      <c r="K64" s="63" t="s">
        <v>53</v>
      </c>
      <c r="L64" s="53"/>
      <c r="M64" s="53"/>
      <c r="N64" s="53"/>
      <c r="O64" s="53"/>
      <c r="P64" s="53"/>
      <c r="Q64" s="53"/>
      <c r="R64" s="53"/>
      <c r="S64" s="53"/>
    </row>
    <row r="65" spans="1:19" ht="14.25" hidden="1">
      <c r="A65" s="57">
        <v>64</v>
      </c>
      <c r="B65" s="58" t="s">
        <v>114</v>
      </c>
      <c r="C65" s="58" t="str">
        <f>VLOOKUP(A65,'호석 정보_mhr_한글_참조'!$A$3:$B$113,2,1)</f>
        <v>거품의 춤</v>
      </c>
      <c r="D65" s="57" t="s">
        <v>65</v>
      </c>
      <c r="E65" s="59" t="s">
        <v>52</v>
      </c>
      <c r="F65" s="60"/>
      <c r="G65" s="59" t="s">
        <v>86</v>
      </c>
      <c r="H65" s="59" t="s">
        <v>53</v>
      </c>
      <c r="I65" s="60"/>
      <c r="J65" s="59" t="s">
        <v>86</v>
      </c>
      <c r="K65" s="59" t="s">
        <v>53</v>
      </c>
      <c r="L65" s="53"/>
      <c r="M65" s="53"/>
      <c r="N65" s="53"/>
      <c r="O65" s="53"/>
      <c r="P65" s="53"/>
      <c r="Q65" s="53"/>
      <c r="R65" s="53"/>
      <c r="S65" s="53"/>
    </row>
    <row r="66" spans="1:19" ht="14.25" hidden="1">
      <c r="A66" s="61">
        <v>65</v>
      </c>
      <c r="B66" s="62" t="s">
        <v>115</v>
      </c>
      <c r="C66" s="62" t="str">
        <f>VLOOKUP(A66,'호석 정보_mhr_한글_참조'!$A$3:$B$113,2,1)</f>
        <v>회피 성능</v>
      </c>
      <c r="D66" s="61" t="s">
        <v>65</v>
      </c>
      <c r="E66" s="63" t="s">
        <v>48</v>
      </c>
      <c r="F66" s="64"/>
      <c r="G66" s="63" t="s">
        <v>49</v>
      </c>
      <c r="H66" s="63" t="s">
        <v>50</v>
      </c>
      <c r="I66" s="64"/>
      <c r="J66" s="63" t="s">
        <v>49</v>
      </c>
      <c r="K66" s="63" t="s">
        <v>50</v>
      </c>
      <c r="L66" s="53"/>
      <c r="M66" s="53"/>
      <c r="N66" s="53"/>
      <c r="O66" s="53"/>
      <c r="P66" s="53"/>
      <c r="Q66" s="53"/>
      <c r="R66" s="53"/>
      <c r="S66" s="53"/>
    </row>
    <row r="67" spans="1:19" ht="14.25" hidden="1">
      <c r="A67" s="57">
        <v>66</v>
      </c>
      <c r="B67" s="58" t="s">
        <v>116</v>
      </c>
      <c r="C67" s="58" t="str">
        <f>VLOOKUP(A67,'호석 정보_mhr_한글_참조'!$A$3:$B$113,2,1)</f>
        <v>회피 거리 UP</v>
      </c>
      <c r="D67" s="57" t="s">
        <v>65</v>
      </c>
      <c r="E67" s="59" t="s">
        <v>52</v>
      </c>
      <c r="F67" s="60"/>
      <c r="G67" s="59" t="s">
        <v>86</v>
      </c>
      <c r="H67" s="59" t="s">
        <v>53</v>
      </c>
      <c r="I67" s="60"/>
      <c r="J67" s="59" t="s">
        <v>86</v>
      </c>
      <c r="K67" s="59" t="s">
        <v>53</v>
      </c>
      <c r="L67" s="53"/>
      <c r="M67" s="53"/>
      <c r="N67" s="53"/>
      <c r="O67" s="53"/>
      <c r="P67" s="53"/>
      <c r="Q67" s="53"/>
      <c r="R67" s="53"/>
      <c r="S67" s="53"/>
    </row>
    <row r="68" spans="1:19" ht="14.25" hidden="1">
      <c r="A68" s="61">
        <v>67</v>
      </c>
      <c r="B68" s="62" t="s">
        <v>135</v>
      </c>
      <c r="C68" s="62" t="str">
        <f>VLOOKUP(A68,'호석 정보_mhr_한글_참조'!$A$3:$B$113,2,1)</f>
        <v>불 내성</v>
      </c>
      <c r="D68" s="61" t="s">
        <v>127</v>
      </c>
      <c r="E68" s="63" t="s">
        <v>52</v>
      </c>
      <c r="F68" s="64"/>
      <c r="G68" s="63" t="s">
        <v>52</v>
      </c>
      <c r="H68" s="63" t="s">
        <v>52</v>
      </c>
      <c r="I68" s="64"/>
      <c r="J68" s="63" t="s">
        <v>52</v>
      </c>
      <c r="K68" s="63" t="s">
        <v>52</v>
      </c>
      <c r="L68" s="53"/>
      <c r="M68" s="53"/>
      <c r="N68" s="53"/>
      <c r="O68" s="53"/>
      <c r="P68" s="53"/>
      <c r="Q68" s="53"/>
      <c r="R68" s="53"/>
      <c r="S68" s="53"/>
    </row>
    <row r="69" spans="1:19" ht="14.25" hidden="1">
      <c r="A69" s="57">
        <v>68</v>
      </c>
      <c r="B69" s="58" t="s">
        <v>136</v>
      </c>
      <c r="C69" s="58" t="str">
        <f>VLOOKUP(A69,'호석 정보_mhr_한글_참조'!$A$3:$B$113,2,1)</f>
        <v>물 내성</v>
      </c>
      <c r="D69" s="57" t="s">
        <v>127</v>
      </c>
      <c r="E69" s="59" t="s">
        <v>52</v>
      </c>
      <c r="F69" s="60"/>
      <c r="G69" s="59" t="s">
        <v>52</v>
      </c>
      <c r="H69" s="59" t="s">
        <v>52</v>
      </c>
      <c r="I69" s="60"/>
      <c r="J69" s="59" t="s">
        <v>52</v>
      </c>
      <c r="K69" s="59" t="s">
        <v>52</v>
      </c>
      <c r="L69" s="53"/>
      <c r="M69" s="53"/>
      <c r="N69" s="53"/>
      <c r="O69" s="53"/>
      <c r="P69" s="53"/>
      <c r="Q69" s="53"/>
      <c r="R69" s="53"/>
      <c r="S69" s="53"/>
    </row>
    <row r="70" spans="1:19" ht="14.25" hidden="1">
      <c r="A70" s="61">
        <v>69</v>
      </c>
      <c r="B70" s="62" t="s">
        <v>137</v>
      </c>
      <c r="C70" s="62" t="str">
        <f>VLOOKUP(A70,'호석 정보_mhr_한글_참조'!$A$3:$B$113,2,1)</f>
        <v>얼음 내성</v>
      </c>
      <c r="D70" s="61" t="s">
        <v>127</v>
      </c>
      <c r="E70" s="63" t="s">
        <v>52</v>
      </c>
      <c r="F70" s="64"/>
      <c r="G70" s="63" t="s">
        <v>52</v>
      </c>
      <c r="H70" s="63" t="s">
        <v>52</v>
      </c>
      <c r="I70" s="64"/>
      <c r="J70" s="63" t="s">
        <v>52</v>
      </c>
      <c r="K70" s="63" t="s">
        <v>52</v>
      </c>
      <c r="L70" s="53"/>
      <c r="M70" s="53"/>
      <c r="N70" s="53"/>
      <c r="O70" s="53"/>
      <c r="P70" s="53"/>
      <c r="Q70" s="53"/>
      <c r="R70" s="53"/>
      <c r="S70" s="53"/>
    </row>
    <row r="71" spans="1:19" ht="14.25" hidden="1">
      <c r="A71" s="57">
        <v>70</v>
      </c>
      <c r="B71" s="58" t="s">
        <v>138</v>
      </c>
      <c r="C71" s="58" t="str">
        <f>VLOOKUP(A71,'호석 정보_mhr_한글_참조'!$A$3:$B$113,2,1)</f>
        <v>번개 내성</v>
      </c>
      <c r="D71" s="57" t="s">
        <v>127</v>
      </c>
      <c r="E71" s="59" t="s">
        <v>52</v>
      </c>
      <c r="F71" s="60"/>
      <c r="G71" s="59" t="s">
        <v>52</v>
      </c>
      <c r="H71" s="59" t="s">
        <v>52</v>
      </c>
      <c r="I71" s="60"/>
      <c r="J71" s="59" t="s">
        <v>52</v>
      </c>
      <c r="K71" s="59" t="s">
        <v>52</v>
      </c>
      <c r="L71" s="53"/>
      <c r="M71" s="53"/>
      <c r="N71" s="53"/>
      <c r="O71" s="53"/>
      <c r="P71" s="53"/>
      <c r="Q71" s="53"/>
      <c r="R71" s="53"/>
      <c r="S71" s="53"/>
    </row>
    <row r="72" spans="1:19" ht="14.25" hidden="1">
      <c r="A72" s="61">
        <v>71</v>
      </c>
      <c r="B72" s="62" t="s">
        <v>139</v>
      </c>
      <c r="C72" s="62" t="str">
        <f>VLOOKUP(A72,'호석 정보_mhr_한글_참조'!$A$3:$B$113,2,1)</f>
        <v>용 내성</v>
      </c>
      <c r="D72" s="61" t="s">
        <v>127</v>
      </c>
      <c r="E72" s="63" t="s">
        <v>52</v>
      </c>
      <c r="F72" s="64"/>
      <c r="G72" s="63" t="s">
        <v>52</v>
      </c>
      <c r="H72" s="63" t="s">
        <v>52</v>
      </c>
      <c r="I72" s="64"/>
      <c r="J72" s="63" t="s">
        <v>52</v>
      </c>
      <c r="K72" s="63" t="s">
        <v>52</v>
      </c>
      <c r="L72" s="53"/>
      <c r="M72" s="53"/>
      <c r="N72" s="53"/>
      <c r="O72" s="53"/>
      <c r="P72" s="53"/>
      <c r="Q72" s="53"/>
      <c r="R72" s="53"/>
      <c r="S72" s="53"/>
    </row>
    <row r="73" spans="1:19" ht="14.25" hidden="1">
      <c r="A73" s="57">
        <v>72</v>
      </c>
      <c r="B73" s="58" t="s">
        <v>117</v>
      </c>
      <c r="C73" s="58" t="str">
        <f>VLOOKUP(A73,'호석 정보_mhr_한글_참조'!$A$3:$B$113,2,1)</f>
        <v>속성 피해 내성</v>
      </c>
      <c r="D73" s="57" t="s">
        <v>65</v>
      </c>
      <c r="E73" s="59" t="s">
        <v>52</v>
      </c>
      <c r="F73" s="60"/>
      <c r="G73" s="59" t="s">
        <v>52</v>
      </c>
      <c r="H73" s="59" t="s">
        <v>53</v>
      </c>
      <c r="I73" s="60"/>
      <c r="J73" s="59" t="s">
        <v>52</v>
      </c>
      <c r="K73" s="59" t="s">
        <v>53</v>
      </c>
      <c r="L73" s="53"/>
      <c r="M73" s="53"/>
      <c r="N73" s="53"/>
      <c r="O73" s="53"/>
      <c r="P73" s="53"/>
      <c r="Q73" s="53"/>
      <c r="R73" s="53"/>
      <c r="S73" s="53"/>
    </row>
    <row r="74" spans="1:19" ht="14.25" hidden="1">
      <c r="A74" s="61">
        <v>73</v>
      </c>
      <c r="B74" s="62" t="s">
        <v>140</v>
      </c>
      <c r="C74" s="62" t="str">
        <f>VLOOKUP(A74,'호석 정보_mhr_한글_참조'!$A$3:$B$113,2,1)</f>
        <v>독 내성</v>
      </c>
      <c r="D74" s="61" t="s">
        <v>127</v>
      </c>
      <c r="E74" s="63" t="s">
        <v>52</v>
      </c>
      <c r="F74" s="64"/>
      <c r="G74" s="63" t="s">
        <v>52</v>
      </c>
      <c r="H74" s="63" t="s">
        <v>52</v>
      </c>
      <c r="I74" s="64"/>
      <c r="J74" s="63" t="s">
        <v>52</v>
      </c>
      <c r="K74" s="63" t="s">
        <v>52</v>
      </c>
      <c r="L74" s="53"/>
      <c r="M74" s="53"/>
      <c r="N74" s="53"/>
      <c r="O74" s="53"/>
      <c r="P74" s="53"/>
      <c r="Q74" s="53"/>
      <c r="R74" s="53"/>
      <c r="S74" s="53"/>
    </row>
    <row r="75" spans="1:19" ht="14.25" hidden="1">
      <c r="A75" s="57">
        <v>74</v>
      </c>
      <c r="B75" s="58" t="s">
        <v>142</v>
      </c>
      <c r="C75" s="58" t="str">
        <f>VLOOKUP(A75,'호석 정보_mhr_한글_참조'!$A$3:$B$113,2,1)</f>
        <v>마비 내성</v>
      </c>
      <c r="D75" s="57" t="s">
        <v>127</v>
      </c>
      <c r="E75" s="59" t="s">
        <v>52</v>
      </c>
      <c r="F75" s="60"/>
      <c r="G75" s="59" t="s">
        <v>52</v>
      </c>
      <c r="H75" s="59" t="s">
        <v>52</v>
      </c>
      <c r="I75" s="60"/>
      <c r="J75" s="59" t="s">
        <v>52</v>
      </c>
      <c r="K75" s="59" t="s">
        <v>52</v>
      </c>
      <c r="L75" s="53"/>
      <c r="M75" s="53"/>
      <c r="N75" s="53"/>
      <c r="O75" s="53"/>
      <c r="P75" s="53"/>
      <c r="Q75" s="53"/>
      <c r="R75" s="53"/>
      <c r="S75" s="53"/>
    </row>
    <row r="76" spans="1:19" ht="14.25" hidden="1">
      <c r="A76" s="61">
        <v>75</v>
      </c>
      <c r="B76" s="62" t="s">
        <v>143</v>
      </c>
      <c r="C76" s="62" t="str">
        <f>VLOOKUP(A76,'호석 정보_mhr_한글_참조'!$A$3:$B$113,2,1)</f>
        <v>수면 내성</v>
      </c>
      <c r="D76" s="61" t="s">
        <v>127</v>
      </c>
      <c r="E76" s="63" t="s">
        <v>52</v>
      </c>
      <c r="F76" s="64"/>
      <c r="G76" s="63" t="s">
        <v>52</v>
      </c>
      <c r="H76" s="63" t="s">
        <v>52</v>
      </c>
      <c r="I76" s="64"/>
      <c r="J76" s="63" t="s">
        <v>52</v>
      </c>
      <c r="K76" s="63" t="s">
        <v>52</v>
      </c>
      <c r="L76" s="53"/>
      <c r="M76" s="53"/>
      <c r="N76" s="53"/>
      <c r="O76" s="53"/>
      <c r="P76" s="53"/>
      <c r="Q76" s="53"/>
      <c r="R76" s="53"/>
      <c r="S76" s="53"/>
    </row>
    <row r="77" spans="1:19" ht="14.25" hidden="1">
      <c r="A77" s="57">
        <v>76</v>
      </c>
      <c r="B77" s="58" t="s">
        <v>118</v>
      </c>
      <c r="C77" s="58" t="str">
        <f>VLOOKUP(A77,'호석 정보_mhr_한글_참조'!$A$3:$B$113,2,1)</f>
        <v>기절 내성</v>
      </c>
      <c r="D77" s="57" t="s">
        <v>65</v>
      </c>
      <c r="E77" s="59" t="s">
        <v>52</v>
      </c>
      <c r="F77" s="60"/>
      <c r="G77" s="59" t="s">
        <v>86</v>
      </c>
      <c r="H77" s="59" t="s">
        <v>53</v>
      </c>
      <c r="I77" s="60"/>
      <c r="J77" s="59" t="s">
        <v>86</v>
      </c>
      <c r="K77" s="59" t="s">
        <v>53</v>
      </c>
      <c r="L77" s="53"/>
      <c r="M77" s="53"/>
      <c r="N77" s="53"/>
      <c r="O77" s="53"/>
      <c r="P77" s="53"/>
      <c r="Q77" s="53"/>
      <c r="R77" s="53"/>
      <c r="S77" s="53"/>
    </row>
    <row r="78" spans="1:19" ht="14.25" hidden="1">
      <c r="A78" s="61">
        <v>77</v>
      </c>
      <c r="B78" s="62" t="s">
        <v>145</v>
      </c>
      <c r="C78" s="62" t="str">
        <f>VLOOKUP(A78,'호석 정보_mhr_한글_참조'!$A$3:$B$113,2,1)</f>
        <v>진흙/눈 내성</v>
      </c>
      <c r="D78" s="61" t="s">
        <v>127</v>
      </c>
      <c r="E78" s="63" t="s">
        <v>97</v>
      </c>
      <c r="F78" s="64"/>
      <c r="G78" s="63" t="s">
        <v>97</v>
      </c>
      <c r="H78" s="63" t="s">
        <v>97</v>
      </c>
      <c r="I78" s="64"/>
      <c r="J78" s="63" t="s">
        <v>97</v>
      </c>
      <c r="K78" s="63" t="s">
        <v>97</v>
      </c>
      <c r="L78" s="53"/>
      <c r="M78" s="53"/>
      <c r="N78" s="53"/>
      <c r="O78" s="53"/>
      <c r="P78" s="53"/>
      <c r="Q78" s="53"/>
      <c r="R78" s="53"/>
      <c r="S78" s="53"/>
    </row>
    <row r="79" spans="1:19" ht="14.25" hidden="1">
      <c r="A79" s="57">
        <v>78</v>
      </c>
      <c r="B79" s="58" t="s">
        <v>146</v>
      </c>
      <c r="C79" s="58" t="str">
        <f>VLOOKUP(A79,'호석 정보_mhr_한글_참조'!$A$3:$B$113,2,1)</f>
        <v>폭파 피해 내성</v>
      </c>
      <c r="D79" s="57" t="s">
        <v>127</v>
      </c>
      <c r="E79" s="59" t="s">
        <v>52</v>
      </c>
      <c r="F79" s="60"/>
      <c r="G79" s="58" t="s">
        <v>52</v>
      </c>
      <c r="H79" s="59" t="s">
        <v>52</v>
      </c>
      <c r="I79" s="60"/>
      <c r="J79" s="59" t="s">
        <v>52</v>
      </c>
      <c r="K79" s="59" t="s">
        <v>52</v>
      </c>
      <c r="L79" s="53"/>
      <c r="M79" s="53"/>
      <c r="N79" s="53"/>
      <c r="O79" s="53"/>
      <c r="P79" s="53"/>
      <c r="Q79" s="53"/>
      <c r="R79" s="53"/>
      <c r="S79" s="53"/>
    </row>
    <row r="80" spans="1:19" ht="14.25" hidden="1">
      <c r="A80" s="61">
        <v>79</v>
      </c>
      <c r="B80" s="62" t="s">
        <v>147</v>
      </c>
      <c r="C80" s="62" t="str">
        <f>VLOOKUP(A80,'호석 정보_mhr_한글_참조'!$A$3:$B$113,2,1)</f>
        <v>식생학</v>
      </c>
      <c r="D80" s="61" t="s">
        <v>127</v>
      </c>
      <c r="E80" s="63" t="s">
        <v>148</v>
      </c>
      <c r="F80" s="64"/>
      <c r="G80" s="62" t="s">
        <v>148</v>
      </c>
      <c r="H80" s="62" t="s">
        <v>148</v>
      </c>
      <c r="I80" s="64"/>
      <c r="J80" s="62" t="s">
        <v>148</v>
      </c>
      <c r="K80" s="63" t="s">
        <v>148</v>
      </c>
      <c r="L80" s="53"/>
      <c r="M80" s="53"/>
      <c r="N80" s="53"/>
      <c r="O80" s="53"/>
      <c r="P80" s="53"/>
      <c r="Q80" s="53"/>
      <c r="R80" s="53"/>
      <c r="S80" s="53"/>
    </row>
    <row r="81" spans="1:19" ht="14.25" hidden="1">
      <c r="A81" s="57">
        <v>80</v>
      </c>
      <c r="B81" s="58" t="s">
        <v>150</v>
      </c>
      <c r="C81" s="58" t="str">
        <f>VLOOKUP(A81,'호석 정보_mhr_한글_참조'!$A$3:$B$113,2,1)</f>
        <v>지질학</v>
      </c>
      <c r="D81" s="57" t="s">
        <v>127</v>
      </c>
      <c r="E81" s="59" t="s">
        <v>52</v>
      </c>
      <c r="F81" s="60"/>
      <c r="G81" s="59" t="s">
        <v>52</v>
      </c>
      <c r="H81" s="59" t="s">
        <v>52</v>
      </c>
      <c r="I81" s="60"/>
      <c r="J81" s="59" t="s">
        <v>52</v>
      </c>
      <c r="K81" s="59" t="s">
        <v>52</v>
      </c>
      <c r="L81" s="53"/>
      <c r="M81" s="53"/>
      <c r="N81" s="53"/>
      <c r="O81" s="53"/>
      <c r="P81" s="53"/>
      <c r="Q81" s="53"/>
      <c r="R81" s="53"/>
      <c r="S81" s="53"/>
    </row>
    <row r="82" spans="1:19" ht="14.25" hidden="1">
      <c r="A82" s="61">
        <v>81</v>
      </c>
      <c r="B82" s="62" t="s">
        <v>119</v>
      </c>
      <c r="C82" s="62" t="str">
        <f>VLOOKUP(A82,'호석 정보_mhr_한글_참조'!$A$3:$B$113,2,1)</f>
        <v>파괴왕</v>
      </c>
      <c r="D82" s="61" t="s">
        <v>65</v>
      </c>
      <c r="E82" s="63" t="s">
        <v>52</v>
      </c>
      <c r="F82" s="64"/>
      <c r="G82" s="63" t="s">
        <v>86</v>
      </c>
      <c r="H82" s="63" t="s">
        <v>53</v>
      </c>
      <c r="I82" s="64"/>
      <c r="J82" s="63" t="s">
        <v>86</v>
      </c>
      <c r="K82" s="63" t="s">
        <v>53</v>
      </c>
      <c r="L82" s="53"/>
      <c r="M82" s="53"/>
      <c r="N82" s="53"/>
      <c r="O82" s="53"/>
      <c r="P82" s="53"/>
      <c r="Q82" s="53"/>
      <c r="R82" s="53"/>
      <c r="S82" s="53"/>
    </row>
    <row r="83" spans="1:19" ht="14.25" hidden="1">
      <c r="A83" s="57">
        <v>84</v>
      </c>
      <c r="B83" s="58" t="s">
        <v>141</v>
      </c>
      <c r="C83" s="58" t="str">
        <f>VLOOKUP(A83,'호석 정보_mhr_한글_참조'!$A$3:$B$113,2,1)</f>
        <v>행운</v>
      </c>
      <c r="D83" s="57" t="s">
        <v>58</v>
      </c>
      <c r="E83" s="59" t="s">
        <v>52</v>
      </c>
      <c r="F83" s="60"/>
      <c r="G83" s="59" t="s">
        <v>53</v>
      </c>
      <c r="H83" s="59" t="s">
        <v>59</v>
      </c>
      <c r="I83" s="60"/>
      <c r="J83" s="59" t="s">
        <v>53</v>
      </c>
      <c r="K83" s="59" t="s">
        <v>59</v>
      </c>
      <c r="L83" s="53"/>
      <c r="M83" s="53"/>
      <c r="N83" s="53"/>
      <c r="O83" s="53"/>
      <c r="P83" s="53"/>
      <c r="Q83" s="53"/>
      <c r="R83" s="53"/>
      <c r="S83" s="53"/>
    </row>
    <row r="84" spans="1:19" ht="14.25" hidden="1">
      <c r="A84" s="61">
        <v>85</v>
      </c>
      <c r="B84" s="62" t="s">
        <v>120</v>
      </c>
      <c r="C84" s="62" t="str">
        <f>VLOOKUP(A84,'호석 정보_mhr_한글_참조'!$A$3:$B$113,2,1)</f>
        <v>숫돌 사용 고속화</v>
      </c>
      <c r="D84" s="61" t="s">
        <v>65</v>
      </c>
      <c r="E84" s="63" t="s">
        <v>52</v>
      </c>
      <c r="F84" s="64"/>
      <c r="G84" s="63" t="s">
        <v>86</v>
      </c>
      <c r="H84" s="63" t="s">
        <v>53</v>
      </c>
      <c r="I84" s="64"/>
      <c r="J84" s="63" t="s">
        <v>86</v>
      </c>
      <c r="K84" s="63" t="s">
        <v>53</v>
      </c>
      <c r="L84" s="53"/>
      <c r="M84" s="53"/>
      <c r="N84" s="53"/>
      <c r="O84" s="53"/>
      <c r="P84" s="53"/>
      <c r="Q84" s="53"/>
      <c r="R84" s="53"/>
      <c r="S84" s="53"/>
    </row>
    <row r="85" spans="1:19" ht="14.25" hidden="1">
      <c r="A85" s="57">
        <v>86</v>
      </c>
      <c r="B85" s="58" t="s">
        <v>151</v>
      </c>
      <c r="C85" s="58" t="str">
        <f>VLOOKUP(A85,'호석 정보_mhr_한글_참조'!$A$3:$B$113,2,1)</f>
        <v>보머</v>
      </c>
      <c r="D85" s="57" t="s">
        <v>127</v>
      </c>
      <c r="E85" s="59" t="s">
        <v>52</v>
      </c>
      <c r="F85" s="60"/>
      <c r="G85" s="59" t="s">
        <v>52</v>
      </c>
      <c r="H85" s="59" t="s">
        <v>52</v>
      </c>
      <c r="I85" s="60"/>
      <c r="J85" s="59" t="s">
        <v>52</v>
      </c>
      <c r="K85" s="59" t="s">
        <v>52</v>
      </c>
      <c r="L85" s="53"/>
      <c r="M85" s="53"/>
      <c r="N85" s="53"/>
      <c r="O85" s="53"/>
      <c r="P85" s="53"/>
      <c r="Q85" s="53"/>
      <c r="R85" s="53"/>
      <c r="S85" s="53"/>
    </row>
    <row r="86" spans="1:19" ht="14.25" hidden="1">
      <c r="A86" s="61">
        <v>87</v>
      </c>
      <c r="B86" s="62" t="s">
        <v>144</v>
      </c>
      <c r="C86" s="62" t="str">
        <f>VLOOKUP(A86,'호석 정보_mhr_한글_참조'!$A$3:$B$113,2,1)</f>
        <v>버섯 애호가</v>
      </c>
      <c r="D86" s="61" t="s">
        <v>58</v>
      </c>
      <c r="E86" s="63" t="s">
        <v>52</v>
      </c>
      <c r="F86" s="64"/>
      <c r="G86" s="63" t="s">
        <v>53</v>
      </c>
      <c r="H86" s="63" t="s">
        <v>59</v>
      </c>
      <c r="I86" s="64"/>
      <c r="J86" s="63" t="s">
        <v>53</v>
      </c>
      <c r="K86" s="63" t="s">
        <v>59</v>
      </c>
      <c r="L86" s="53"/>
      <c r="M86" s="53"/>
      <c r="N86" s="53"/>
      <c r="O86" s="53"/>
      <c r="P86" s="53"/>
      <c r="Q86" s="53"/>
      <c r="R86" s="53"/>
      <c r="S86" s="53"/>
    </row>
    <row r="87" spans="1:19" ht="14.25" hidden="1">
      <c r="A87" s="57">
        <v>88</v>
      </c>
      <c r="B87" s="58" t="s">
        <v>153</v>
      </c>
      <c r="C87" s="58" t="str">
        <f>VLOOKUP(A87,'호석 정보_mhr_한글_참조'!$A$3:$B$113,2,1)</f>
        <v>아이템 사용 강화</v>
      </c>
      <c r="D87" s="57" t="s">
        <v>127</v>
      </c>
      <c r="E87" s="59" t="s">
        <v>52</v>
      </c>
      <c r="F87" s="60"/>
      <c r="G87" s="59" t="s">
        <v>86</v>
      </c>
      <c r="H87" s="59" t="s">
        <v>86</v>
      </c>
      <c r="I87" s="60"/>
      <c r="J87" s="59" t="s">
        <v>86</v>
      </c>
      <c r="K87" s="59" t="s">
        <v>86</v>
      </c>
      <c r="L87" s="53"/>
      <c r="M87" s="53"/>
      <c r="N87" s="53"/>
      <c r="O87" s="53"/>
      <c r="P87" s="53"/>
      <c r="Q87" s="53"/>
      <c r="R87" s="53"/>
      <c r="S87" s="53"/>
    </row>
    <row r="88" spans="1:19" ht="14.25" hidden="1">
      <c r="A88" s="61">
        <v>89</v>
      </c>
      <c r="B88" s="62" t="s">
        <v>121</v>
      </c>
      <c r="C88" s="62" t="str">
        <f>VLOOKUP(A88,'호석 정보_mhr_한글_참조'!$A$3:$B$113,2,1)</f>
        <v>광역화</v>
      </c>
      <c r="D88" s="61" t="s">
        <v>65</v>
      </c>
      <c r="E88" s="63" t="s">
        <v>48</v>
      </c>
      <c r="F88" s="64"/>
      <c r="G88" s="63" t="s">
        <v>49</v>
      </c>
      <c r="H88" s="63" t="s">
        <v>50</v>
      </c>
      <c r="I88" s="64"/>
      <c r="J88" s="63" t="s">
        <v>49</v>
      </c>
      <c r="K88" s="63" t="s">
        <v>50</v>
      </c>
      <c r="L88" s="53"/>
      <c r="M88" s="53"/>
      <c r="N88" s="53"/>
      <c r="O88" s="53"/>
      <c r="P88" s="53"/>
      <c r="Q88" s="53"/>
      <c r="R88" s="53"/>
      <c r="S88" s="53"/>
    </row>
    <row r="89" spans="1:19" ht="14.25" hidden="1">
      <c r="A89" s="57">
        <v>90</v>
      </c>
      <c r="B89" s="58" t="s">
        <v>154</v>
      </c>
      <c r="C89" s="58" t="str">
        <f>VLOOKUP(A89,'호석 정보_mhr_한글_참조'!$A$3:$B$113,2,1)</f>
        <v>만족감</v>
      </c>
      <c r="D89" s="57" t="s">
        <v>127</v>
      </c>
      <c r="E89" s="59" t="s">
        <v>52</v>
      </c>
      <c r="F89" s="60"/>
      <c r="G89" s="59" t="s">
        <v>86</v>
      </c>
      <c r="H89" s="59" t="s">
        <v>86</v>
      </c>
      <c r="I89" s="60"/>
      <c r="J89" s="59" t="s">
        <v>86</v>
      </c>
      <c r="K89" s="59" t="s">
        <v>86</v>
      </c>
      <c r="L89" s="53"/>
      <c r="M89" s="53"/>
      <c r="N89" s="53"/>
      <c r="O89" s="53"/>
      <c r="P89" s="53"/>
      <c r="Q89" s="53"/>
      <c r="R89" s="53"/>
      <c r="S89" s="53"/>
    </row>
    <row r="90" spans="1:19" ht="14.25">
      <c r="A90" s="61">
        <v>91</v>
      </c>
      <c r="B90" s="62" t="s">
        <v>149</v>
      </c>
      <c r="C90" s="62" t="str">
        <f>VLOOKUP(A90,'호석 정보_mhr_한글_참조'!$A$3:$B$113,2,1)</f>
        <v>재난대처능력</v>
      </c>
      <c r="D90" s="61" t="s">
        <v>43</v>
      </c>
      <c r="E90" s="63" t="s">
        <v>48</v>
      </c>
      <c r="F90" s="64"/>
      <c r="G90" s="63" t="s">
        <v>49</v>
      </c>
      <c r="H90" s="63" t="s">
        <v>50</v>
      </c>
      <c r="I90" s="64"/>
      <c r="J90" s="63" t="s">
        <v>49</v>
      </c>
      <c r="K90" s="63" t="s">
        <v>50</v>
      </c>
      <c r="L90" s="53"/>
      <c r="M90" s="53"/>
      <c r="N90" s="53"/>
      <c r="O90" s="53"/>
      <c r="P90" s="53"/>
      <c r="Q90" s="53"/>
      <c r="R90" s="53"/>
      <c r="S90" s="53"/>
    </row>
    <row r="91" spans="1:19" ht="14.25" hidden="1">
      <c r="A91" s="57">
        <v>92</v>
      </c>
      <c r="B91" s="58" t="s">
        <v>155</v>
      </c>
      <c r="C91" s="58" t="str">
        <f>VLOOKUP(A91,'호석 정보_mhr_한글_참조'!$A$3:$B$113,2,1)</f>
        <v>불굴</v>
      </c>
      <c r="D91" s="57" t="s">
        <v>127</v>
      </c>
      <c r="E91" s="59" t="s">
        <v>130</v>
      </c>
      <c r="F91" s="60"/>
      <c r="G91" s="59" t="s">
        <v>131</v>
      </c>
      <c r="H91" s="59" t="s">
        <v>131</v>
      </c>
      <c r="I91" s="60"/>
      <c r="J91" s="59" t="s">
        <v>131</v>
      </c>
      <c r="K91" s="59" t="s">
        <v>131</v>
      </c>
      <c r="L91" s="53"/>
      <c r="M91" s="53"/>
      <c r="N91" s="53"/>
      <c r="O91" s="53"/>
      <c r="P91" s="53"/>
      <c r="Q91" s="53"/>
      <c r="R91" s="53"/>
      <c r="S91" s="53"/>
    </row>
    <row r="92" spans="1:19" ht="14.25" hidden="1">
      <c r="A92" s="61">
        <v>93</v>
      </c>
      <c r="B92" s="62" t="s">
        <v>122</v>
      </c>
      <c r="C92" s="62" t="str">
        <f>VLOOKUP(A92,'호석 정보_mhr_한글_참조'!$A$3:$B$113,2,1)</f>
        <v>움찔 감소</v>
      </c>
      <c r="D92" s="61" t="s">
        <v>65</v>
      </c>
      <c r="E92" s="63" t="s">
        <v>52</v>
      </c>
      <c r="F92" s="64"/>
      <c r="G92" s="63" t="s">
        <v>86</v>
      </c>
      <c r="H92" s="63" t="s">
        <v>53</v>
      </c>
      <c r="I92" s="64"/>
      <c r="J92" s="63" t="s">
        <v>86</v>
      </c>
      <c r="K92" s="63" t="s">
        <v>53</v>
      </c>
      <c r="L92" s="53"/>
      <c r="M92" s="53"/>
      <c r="N92" s="53"/>
      <c r="O92" s="53"/>
      <c r="P92" s="53"/>
      <c r="Q92" s="53"/>
      <c r="R92" s="53"/>
      <c r="S92" s="53"/>
    </row>
    <row r="93" spans="1:19" ht="14.25" hidden="1">
      <c r="A93" s="57">
        <v>94</v>
      </c>
      <c r="B93" s="58" t="s">
        <v>152</v>
      </c>
      <c r="C93" s="58" t="str">
        <f>VLOOKUP(A93,'호석 정보_mhr_한글_참조'!$A$3:$B$113,2,1)</f>
        <v>점프 철인</v>
      </c>
      <c r="D93" s="57" t="s">
        <v>58</v>
      </c>
      <c r="E93" s="59" t="s">
        <v>130</v>
      </c>
      <c r="F93" s="60"/>
      <c r="G93" s="59" t="s">
        <v>130</v>
      </c>
      <c r="H93" s="59" t="s">
        <v>130</v>
      </c>
      <c r="I93" s="60"/>
      <c r="J93" s="59" t="s">
        <v>130</v>
      </c>
      <c r="K93" s="59" t="s">
        <v>130</v>
      </c>
      <c r="L93" s="53"/>
      <c r="M93" s="53"/>
      <c r="N93" s="53"/>
      <c r="O93" s="53"/>
      <c r="P93" s="53"/>
      <c r="Q93" s="53"/>
      <c r="R93" s="53"/>
      <c r="S93" s="53"/>
    </row>
    <row r="94" spans="1:19" ht="14.25" hidden="1">
      <c r="A94" s="61">
        <v>95</v>
      </c>
      <c r="B94" s="62" t="s">
        <v>156</v>
      </c>
      <c r="C94" s="62" t="str">
        <f>VLOOKUP(A94,'호석 정보_mhr_한글_참조'!$A$3:$B$113,2,1)</f>
        <v>갈무리 철인</v>
      </c>
      <c r="D94" s="61" t="s">
        <v>127</v>
      </c>
      <c r="E94" s="63" t="s">
        <v>130</v>
      </c>
      <c r="F94" s="64"/>
      <c r="G94" s="63" t="s">
        <v>131</v>
      </c>
      <c r="H94" s="63" t="s">
        <v>131</v>
      </c>
      <c r="I94" s="64"/>
      <c r="J94" s="63" t="s">
        <v>131</v>
      </c>
      <c r="K94" s="63" t="s">
        <v>131</v>
      </c>
      <c r="L94" s="53"/>
      <c r="M94" s="53"/>
      <c r="N94" s="53"/>
      <c r="O94" s="53"/>
      <c r="P94" s="53"/>
      <c r="Q94" s="53"/>
      <c r="R94" s="53"/>
      <c r="S94" s="53"/>
    </row>
    <row r="95" spans="1:19" ht="14.25" hidden="1">
      <c r="A95" s="57">
        <v>96</v>
      </c>
      <c r="B95" s="58" t="s">
        <v>157</v>
      </c>
      <c r="C95" s="58" t="str">
        <f>VLOOKUP(A95,'호석 정보_mhr_한글_참조'!$A$3:$B$113,2,1)</f>
        <v>배고픔 내성</v>
      </c>
      <c r="D95" s="57" t="s">
        <v>127</v>
      </c>
      <c r="E95" s="59" t="s">
        <v>52</v>
      </c>
      <c r="F95" s="60"/>
      <c r="G95" s="59" t="s">
        <v>86</v>
      </c>
      <c r="H95" s="59" t="s">
        <v>86</v>
      </c>
      <c r="I95" s="60"/>
      <c r="J95" s="59" t="s">
        <v>86</v>
      </c>
      <c r="K95" s="59" t="s">
        <v>86</v>
      </c>
      <c r="L95" s="53"/>
      <c r="M95" s="53"/>
      <c r="N95" s="53"/>
      <c r="O95" s="53"/>
      <c r="P95" s="53"/>
      <c r="Q95" s="53"/>
      <c r="R95" s="53"/>
      <c r="S95" s="53"/>
    </row>
    <row r="96" spans="1:19" ht="14.25" hidden="1">
      <c r="A96" s="61">
        <v>97</v>
      </c>
      <c r="B96" s="62" t="s">
        <v>158</v>
      </c>
      <c r="C96" s="62" t="str">
        <f>VLOOKUP(A96,'호석 정보_mhr_한글_참조'!$A$3:$B$113,2,1)</f>
        <v>뛰어들기</v>
      </c>
      <c r="D96" s="61" t="s">
        <v>127</v>
      </c>
      <c r="E96" s="63" t="s">
        <v>130</v>
      </c>
      <c r="F96" s="64"/>
      <c r="G96" s="63" t="s">
        <v>130</v>
      </c>
      <c r="H96" s="63" t="s">
        <v>130</v>
      </c>
      <c r="I96" s="64"/>
      <c r="J96" s="63" t="s">
        <v>130</v>
      </c>
      <c r="K96" s="63" t="s">
        <v>130</v>
      </c>
      <c r="L96" s="53"/>
      <c r="M96" s="53"/>
      <c r="N96" s="53"/>
      <c r="O96" s="53"/>
      <c r="P96" s="53"/>
      <c r="Q96" s="53"/>
      <c r="R96" s="53"/>
      <c r="S96" s="53"/>
    </row>
    <row r="97" spans="1:19" ht="14.25" hidden="1">
      <c r="A97" s="57">
        <v>98</v>
      </c>
      <c r="B97" s="58" t="s">
        <v>159</v>
      </c>
      <c r="C97" s="58" t="str">
        <f>VLOOKUP(A97,'호석 정보_mhr_한글_참조'!$A$3:$B$113,2,1)</f>
        <v>양동</v>
      </c>
      <c r="D97" s="57" t="s">
        <v>127</v>
      </c>
      <c r="E97" s="59" t="s">
        <v>130</v>
      </c>
      <c r="F97" s="60"/>
      <c r="G97" s="59" t="s">
        <v>130</v>
      </c>
      <c r="H97" s="59" t="s">
        <v>130</v>
      </c>
      <c r="I97" s="60"/>
      <c r="J97" s="59" t="s">
        <v>130</v>
      </c>
      <c r="K97" s="59" t="s">
        <v>130</v>
      </c>
      <c r="L97" s="53"/>
      <c r="M97" s="53"/>
      <c r="N97" s="53"/>
      <c r="O97" s="53"/>
      <c r="P97" s="53"/>
      <c r="Q97" s="53"/>
      <c r="R97" s="53"/>
      <c r="S97" s="53"/>
    </row>
    <row r="98" spans="1:19" ht="14.25" hidden="1">
      <c r="A98" s="61">
        <v>99</v>
      </c>
      <c r="B98" s="62" t="s">
        <v>160</v>
      </c>
      <c r="C98" s="62" t="str">
        <f>VLOOKUP(A98,'호석 정보_mhr_한글_참조'!$A$3:$B$113,2,1)</f>
        <v>탑승 명인</v>
      </c>
      <c r="D98" s="61" t="s">
        <v>127</v>
      </c>
      <c r="E98" s="63" t="s">
        <v>130</v>
      </c>
      <c r="F98" s="64"/>
      <c r="G98" s="63" t="s">
        <v>131</v>
      </c>
      <c r="H98" s="63" t="s">
        <v>131</v>
      </c>
      <c r="I98" s="64"/>
      <c r="J98" s="63" t="s">
        <v>131</v>
      </c>
      <c r="K98" s="63" t="s">
        <v>131</v>
      </c>
      <c r="L98" s="53"/>
      <c r="M98" s="53"/>
      <c r="N98" s="53"/>
      <c r="O98" s="53"/>
      <c r="P98" s="53"/>
      <c r="Q98" s="53"/>
      <c r="R98" s="53"/>
      <c r="S98" s="53"/>
    </row>
    <row r="99" spans="1:19" ht="14.25" hidden="1">
      <c r="A99" s="57">
        <v>104</v>
      </c>
      <c r="B99" s="58" t="s">
        <v>161</v>
      </c>
      <c r="C99" s="58" t="str">
        <f>VLOOKUP(A99,'호석 정보_mhr_한글_참조'!$A$3:$B$113,2,1)</f>
        <v>밧줄벌레꾼</v>
      </c>
      <c r="D99" s="57" t="s">
        <v>127</v>
      </c>
      <c r="E99" s="59" t="s">
        <v>52</v>
      </c>
      <c r="F99" s="60"/>
      <c r="G99" s="59" t="s">
        <v>86</v>
      </c>
      <c r="H99" s="59" t="s">
        <v>86</v>
      </c>
      <c r="I99" s="60"/>
      <c r="J99" s="59" t="s">
        <v>86</v>
      </c>
      <c r="K99" s="59" t="s">
        <v>86</v>
      </c>
      <c r="L99" s="53"/>
      <c r="M99" s="53"/>
      <c r="N99" s="53"/>
      <c r="O99" s="53"/>
      <c r="P99" s="53"/>
      <c r="Q99" s="53"/>
      <c r="R99" s="53"/>
      <c r="S99" s="53"/>
    </row>
    <row r="100" spans="1:19" ht="14.25" hidden="1">
      <c r="A100" s="61">
        <v>105</v>
      </c>
      <c r="B100" s="62" t="s">
        <v>165</v>
      </c>
      <c r="C100" s="62" t="str">
        <f>VLOOKUP(A100,'호석 정보_mhr_한글_참조'!$A$3:$B$113,2,1)</f>
        <v>벽면 이동</v>
      </c>
      <c r="D100" s="61" t="s">
        <v>127</v>
      </c>
      <c r="E100" s="63" t="s">
        <v>52</v>
      </c>
      <c r="F100" s="64"/>
      <c r="G100" s="63" t="s">
        <v>86</v>
      </c>
      <c r="H100" s="63" t="s">
        <v>86</v>
      </c>
      <c r="I100" s="64"/>
      <c r="J100" s="63" t="s">
        <v>86</v>
      </c>
      <c r="K100" s="63" t="s">
        <v>86</v>
      </c>
      <c r="L100" s="53"/>
      <c r="M100" s="53"/>
      <c r="N100" s="53"/>
      <c r="O100" s="53"/>
      <c r="P100" s="53"/>
      <c r="Q100" s="53"/>
      <c r="R100" s="53"/>
      <c r="S100" s="53"/>
    </row>
    <row r="101" spans="1:19" ht="14.25" hidden="1">
      <c r="A101" s="57">
        <v>106</v>
      </c>
      <c r="B101" s="58" t="s">
        <v>123</v>
      </c>
      <c r="C101" s="58" t="str">
        <f>VLOOKUP(A101,'호석 정보_mhr_한글_참조'!$A$3:$B$113,2,1)</f>
        <v>역습</v>
      </c>
      <c r="D101" s="57" t="s">
        <v>65</v>
      </c>
      <c r="E101" s="59" t="s">
        <v>52</v>
      </c>
      <c r="F101" s="60"/>
      <c r="G101" s="59" t="s">
        <v>86</v>
      </c>
      <c r="H101" s="59" t="s">
        <v>53</v>
      </c>
      <c r="I101" s="60"/>
      <c r="J101" s="59" t="s">
        <v>86</v>
      </c>
      <c r="K101" s="59" t="s">
        <v>53</v>
      </c>
      <c r="L101" s="53"/>
      <c r="M101" s="53"/>
      <c r="N101" s="53"/>
      <c r="O101" s="53"/>
      <c r="P101" s="53"/>
      <c r="Q101" s="53"/>
      <c r="R101" s="53"/>
      <c r="S101" s="53"/>
    </row>
    <row r="102" spans="1:19" ht="14.25" hidden="1">
      <c r="A102" s="61">
        <v>107</v>
      </c>
      <c r="B102" s="62" t="s">
        <v>124</v>
      </c>
      <c r="C102" s="62" t="str">
        <f>VLOOKUP(A102,'호석 정보_mhr_한글_참조'!$A$3:$B$113,2,1)</f>
        <v>고속 변형</v>
      </c>
      <c r="D102" s="61" t="s">
        <v>65</v>
      </c>
      <c r="E102" s="63" t="s">
        <v>52</v>
      </c>
      <c r="F102" s="64"/>
      <c r="G102" s="63" t="s">
        <v>86</v>
      </c>
      <c r="H102" s="63" t="s">
        <v>53</v>
      </c>
      <c r="I102" s="64"/>
      <c r="J102" s="63" t="s">
        <v>86</v>
      </c>
      <c r="K102" s="63" t="s">
        <v>53</v>
      </c>
      <c r="L102" s="53"/>
      <c r="M102" s="53"/>
      <c r="N102" s="53"/>
      <c r="O102" s="53"/>
      <c r="P102" s="53"/>
      <c r="Q102" s="53"/>
      <c r="R102" s="53"/>
      <c r="S102" s="53"/>
    </row>
    <row r="103" spans="1:19" ht="14.25">
      <c r="A103" s="57">
        <v>108</v>
      </c>
      <c r="B103" s="58" t="s">
        <v>162</v>
      </c>
      <c r="C103" s="58" t="str">
        <f>VLOOKUP(A103,'호석 정보_mhr_한글_참조'!$A$3:$B$113,2,1)</f>
        <v>귀화전</v>
      </c>
      <c r="D103" s="57" t="s">
        <v>43</v>
      </c>
      <c r="E103" s="59" t="s">
        <v>148</v>
      </c>
      <c r="F103" s="60"/>
      <c r="G103" s="59" t="s">
        <v>163</v>
      </c>
      <c r="H103" s="59" t="s">
        <v>163</v>
      </c>
      <c r="I103" s="60"/>
      <c r="J103" s="59" t="s">
        <v>163</v>
      </c>
      <c r="K103" s="59" t="s">
        <v>163</v>
      </c>
      <c r="L103" s="53"/>
      <c r="M103" s="53"/>
      <c r="N103" s="53"/>
      <c r="O103" s="53"/>
      <c r="P103" s="53"/>
      <c r="Q103" s="53"/>
      <c r="R103" s="53"/>
      <c r="S103" s="53"/>
    </row>
    <row r="104" spans="1:19" ht="14.25">
      <c r="A104" s="61">
        <v>116</v>
      </c>
      <c r="B104" s="62" t="s">
        <v>164</v>
      </c>
      <c r="C104" s="62" t="str">
        <f>VLOOKUP(A104,'호석 정보_mhr_한글_참조'!$A$3:$B$113,2,1)</f>
        <v>전화위복</v>
      </c>
      <c r="D104" s="61" t="s">
        <v>43</v>
      </c>
      <c r="E104" s="63" t="s">
        <v>52</v>
      </c>
      <c r="F104" s="64"/>
      <c r="G104" s="63" t="s">
        <v>53</v>
      </c>
      <c r="H104" s="63" t="s">
        <v>53</v>
      </c>
      <c r="I104" s="64"/>
      <c r="J104" s="63" t="s">
        <v>53</v>
      </c>
      <c r="K104" s="63" t="s">
        <v>53</v>
      </c>
      <c r="L104" s="53"/>
      <c r="M104" s="53"/>
      <c r="N104" s="53"/>
      <c r="O104" s="53"/>
      <c r="P104" s="53"/>
      <c r="Q104" s="53"/>
      <c r="R104" s="53"/>
      <c r="S104" s="53"/>
    </row>
    <row r="105" spans="1:19" ht="14.25" hidden="1">
      <c r="A105" s="57">
        <v>122</v>
      </c>
      <c r="B105" s="58" t="s">
        <v>125</v>
      </c>
      <c r="C105" s="58" t="str">
        <f>VLOOKUP(A105,'호석 정보_mhr_한글_참조'!$A$3:$B$113,2,1)</f>
        <v>합기</v>
      </c>
      <c r="D105" s="57" t="s">
        <v>65</v>
      </c>
      <c r="E105" s="59" t="s">
        <v>97</v>
      </c>
      <c r="F105" s="60"/>
      <c r="G105" s="59" t="s">
        <v>101</v>
      </c>
      <c r="H105" s="59" t="s">
        <v>102</v>
      </c>
      <c r="I105" s="60"/>
      <c r="J105" s="59" t="s">
        <v>101</v>
      </c>
      <c r="K105" s="59" t="s">
        <v>102</v>
      </c>
      <c r="L105" s="53"/>
      <c r="M105" s="53"/>
      <c r="N105" s="53"/>
      <c r="O105" s="53"/>
      <c r="P105" s="53"/>
      <c r="Q105" s="53"/>
      <c r="R105" s="53"/>
      <c r="S105" s="53"/>
    </row>
    <row r="106" spans="1:19" ht="14.25" hidden="1">
      <c r="A106" s="61">
        <v>123</v>
      </c>
      <c r="B106" s="62" t="s">
        <v>166</v>
      </c>
      <c r="C106" s="62" t="str">
        <f>VLOOKUP(A106,'호석 정보_mhr_한글_참조'!$A$3:$B$113,2,1)</f>
        <v>향응</v>
      </c>
      <c r="D106" s="61" t="s">
        <v>127</v>
      </c>
      <c r="E106" s="63" t="s">
        <v>130</v>
      </c>
      <c r="F106" s="64"/>
      <c r="G106" s="63" t="s">
        <v>131</v>
      </c>
      <c r="H106" s="63" t="s">
        <v>131</v>
      </c>
      <c r="I106" s="64"/>
      <c r="J106" s="63" t="s">
        <v>131</v>
      </c>
      <c r="K106" s="63" t="s">
        <v>131</v>
      </c>
      <c r="L106" s="53"/>
      <c r="M106" s="53"/>
      <c r="N106" s="53"/>
      <c r="O106" s="53"/>
      <c r="P106" s="53"/>
      <c r="Q106" s="53"/>
      <c r="R106" s="53"/>
      <c r="S106" s="53"/>
    </row>
    <row r="107" spans="1:19" ht="14.25">
      <c r="A107" s="57">
        <v>124</v>
      </c>
      <c r="B107" s="58" t="s">
        <v>167</v>
      </c>
      <c r="C107" s="58" t="str">
        <f>VLOOKUP(A107,'호석 정보_mhr_한글_참조'!$A$3:$B$113,2,1)</f>
        <v>차지 마스터</v>
      </c>
      <c r="D107" s="57" t="s">
        <v>43</v>
      </c>
      <c r="E107" s="59" t="s">
        <v>52</v>
      </c>
      <c r="F107" s="60"/>
      <c r="G107" s="59" t="s">
        <v>53</v>
      </c>
      <c r="H107" s="59" t="s">
        <v>53</v>
      </c>
      <c r="I107" s="60"/>
      <c r="J107" s="59" t="s">
        <v>53</v>
      </c>
      <c r="K107" s="59" t="s">
        <v>53</v>
      </c>
      <c r="L107" s="53"/>
      <c r="M107" s="53"/>
      <c r="N107" s="53"/>
      <c r="O107" s="53"/>
      <c r="P107" s="53"/>
      <c r="Q107" s="53"/>
      <c r="R107" s="53"/>
      <c r="S107" s="53"/>
    </row>
    <row r="108" spans="1:19" ht="14.25">
      <c r="A108" s="61">
        <v>125</v>
      </c>
      <c r="B108" s="62" t="s">
        <v>168</v>
      </c>
      <c r="C108" s="62" t="str">
        <f>VLOOKUP(A108,'호석 정보_mhr_한글_참조'!$A$3:$B$113,2,1)</f>
        <v>공세</v>
      </c>
      <c r="D108" s="61" t="s">
        <v>43</v>
      </c>
      <c r="E108" s="63" t="s">
        <v>52</v>
      </c>
      <c r="F108" s="64"/>
      <c r="G108" s="63" t="s">
        <v>53</v>
      </c>
      <c r="H108" s="63" t="s">
        <v>53</v>
      </c>
      <c r="I108" s="64"/>
      <c r="J108" s="63" t="s">
        <v>53</v>
      </c>
      <c r="K108" s="63" t="s">
        <v>53</v>
      </c>
      <c r="L108" s="53"/>
      <c r="M108" s="53"/>
      <c r="N108" s="53"/>
      <c r="O108" s="53"/>
      <c r="P108" s="53"/>
      <c r="Q108" s="53"/>
      <c r="R108" s="53"/>
      <c r="S108" s="53"/>
    </row>
    <row r="109" spans="1:19" ht="14.25">
      <c r="A109" s="57">
        <v>126</v>
      </c>
      <c r="B109" s="58" t="s">
        <v>169</v>
      </c>
      <c r="C109" s="58" t="str">
        <f>VLOOKUP(A109,'호석 정보_mhr_한글_참조'!$A$3:$B$113,2,1)</f>
        <v>튠 업</v>
      </c>
      <c r="D109" s="57" t="s">
        <v>43</v>
      </c>
      <c r="E109" s="59" t="s">
        <v>97</v>
      </c>
      <c r="F109" s="60"/>
      <c r="G109" s="59" t="s">
        <v>101</v>
      </c>
      <c r="H109" s="59" t="s">
        <v>102</v>
      </c>
      <c r="I109" s="60"/>
      <c r="J109" s="59" t="s">
        <v>101</v>
      </c>
      <c r="K109" s="59" t="s">
        <v>102</v>
      </c>
      <c r="L109" s="53"/>
      <c r="M109" s="53"/>
      <c r="N109" s="53"/>
      <c r="O109" s="53"/>
      <c r="P109" s="53"/>
      <c r="Q109" s="53"/>
      <c r="R109" s="53"/>
      <c r="S109" s="53"/>
    </row>
    <row r="110" spans="1:19" ht="14.25">
      <c r="A110" s="61">
        <v>127</v>
      </c>
      <c r="B110" s="62" t="s">
        <v>170</v>
      </c>
      <c r="C110" s="62" t="str">
        <f>VLOOKUP(A110,'호석 정보_mhr_한글_참조'!$A$3:$B$113,2,1)</f>
        <v>연마술[예]</v>
      </c>
      <c r="D110" s="61" t="s">
        <v>43</v>
      </c>
      <c r="E110" s="63" t="s">
        <v>52</v>
      </c>
      <c r="F110" s="64"/>
      <c r="G110" s="63" t="s">
        <v>53</v>
      </c>
      <c r="H110" s="63" t="s">
        <v>53</v>
      </c>
      <c r="I110" s="64"/>
      <c r="J110" s="63" t="s">
        <v>53</v>
      </c>
      <c r="K110" s="63" t="s">
        <v>53</v>
      </c>
      <c r="L110" s="53"/>
      <c r="M110" s="53"/>
      <c r="N110" s="53"/>
      <c r="O110" s="53"/>
      <c r="P110" s="53"/>
      <c r="Q110" s="53"/>
      <c r="R110" s="53"/>
      <c r="S110" s="53"/>
    </row>
    <row r="111" spans="1:19" ht="14.25">
      <c r="A111" s="57">
        <v>128</v>
      </c>
      <c r="B111" s="58" t="s">
        <v>171</v>
      </c>
      <c r="C111" s="58" t="str">
        <f>VLOOKUP(A111,'호석 정보_mhr_한글_참조'!$A$3:$B$113,2,1)</f>
        <v>칼날비늘 연마</v>
      </c>
      <c r="D111" s="57" t="s">
        <v>43</v>
      </c>
      <c r="E111" s="59" t="s">
        <v>52</v>
      </c>
      <c r="F111" s="60"/>
      <c r="G111" s="59" t="s">
        <v>53</v>
      </c>
      <c r="H111" s="59" t="s">
        <v>53</v>
      </c>
      <c r="I111" s="60"/>
      <c r="J111" s="59" t="s">
        <v>53</v>
      </c>
      <c r="K111" s="59" t="s">
        <v>53</v>
      </c>
      <c r="L111" s="53"/>
      <c r="M111" s="53"/>
      <c r="N111" s="53"/>
      <c r="O111" s="53"/>
      <c r="P111" s="53"/>
      <c r="Q111" s="53"/>
      <c r="R111" s="53"/>
      <c r="S111" s="53"/>
    </row>
    <row r="112" spans="1:19" ht="14.25" hidden="1">
      <c r="A112" s="61">
        <v>129</v>
      </c>
      <c r="B112" s="62" t="s">
        <v>172</v>
      </c>
      <c r="C112" s="62" t="str">
        <f>VLOOKUP(A112,'호석 정보_mhr_한글_참조'!$A$3:$B$113,2,1)</f>
        <v>벽면 이동[상]</v>
      </c>
      <c r="D112" s="61" t="s">
        <v>127</v>
      </c>
      <c r="E112" s="63" t="s">
        <v>130</v>
      </c>
      <c r="F112" s="64"/>
      <c r="G112" s="63" t="s">
        <v>131</v>
      </c>
      <c r="H112" s="63" t="s">
        <v>131</v>
      </c>
      <c r="I112" s="64"/>
      <c r="J112" s="63" t="s">
        <v>131</v>
      </c>
      <c r="K112" s="63" t="s">
        <v>131</v>
      </c>
      <c r="L112" s="53"/>
      <c r="M112" s="53"/>
      <c r="N112" s="53"/>
      <c r="O112" s="53"/>
      <c r="P112" s="53"/>
      <c r="Q112" s="53"/>
      <c r="R112" s="53"/>
      <c r="S112" s="53"/>
    </row>
    <row r="113" spans="1:19" ht="14.25">
      <c r="A113" s="57">
        <v>131</v>
      </c>
      <c r="B113" s="58" t="s">
        <v>173</v>
      </c>
      <c r="C113" s="58" t="str">
        <f>VLOOKUP(A113,'호석 정보_mhr_한글_참조'!$A$3:$B$113,2,1)</f>
        <v>연격</v>
      </c>
      <c r="D113" s="57" t="s">
        <v>43</v>
      </c>
      <c r="E113" s="59" t="s">
        <v>52</v>
      </c>
      <c r="F113" s="60"/>
      <c r="G113" s="59" t="s">
        <v>53</v>
      </c>
      <c r="H113" s="59" t="s">
        <v>53</v>
      </c>
      <c r="I113" s="60"/>
      <c r="J113" s="59" t="s">
        <v>53</v>
      </c>
      <c r="K113" s="65" t="s">
        <v>53</v>
      </c>
      <c r="L113" s="53"/>
      <c r="M113" s="53"/>
      <c r="N113" s="53"/>
      <c r="O113" s="53"/>
      <c r="P113" s="53"/>
      <c r="Q113" s="53"/>
      <c r="R113" s="53"/>
      <c r="S113" s="53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12.75">
      <c r="B115" s="66"/>
      <c r="C115" s="66"/>
      <c r="D115" s="53"/>
      <c r="E115" s="53"/>
      <c r="F115" s="53"/>
      <c r="H115" s="66"/>
      <c r="I115" s="66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14.25">
      <c r="B116" s="53"/>
      <c r="C116" s="67"/>
      <c r="D116" s="67"/>
      <c r="E116" s="68"/>
      <c r="F116" s="53"/>
      <c r="H116" s="69"/>
      <c r="I116" s="67"/>
      <c r="J116" s="67"/>
      <c r="K116" s="53"/>
      <c r="L116" s="53"/>
      <c r="M116" s="53"/>
      <c r="N116" s="53"/>
      <c r="O116" s="53"/>
      <c r="P116" s="53"/>
      <c r="Q116" s="53"/>
      <c r="R116" s="53"/>
      <c r="S116" s="53"/>
    </row>
    <row r="117" spans="1:19" ht="14.25">
      <c r="B117" s="53"/>
      <c r="C117" s="67"/>
      <c r="D117" s="67"/>
      <c r="E117" s="68"/>
      <c r="F117" s="53"/>
      <c r="H117" s="68"/>
      <c r="I117" s="67"/>
      <c r="J117" s="67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19" ht="14.25">
      <c r="B118" s="53"/>
      <c r="C118" s="67"/>
      <c r="D118" s="67"/>
      <c r="E118" s="68"/>
      <c r="F118" s="53"/>
      <c r="H118" s="68"/>
      <c r="I118" s="67"/>
      <c r="J118" s="67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19" ht="14.25">
      <c r="B119" s="53"/>
      <c r="C119" s="67"/>
      <c r="D119" s="67"/>
      <c r="E119" s="68"/>
      <c r="F119" s="53"/>
      <c r="H119" s="68"/>
      <c r="I119" s="67"/>
      <c r="J119" s="67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ht="14.25">
      <c r="B120" s="53"/>
      <c r="C120" s="67"/>
      <c r="D120" s="67"/>
      <c r="E120" s="68"/>
      <c r="F120" s="53"/>
      <c r="H120" s="68"/>
      <c r="I120" s="67"/>
      <c r="J120" s="67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ht="14.25">
      <c r="B121" s="53"/>
      <c r="C121" s="67"/>
      <c r="D121" s="67"/>
      <c r="E121" s="68"/>
      <c r="F121" s="53"/>
      <c r="H121" s="68"/>
      <c r="I121" s="67"/>
      <c r="J121" s="67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19" ht="14.25">
      <c r="B122" s="53"/>
      <c r="C122" s="67"/>
      <c r="D122" s="67"/>
      <c r="E122" s="68"/>
      <c r="F122" s="53"/>
      <c r="H122" s="68"/>
      <c r="I122" s="67"/>
      <c r="J122" s="67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19" ht="14.25">
      <c r="B123" s="53"/>
      <c r="C123" s="67"/>
      <c r="D123" s="67"/>
      <c r="E123" s="68"/>
      <c r="F123" s="53"/>
      <c r="H123" s="68"/>
      <c r="I123" s="67"/>
      <c r="J123" s="67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ht="14.25">
      <c r="B124" s="53"/>
      <c r="C124" s="67"/>
      <c r="D124" s="67"/>
      <c r="E124" s="68"/>
      <c r="F124" s="53"/>
      <c r="H124" s="68"/>
      <c r="I124" s="67"/>
      <c r="J124" s="67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19" ht="14.25">
      <c r="B125" s="53"/>
      <c r="C125" s="67"/>
      <c r="D125" s="67"/>
      <c r="E125" s="68"/>
      <c r="F125" s="53"/>
      <c r="H125" s="68"/>
      <c r="I125" s="67"/>
      <c r="J125" s="67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19" ht="14.25">
      <c r="B126" s="53"/>
      <c r="C126" s="67"/>
      <c r="D126" s="67"/>
      <c r="E126" s="68"/>
      <c r="F126" s="53"/>
      <c r="H126" s="68"/>
      <c r="I126" s="67"/>
      <c r="J126" s="67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19" ht="14.25">
      <c r="B127" s="53"/>
      <c r="C127" s="67"/>
      <c r="D127" s="67"/>
      <c r="E127" s="68"/>
      <c r="F127" s="53"/>
      <c r="H127" s="68"/>
      <c r="I127" s="67"/>
      <c r="J127" s="67"/>
      <c r="K127" s="53"/>
      <c r="L127" s="53"/>
      <c r="M127" s="53"/>
      <c r="N127" s="53"/>
      <c r="O127" s="53"/>
      <c r="P127" s="53"/>
      <c r="Q127" s="53"/>
      <c r="R127" s="53"/>
      <c r="S127" s="53"/>
    </row>
    <row r="128" spans="1:19" ht="14.25">
      <c r="B128" s="53"/>
      <c r="C128" s="67"/>
      <c r="D128" s="67"/>
      <c r="E128" s="68"/>
      <c r="F128" s="53"/>
      <c r="H128" s="68"/>
      <c r="I128" s="67"/>
      <c r="J128" s="67"/>
      <c r="K128" s="53"/>
      <c r="L128" s="53"/>
      <c r="M128" s="53"/>
      <c r="N128" s="53"/>
      <c r="O128" s="53"/>
      <c r="P128" s="53"/>
      <c r="Q128" s="53"/>
      <c r="R128" s="53"/>
      <c r="S128" s="53"/>
    </row>
    <row r="129" spans="2:19" ht="14.25">
      <c r="B129" s="53"/>
      <c r="C129" s="67"/>
      <c r="D129" s="67"/>
      <c r="E129" s="68"/>
      <c r="F129" s="53"/>
      <c r="H129" s="68"/>
      <c r="I129" s="67"/>
      <c r="J129" s="67"/>
      <c r="K129" s="53"/>
      <c r="L129" s="53"/>
      <c r="M129" s="53"/>
      <c r="N129" s="53"/>
      <c r="O129" s="53"/>
      <c r="P129" s="53"/>
      <c r="Q129" s="53"/>
      <c r="R129" s="53"/>
      <c r="S129" s="53"/>
    </row>
    <row r="130" spans="2:19" ht="14.25">
      <c r="B130" s="53"/>
      <c r="C130" s="67"/>
      <c r="D130" s="67"/>
      <c r="E130" s="68"/>
      <c r="F130" s="53"/>
      <c r="H130" s="68"/>
      <c r="I130" s="67"/>
      <c r="J130" s="67"/>
      <c r="K130" s="53"/>
      <c r="L130" s="53"/>
      <c r="M130" s="53"/>
      <c r="N130" s="53"/>
      <c r="O130" s="53"/>
      <c r="P130" s="53"/>
      <c r="Q130" s="53"/>
      <c r="R130" s="53"/>
      <c r="S130" s="53"/>
    </row>
    <row r="131" spans="2:19" ht="14.25">
      <c r="B131" s="53"/>
      <c r="C131" s="67"/>
      <c r="D131" s="67"/>
      <c r="E131" s="68"/>
      <c r="F131" s="53"/>
      <c r="H131" s="68"/>
      <c r="I131" s="67"/>
      <c r="J131" s="67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2:19" ht="14.25">
      <c r="B132" s="53"/>
      <c r="C132" s="67"/>
      <c r="D132" s="67"/>
      <c r="E132" s="68"/>
      <c r="F132" s="53"/>
      <c r="H132" s="68"/>
      <c r="I132" s="67"/>
      <c r="J132" s="67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2:19" ht="14.25">
      <c r="B133" s="53"/>
      <c r="C133" s="67"/>
      <c r="D133" s="67"/>
      <c r="E133" s="68"/>
      <c r="F133" s="53"/>
      <c r="H133" s="68"/>
      <c r="I133" s="67"/>
      <c r="J133" s="67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2:19" ht="14.25">
      <c r="B134" s="53"/>
      <c r="C134" s="67"/>
      <c r="D134" s="67"/>
      <c r="E134" s="68"/>
      <c r="F134" s="53"/>
      <c r="H134" s="68"/>
      <c r="I134" s="67"/>
      <c r="J134" s="67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2:19" ht="14.25">
      <c r="B135" s="53"/>
      <c r="C135" s="67"/>
      <c r="D135" s="67"/>
      <c r="E135" s="68"/>
      <c r="F135" s="53"/>
      <c r="H135" s="68"/>
      <c r="I135" s="67"/>
      <c r="J135" s="67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2:19" ht="14.25">
      <c r="B136" s="53"/>
      <c r="C136" s="67"/>
      <c r="D136" s="67"/>
      <c r="E136" s="68"/>
      <c r="F136" s="53"/>
      <c r="H136" s="68"/>
      <c r="I136" s="67"/>
      <c r="J136" s="67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2:19" ht="14.25">
      <c r="B137" s="53"/>
      <c r="C137" s="67"/>
      <c r="D137" s="67"/>
      <c r="E137" s="68"/>
      <c r="F137" s="53"/>
      <c r="H137" s="68"/>
      <c r="I137" s="67"/>
      <c r="J137" s="67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2:19" ht="14.25">
      <c r="B138" s="53"/>
      <c r="C138" s="67"/>
      <c r="D138" s="67"/>
      <c r="E138" s="68"/>
      <c r="F138" s="53"/>
      <c r="H138" s="68"/>
      <c r="I138" s="67"/>
      <c r="J138" s="67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2:19" ht="14.25">
      <c r="B139" s="53"/>
      <c r="C139" s="67"/>
      <c r="D139" s="67"/>
      <c r="E139" s="68"/>
      <c r="F139" s="53"/>
      <c r="H139" s="68"/>
      <c r="I139" s="67"/>
      <c r="J139" s="67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2:19" ht="14.25">
      <c r="B140" s="53"/>
      <c r="C140" s="67"/>
      <c r="D140" s="67"/>
      <c r="E140" s="68"/>
      <c r="F140" s="53"/>
      <c r="H140" s="68"/>
      <c r="I140" s="67"/>
      <c r="J140" s="67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2:19" ht="14.25">
      <c r="B141" s="53"/>
      <c r="C141" s="67"/>
      <c r="D141" s="67"/>
      <c r="E141" s="68"/>
      <c r="F141" s="53"/>
      <c r="H141" s="68"/>
      <c r="I141" s="67"/>
      <c r="J141" s="67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2:19" ht="14.25">
      <c r="B142" s="53"/>
      <c r="C142" s="67"/>
      <c r="D142" s="67"/>
      <c r="E142" s="68"/>
      <c r="F142" s="53"/>
      <c r="H142" s="68"/>
      <c r="I142" s="67"/>
      <c r="J142" s="67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2:19" ht="14.25">
      <c r="B143" s="53"/>
      <c r="C143" s="67"/>
      <c r="D143" s="67"/>
      <c r="E143" s="68"/>
      <c r="F143" s="53"/>
      <c r="H143" s="68"/>
      <c r="I143" s="67"/>
      <c r="J143" s="67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2:19" ht="14.25">
      <c r="B144" s="53"/>
      <c r="C144" s="67"/>
      <c r="D144" s="67"/>
      <c r="E144" s="68"/>
      <c r="F144" s="53"/>
      <c r="H144" s="68"/>
      <c r="I144" s="67"/>
      <c r="J144" s="67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2:19" ht="14.25">
      <c r="B145" s="53"/>
      <c r="C145" s="67"/>
      <c r="D145" s="67"/>
      <c r="E145" s="68"/>
      <c r="F145" s="53"/>
      <c r="H145" s="68"/>
      <c r="I145" s="67"/>
      <c r="J145" s="67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2:19" ht="14.25">
      <c r="B146" s="53"/>
      <c r="C146" s="67"/>
      <c r="D146" s="67"/>
      <c r="E146" s="68"/>
      <c r="F146" s="53"/>
      <c r="H146" s="68"/>
      <c r="I146" s="67"/>
      <c r="J146" s="67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2:19" ht="14.25">
      <c r="B147" s="53"/>
      <c r="C147" s="67"/>
      <c r="D147" s="67"/>
      <c r="E147" s="68"/>
      <c r="F147" s="53"/>
      <c r="H147" s="68"/>
      <c r="I147" s="67"/>
      <c r="J147" s="67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2:19" ht="14.25">
      <c r="B148" s="53"/>
      <c r="C148" s="67"/>
      <c r="D148" s="67"/>
      <c r="E148" s="68"/>
      <c r="F148" s="53"/>
      <c r="H148" s="68"/>
      <c r="I148" s="67"/>
      <c r="J148" s="67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2:19" ht="14.25">
      <c r="B149" s="53"/>
      <c r="C149" s="67"/>
      <c r="D149" s="67"/>
      <c r="E149" s="68"/>
      <c r="F149" s="53"/>
      <c r="H149" s="68"/>
      <c r="I149" s="67"/>
      <c r="J149" s="67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2:19" ht="14.25">
      <c r="B150" s="53"/>
      <c r="C150" s="67"/>
      <c r="D150" s="67"/>
      <c r="E150" s="68"/>
      <c r="F150" s="53"/>
      <c r="H150" s="68"/>
      <c r="I150" s="67"/>
      <c r="J150" s="67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2:19" ht="14.25">
      <c r="B151" s="53"/>
      <c r="C151" s="67"/>
      <c r="D151" s="67"/>
      <c r="E151" s="68"/>
      <c r="F151" s="53"/>
      <c r="H151" s="68"/>
      <c r="I151" s="67"/>
      <c r="J151" s="67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2:19" ht="14.25">
      <c r="B152" s="53"/>
      <c r="C152" s="67"/>
      <c r="D152" s="67"/>
      <c r="E152" s="68"/>
      <c r="F152" s="53"/>
      <c r="H152" s="68"/>
      <c r="I152" s="67"/>
      <c r="J152" s="67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2:19" ht="14.25">
      <c r="B153" s="53"/>
      <c r="C153" s="67"/>
      <c r="D153" s="67"/>
      <c r="E153" s="68"/>
      <c r="F153" s="53"/>
      <c r="H153" s="68"/>
      <c r="I153" s="67"/>
      <c r="J153" s="67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2:19" ht="14.25">
      <c r="B154" s="53"/>
      <c r="C154" s="67"/>
      <c r="D154" s="67"/>
      <c r="E154" s="68"/>
      <c r="F154" s="53"/>
      <c r="H154" s="68"/>
      <c r="I154" s="67"/>
      <c r="J154" s="67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2:19" ht="14.25">
      <c r="B155" s="53"/>
      <c r="C155" s="67"/>
      <c r="D155" s="67"/>
      <c r="E155" s="68"/>
      <c r="F155" s="53"/>
      <c r="H155" s="68"/>
      <c r="I155" s="67"/>
      <c r="J155" s="67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2:19" ht="14.25">
      <c r="B156" s="53"/>
      <c r="C156" s="67"/>
      <c r="D156" s="67"/>
      <c r="E156" s="68"/>
      <c r="F156" s="53"/>
      <c r="H156" s="68"/>
      <c r="I156" s="67"/>
      <c r="J156" s="67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2:19" ht="14.25">
      <c r="B157" s="53"/>
      <c r="C157" s="67"/>
      <c r="D157" s="67"/>
      <c r="E157" s="68"/>
      <c r="F157" s="53"/>
      <c r="H157" s="68"/>
      <c r="I157" s="67"/>
      <c r="J157" s="67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2:19" ht="14.25">
      <c r="B158" s="53"/>
      <c r="C158" s="67"/>
      <c r="D158" s="67"/>
      <c r="E158" s="68"/>
      <c r="F158" s="53"/>
      <c r="H158" s="68"/>
      <c r="I158" s="67"/>
      <c r="J158" s="67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2:19" ht="14.25">
      <c r="B159" s="53"/>
      <c r="C159" s="67"/>
      <c r="D159" s="67"/>
      <c r="E159" s="68"/>
      <c r="F159" s="53"/>
      <c r="H159" s="68"/>
      <c r="I159" s="67"/>
      <c r="J159" s="67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2:19" ht="14.25">
      <c r="B160" s="53"/>
      <c r="C160" s="67"/>
      <c r="D160" s="67"/>
      <c r="E160" s="68"/>
      <c r="F160" s="53"/>
      <c r="H160" s="68"/>
      <c r="I160" s="67"/>
      <c r="J160" s="67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2:19" ht="14.25">
      <c r="B161" s="53"/>
      <c r="C161" s="67"/>
      <c r="D161" s="67"/>
      <c r="E161" s="68"/>
      <c r="F161" s="53"/>
      <c r="H161" s="68"/>
      <c r="I161" s="67"/>
      <c r="J161" s="67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2:19" ht="14.25">
      <c r="B162" s="53"/>
      <c r="C162" s="67"/>
      <c r="D162" s="67"/>
      <c r="E162" s="68"/>
      <c r="F162" s="53"/>
      <c r="H162" s="68"/>
      <c r="I162" s="67"/>
      <c r="J162" s="67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2:19" ht="14.25">
      <c r="B163" s="53"/>
      <c r="C163" s="67"/>
      <c r="D163" s="67"/>
      <c r="E163" s="68"/>
      <c r="F163" s="53"/>
      <c r="H163" s="68"/>
      <c r="I163" s="67"/>
      <c r="J163" s="67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2:19" ht="14.25">
      <c r="B164" s="53"/>
      <c r="C164" s="67"/>
      <c r="D164" s="67"/>
      <c r="E164" s="68"/>
      <c r="F164" s="53"/>
      <c r="H164" s="68"/>
      <c r="I164" s="67"/>
      <c r="J164" s="67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2:19" ht="14.25">
      <c r="B165" s="53"/>
      <c r="C165" s="67"/>
      <c r="D165" s="67"/>
      <c r="E165" s="68"/>
      <c r="F165" s="53"/>
      <c r="H165" s="68"/>
      <c r="I165" s="67"/>
      <c r="J165" s="67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2:19" ht="14.25">
      <c r="B166" s="53"/>
      <c r="C166" s="67"/>
      <c r="D166" s="67"/>
      <c r="E166" s="68"/>
      <c r="F166" s="53"/>
      <c r="H166" s="68"/>
      <c r="I166" s="67"/>
      <c r="J166" s="67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2:19" ht="14.25">
      <c r="B167" s="53"/>
      <c r="C167" s="67"/>
      <c r="D167" s="67"/>
      <c r="E167" s="68"/>
      <c r="F167" s="53"/>
      <c r="H167" s="68"/>
      <c r="I167" s="67"/>
      <c r="J167" s="67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2:19" ht="14.25">
      <c r="B168" s="53"/>
      <c r="C168" s="67"/>
      <c r="D168" s="67"/>
      <c r="E168" s="68"/>
      <c r="F168" s="53"/>
      <c r="H168" s="68"/>
      <c r="I168" s="67"/>
      <c r="J168" s="67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2:19" ht="14.25">
      <c r="B169" s="53"/>
      <c r="C169" s="67"/>
      <c r="D169" s="67"/>
      <c r="E169" s="68"/>
      <c r="F169" s="53"/>
      <c r="H169" s="68"/>
      <c r="I169" s="67"/>
      <c r="J169" s="67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2:19" ht="14.25">
      <c r="B170" s="53"/>
      <c r="C170" s="67"/>
      <c r="D170" s="67"/>
      <c r="E170" s="68"/>
      <c r="F170" s="53"/>
      <c r="H170" s="68"/>
      <c r="I170" s="67"/>
      <c r="J170" s="67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2:19" ht="14.25">
      <c r="B171" s="53"/>
      <c r="C171" s="67"/>
      <c r="D171" s="67"/>
      <c r="E171" s="68"/>
      <c r="F171" s="53"/>
      <c r="H171" s="68"/>
      <c r="I171" s="67"/>
      <c r="J171" s="67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2:19" ht="14.25">
      <c r="B172" s="53"/>
      <c r="C172" s="67"/>
      <c r="D172" s="67"/>
      <c r="E172" s="68"/>
      <c r="F172" s="53"/>
      <c r="H172" s="68"/>
      <c r="I172" s="67"/>
      <c r="J172" s="67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2:19" ht="14.25">
      <c r="B173" s="53"/>
      <c r="C173" s="67"/>
      <c r="D173" s="67"/>
      <c r="E173" s="68"/>
      <c r="F173" s="53"/>
      <c r="H173" s="68"/>
      <c r="I173" s="67"/>
      <c r="J173" s="67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2:19" ht="14.25">
      <c r="B174" s="53"/>
      <c r="C174" s="67"/>
      <c r="D174" s="67"/>
      <c r="E174" s="68"/>
      <c r="F174" s="53"/>
      <c r="H174" s="68"/>
      <c r="I174" s="67"/>
      <c r="J174" s="67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2:19" ht="14.25">
      <c r="B175" s="53"/>
      <c r="C175" s="67"/>
      <c r="D175" s="67"/>
      <c r="E175" s="68"/>
      <c r="F175" s="53"/>
      <c r="H175" s="68"/>
      <c r="I175" s="67"/>
      <c r="J175" s="67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2:19" ht="14.25">
      <c r="B176" s="53"/>
      <c r="C176" s="67"/>
      <c r="D176" s="67"/>
      <c r="E176" s="68"/>
      <c r="F176" s="53"/>
      <c r="H176" s="68"/>
      <c r="I176" s="67"/>
      <c r="J176" s="67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14.25">
      <c r="B177" s="53"/>
      <c r="C177" s="67"/>
      <c r="D177" s="67"/>
      <c r="E177" s="68"/>
      <c r="F177" s="53"/>
      <c r="H177" s="68"/>
      <c r="I177" s="67"/>
      <c r="J177" s="67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14.25">
      <c r="B178" s="53"/>
      <c r="C178" s="67"/>
      <c r="D178" s="67"/>
      <c r="E178" s="68"/>
      <c r="F178" s="53"/>
      <c r="H178" s="68"/>
      <c r="I178" s="67"/>
      <c r="J178" s="67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14.25">
      <c r="B179" s="53"/>
      <c r="C179" s="67"/>
      <c r="D179" s="67"/>
      <c r="E179" s="68"/>
      <c r="F179" s="53"/>
      <c r="H179" s="68"/>
      <c r="I179" s="67"/>
      <c r="J179" s="67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14.25">
      <c r="B180" s="53"/>
      <c r="C180" s="67"/>
      <c r="D180" s="67"/>
      <c r="E180" s="68"/>
      <c r="F180" s="53"/>
      <c r="H180" s="68"/>
      <c r="I180" s="67"/>
      <c r="J180" s="67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14.25">
      <c r="A181" s="53"/>
      <c r="B181" s="66"/>
      <c r="C181" s="53"/>
      <c r="D181" s="53"/>
      <c r="E181" s="53"/>
      <c r="F181" s="53"/>
      <c r="H181" s="68"/>
      <c r="I181" s="67"/>
      <c r="J181" s="67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14.25">
      <c r="B182" s="53"/>
      <c r="C182" s="67"/>
      <c r="D182" s="67"/>
      <c r="E182" s="68"/>
      <c r="F182" s="53"/>
      <c r="H182" s="68"/>
      <c r="I182" s="67"/>
      <c r="J182" s="67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14.25">
      <c r="B183" s="53"/>
      <c r="C183" s="67"/>
      <c r="D183" s="67"/>
      <c r="E183" s="68"/>
      <c r="F183" s="53"/>
      <c r="H183" s="68"/>
      <c r="I183" s="67"/>
      <c r="J183" s="67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14.25">
      <c r="B184" s="53"/>
      <c r="C184" s="67"/>
      <c r="D184" s="67"/>
      <c r="E184" s="68"/>
      <c r="F184" s="53"/>
      <c r="H184" s="68"/>
      <c r="I184" s="67"/>
      <c r="J184" s="67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14.25">
      <c r="B185" s="53"/>
      <c r="C185" s="67"/>
      <c r="D185" s="67"/>
      <c r="E185" s="68"/>
      <c r="F185" s="53"/>
      <c r="H185" s="68"/>
      <c r="I185" s="67"/>
      <c r="J185" s="67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14.25">
      <c r="B186" s="53"/>
      <c r="C186" s="67"/>
      <c r="D186" s="67"/>
      <c r="E186" s="68"/>
      <c r="F186" s="53"/>
      <c r="H186" s="68"/>
      <c r="I186" s="67"/>
      <c r="J186" s="67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14.25">
      <c r="B187" s="53"/>
      <c r="C187" s="67"/>
      <c r="D187" s="67"/>
      <c r="E187" s="68"/>
      <c r="F187" s="53"/>
      <c r="H187" s="68"/>
      <c r="I187" s="67"/>
      <c r="J187" s="67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14.25">
      <c r="B188" s="53"/>
      <c r="C188" s="67"/>
      <c r="D188" s="67"/>
      <c r="E188" s="68"/>
      <c r="F188" s="53"/>
      <c r="H188" s="68"/>
      <c r="I188" s="67"/>
      <c r="J188" s="67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14.25">
      <c r="B189" s="53"/>
      <c r="C189" s="67"/>
      <c r="D189" s="67"/>
      <c r="E189" s="68"/>
      <c r="F189" s="53"/>
      <c r="H189" s="68"/>
      <c r="I189" s="67"/>
      <c r="J189" s="67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14.25">
      <c r="B190" s="53"/>
      <c r="C190" s="67"/>
      <c r="D190" s="67"/>
      <c r="E190" s="68"/>
      <c r="F190" s="53"/>
      <c r="H190" s="68"/>
      <c r="I190" s="67"/>
      <c r="J190" s="67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14.25">
      <c r="B191" s="53"/>
      <c r="C191" s="67"/>
      <c r="D191" s="67"/>
      <c r="E191" s="68"/>
      <c r="F191" s="53"/>
      <c r="H191" s="68"/>
      <c r="I191" s="67"/>
      <c r="J191" s="67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14.25">
      <c r="B192" s="53"/>
      <c r="C192" s="67"/>
      <c r="D192" s="67"/>
      <c r="E192" s="68"/>
      <c r="F192" s="53"/>
      <c r="H192" s="68"/>
      <c r="I192" s="67"/>
      <c r="J192" s="67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2:19" ht="14.25">
      <c r="B193" s="53"/>
      <c r="C193" s="67"/>
      <c r="D193" s="67"/>
      <c r="E193" s="68"/>
      <c r="F193" s="53"/>
      <c r="H193" s="68"/>
      <c r="I193" s="67"/>
      <c r="J193" s="67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2:19" ht="14.25">
      <c r="B194" s="53"/>
      <c r="C194" s="67"/>
      <c r="D194" s="67"/>
      <c r="E194" s="68"/>
      <c r="F194" s="53"/>
      <c r="H194" s="68"/>
      <c r="I194" s="67"/>
      <c r="J194" s="67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2:19" ht="14.25">
      <c r="B195" s="53"/>
      <c r="C195" s="67"/>
      <c r="D195" s="67"/>
      <c r="E195" s="68"/>
      <c r="F195" s="53"/>
      <c r="H195" s="68"/>
      <c r="I195" s="67"/>
      <c r="J195" s="67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2:19" ht="14.25">
      <c r="B196" s="53"/>
      <c r="C196" s="67"/>
      <c r="D196" s="67"/>
      <c r="E196" s="68"/>
      <c r="F196" s="53"/>
      <c r="H196" s="68"/>
      <c r="I196" s="67"/>
      <c r="J196" s="67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2:19" ht="14.25">
      <c r="B197" s="53"/>
      <c r="C197" s="67"/>
      <c r="D197" s="67"/>
      <c r="E197" s="68"/>
      <c r="F197" s="53"/>
      <c r="H197" s="68"/>
      <c r="I197" s="67"/>
      <c r="J197" s="67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2:19" ht="14.25">
      <c r="B198" s="53"/>
      <c r="C198" s="67"/>
      <c r="D198" s="67"/>
      <c r="E198" s="68"/>
      <c r="F198" s="53"/>
      <c r="H198" s="68"/>
      <c r="I198" s="67"/>
      <c r="J198" s="67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2:19" ht="14.25">
      <c r="B199" s="53"/>
      <c r="C199" s="67"/>
      <c r="D199" s="67"/>
      <c r="E199" s="68"/>
      <c r="F199" s="53"/>
      <c r="H199" s="68"/>
      <c r="I199" s="67"/>
      <c r="J199" s="67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2:19" ht="14.25">
      <c r="B200" s="53"/>
      <c r="C200" s="67"/>
      <c r="D200" s="67"/>
      <c r="E200" s="68"/>
      <c r="F200" s="53"/>
      <c r="H200" s="68"/>
      <c r="I200" s="67"/>
      <c r="J200" s="67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2:19" ht="14.25">
      <c r="B201" s="53"/>
      <c r="C201" s="67"/>
      <c r="D201" s="67"/>
      <c r="E201" s="68"/>
      <c r="F201" s="53"/>
      <c r="H201" s="68"/>
      <c r="I201" s="67"/>
      <c r="J201" s="67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2:19" ht="14.25">
      <c r="B202" s="53"/>
      <c r="C202" s="67"/>
      <c r="D202" s="67"/>
      <c r="E202" s="68"/>
      <c r="F202" s="53"/>
      <c r="H202" s="68"/>
      <c r="I202" s="67"/>
      <c r="J202" s="67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2:19" ht="14.25">
      <c r="B203" s="53"/>
      <c r="C203" s="67"/>
      <c r="D203" s="67"/>
      <c r="E203" s="68"/>
      <c r="F203" s="53"/>
      <c r="H203" s="68"/>
      <c r="I203" s="67"/>
      <c r="J203" s="67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2:19" ht="14.25">
      <c r="B204" s="53"/>
      <c r="C204" s="67"/>
      <c r="D204" s="67"/>
      <c r="E204" s="68"/>
      <c r="F204" s="53"/>
      <c r="H204" s="68"/>
      <c r="I204" s="67"/>
      <c r="J204" s="67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2:19" ht="14.25">
      <c r="B205" s="53"/>
      <c r="C205" s="67"/>
      <c r="D205" s="67"/>
      <c r="E205" s="68"/>
      <c r="F205" s="53"/>
      <c r="H205" s="68"/>
      <c r="I205" s="67"/>
      <c r="J205" s="67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2:19" ht="14.25">
      <c r="B206" s="53"/>
      <c r="C206" s="67"/>
      <c r="D206" s="67"/>
      <c r="E206" s="68"/>
      <c r="F206" s="53"/>
      <c r="H206" s="68"/>
      <c r="I206" s="67"/>
      <c r="J206" s="67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2:19" ht="14.25">
      <c r="B207" s="53"/>
      <c r="C207" s="67"/>
      <c r="D207" s="67"/>
      <c r="E207" s="68"/>
      <c r="F207" s="53"/>
      <c r="H207" s="68"/>
      <c r="I207" s="67"/>
      <c r="J207" s="67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2:19" ht="14.25">
      <c r="B208" s="53"/>
      <c r="C208" s="67"/>
      <c r="D208" s="67"/>
      <c r="E208" s="68"/>
      <c r="F208" s="53"/>
      <c r="H208" s="68"/>
      <c r="I208" s="67"/>
      <c r="J208" s="67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2:19" ht="14.25">
      <c r="B209" s="53"/>
      <c r="C209" s="67"/>
      <c r="D209" s="67"/>
      <c r="E209" s="68"/>
      <c r="F209" s="53"/>
      <c r="H209" s="68"/>
      <c r="I209" s="67"/>
      <c r="J209" s="67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2:19" ht="14.25">
      <c r="B210" s="53"/>
      <c r="C210" s="67"/>
      <c r="D210" s="67"/>
      <c r="E210" s="68"/>
      <c r="F210" s="53"/>
      <c r="H210" s="68"/>
      <c r="I210" s="67"/>
      <c r="J210" s="67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2:19" ht="14.25">
      <c r="B211" s="53"/>
      <c r="C211" s="67"/>
      <c r="D211" s="67"/>
      <c r="E211" s="68"/>
      <c r="F211" s="53"/>
      <c r="H211" s="68"/>
      <c r="I211" s="67"/>
      <c r="J211" s="67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2:19" ht="14.25">
      <c r="B212" s="53"/>
      <c r="C212" s="67"/>
      <c r="D212" s="67"/>
      <c r="E212" s="68"/>
      <c r="F212" s="53"/>
      <c r="H212" s="68"/>
      <c r="I212" s="67"/>
      <c r="J212" s="67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2:19" ht="14.25">
      <c r="B213" s="53"/>
      <c r="C213" s="67"/>
      <c r="D213" s="67"/>
      <c r="E213" s="68"/>
      <c r="F213" s="53"/>
      <c r="H213" s="68"/>
      <c r="I213" s="67"/>
      <c r="J213" s="67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2:19" ht="14.25">
      <c r="B214" s="53"/>
      <c r="C214" s="67"/>
      <c r="D214" s="67"/>
      <c r="E214" s="68"/>
      <c r="F214" s="53"/>
      <c r="H214" s="68"/>
      <c r="I214" s="67"/>
      <c r="J214" s="67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2:19" ht="14.25">
      <c r="B215" s="53"/>
      <c r="C215" s="67"/>
      <c r="D215" s="67"/>
      <c r="E215" s="68"/>
      <c r="F215" s="53"/>
      <c r="H215" s="68"/>
      <c r="I215" s="67"/>
      <c r="J215" s="67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2:19" ht="14.25">
      <c r="B216" s="53"/>
      <c r="C216" s="67"/>
      <c r="D216" s="67"/>
      <c r="E216" s="68"/>
      <c r="F216" s="53"/>
      <c r="H216" s="68"/>
      <c r="I216" s="67"/>
      <c r="J216" s="67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2:19" ht="14.25">
      <c r="B217" s="53"/>
      <c r="C217" s="67"/>
      <c r="D217" s="67"/>
      <c r="E217" s="68"/>
      <c r="F217" s="53"/>
      <c r="H217" s="68"/>
      <c r="I217" s="67"/>
      <c r="J217" s="67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2:19" ht="14.25">
      <c r="B218" s="53"/>
      <c r="C218" s="67"/>
      <c r="D218" s="67"/>
      <c r="E218" s="68"/>
      <c r="F218" s="53"/>
      <c r="H218" s="68"/>
      <c r="I218" s="67"/>
      <c r="J218" s="67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2:19" ht="14.25">
      <c r="B219" s="53"/>
      <c r="C219" s="67"/>
      <c r="D219" s="67"/>
      <c r="E219" s="68"/>
      <c r="F219" s="53"/>
      <c r="H219" s="68"/>
      <c r="I219" s="67"/>
      <c r="J219" s="67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2:19" ht="14.25">
      <c r="B220" s="53"/>
      <c r="C220" s="67"/>
      <c r="D220" s="67"/>
      <c r="E220" s="68"/>
      <c r="F220" s="53"/>
      <c r="H220" s="68"/>
      <c r="I220" s="67"/>
      <c r="J220" s="67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2:19" ht="14.25">
      <c r="B221" s="53"/>
      <c r="C221" s="67"/>
      <c r="D221" s="67"/>
      <c r="E221" s="68"/>
      <c r="F221" s="53"/>
      <c r="H221" s="68"/>
      <c r="I221" s="67"/>
      <c r="J221" s="67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2:19" ht="14.25">
      <c r="B222" s="53"/>
      <c r="C222" s="67"/>
      <c r="D222" s="67"/>
      <c r="E222" s="68"/>
      <c r="F222" s="53"/>
      <c r="H222" s="68"/>
      <c r="I222" s="67"/>
      <c r="J222" s="67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2:19" ht="14.25">
      <c r="B223" s="53"/>
      <c r="C223" s="67"/>
      <c r="D223" s="67"/>
      <c r="E223" s="68"/>
      <c r="F223" s="53"/>
      <c r="H223" s="68"/>
      <c r="I223" s="67"/>
      <c r="J223" s="67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2:19" ht="14.25">
      <c r="B224" s="53"/>
      <c r="C224" s="67"/>
      <c r="D224" s="67"/>
      <c r="E224" s="68"/>
      <c r="F224" s="53"/>
      <c r="H224" s="68"/>
      <c r="I224" s="67"/>
      <c r="J224" s="67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14.25">
      <c r="B225" s="53"/>
      <c r="C225" s="67"/>
      <c r="D225" s="67"/>
      <c r="E225" s="68"/>
      <c r="F225" s="53"/>
      <c r="H225" s="68"/>
      <c r="I225" s="67"/>
      <c r="J225" s="67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14.25">
      <c r="B226" s="53"/>
      <c r="C226" s="67"/>
      <c r="D226" s="67"/>
      <c r="E226" s="68"/>
      <c r="F226" s="53"/>
      <c r="H226" s="68"/>
      <c r="I226" s="67"/>
      <c r="J226" s="67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14.25">
      <c r="B227" s="53"/>
      <c r="C227" s="67"/>
      <c r="D227" s="67"/>
      <c r="E227" s="68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  <row r="501" spans="1:19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</row>
    <row r="504" spans="1:19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</row>
    <row r="505" spans="1:19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</row>
    <row r="506" spans="1:19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</row>
    <row r="507" spans="1:19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</row>
    <row r="508" spans="1:19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</row>
    <row r="509" spans="1:19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</row>
    <row r="510" spans="1:19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</row>
    <row r="511" spans="1:19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</row>
    <row r="512" spans="1:19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</row>
    <row r="513" spans="1:19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</row>
    <row r="514" spans="1:19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</row>
    <row r="515" spans="1:19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</row>
    <row r="516" spans="1:19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</row>
    <row r="517" spans="1:19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</row>
    <row r="518" spans="1:19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</row>
    <row r="519" spans="1:19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</row>
    <row r="520" spans="1:19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19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</row>
    <row r="522" spans="1:19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</row>
    <row r="523" spans="1:19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</row>
    <row r="524" spans="1:19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</row>
    <row r="525" spans="1:19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</row>
    <row r="526" spans="1:19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</row>
    <row r="527" spans="1:19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</row>
    <row r="528" spans="1:19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</row>
    <row r="529" spans="1:19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</row>
    <row r="530" spans="1:19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</row>
    <row r="531" spans="1:19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</row>
    <row r="532" spans="1:19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</row>
    <row r="533" spans="1:19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</row>
    <row r="534" spans="1:19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</row>
    <row r="535" spans="1:19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</row>
    <row r="536" spans="1:19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</row>
    <row r="537" spans="1:19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</row>
    <row r="538" spans="1:19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</row>
    <row r="539" spans="1:19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</row>
    <row r="540" spans="1:19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</row>
    <row r="541" spans="1:19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</row>
    <row r="542" spans="1:19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</row>
    <row r="543" spans="1:19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</row>
    <row r="544" spans="1:19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</row>
    <row r="545" spans="1:19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</row>
    <row r="546" spans="1:19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</row>
    <row r="547" spans="1:19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</row>
    <row r="548" spans="1:19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</row>
    <row r="549" spans="1:19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</row>
    <row r="550" spans="1:19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</row>
    <row r="551" spans="1:19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</row>
    <row r="552" spans="1:19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</row>
    <row r="553" spans="1:19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</row>
    <row r="554" spans="1:19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</row>
    <row r="555" spans="1:19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</row>
    <row r="556" spans="1:19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</row>
    <row r="559" spans="1:19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</row>
    <row r="560" spans="1:19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</row>
    <row r="561" spans="1:19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</row>
    <row r="562" spans="1:19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</row>
    <row r="563" spans="1:19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</row>
    <row r="564" spans="1:19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</row>
    <row r="565" spans="1:19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</row>
    <row r="566" spans="1:19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</row>
    <row r="567" spans="1:19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</row>
    <row r="568" spans="1:19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</row>
    <row r="569" spans="1:19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</row>
    <row r="570" spans="1:19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</row>
    <row r="571" spans="1:19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</row>
    <row r="572" spans="1:19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</row>
    <row r="573" spans="1:19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</row>
    <row r="574" spans="1:19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</row>
    <row r="575" spans="1:19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</row>
    <row r="576" spans="1:19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</row>
    <row r="577" spans="1:19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</row>
    <row r="578" spans="1:19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</row>
    <row r="579" spans="1:19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</row>
    <row r="580" spans="1:19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</row>
    <row r="581" spans="1:19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</row>
    <row r="582" spans="1:19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</row>
    <row r="583" spans="1:19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</row>
    <row r="584" spans="1:19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</row>
    <row r="585" spans="1:19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</row>
    <row r="586" spans="1:19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</row>
    <row r="587" spans="1:19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</row>
    <row r="588" spans="1:19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</row>
    <row r="589" spans="1:19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</row>
    <row r="590" spans="1:19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</row>
    <row r="591" spans="1:19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</row>
    <row r="592" spans="1:19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</row>
    <row r="593" spans="1:19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</row>
    <row r="594" spans="1:19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</row>
    <row r="595" spans="1:19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</row>
    <row r="596" spans="1:19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</row>
    <row r="597" spans="1:19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</row>
    <row r="598" spans="1:19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</row>
    <row r="599" spans="1:19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</row>
    <row r="600" spans="1:19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</row>
    <row r="601" spans="1:19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</row>
    <row r="602" spans="1:19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</row>
    <row r="603" spans="1:19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</row>
    <row r="604" spans="1:19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</row>
    <row r="605" spans="1:19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</row>
    <row r="606" spans="1:19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</row>
    <row r="607" spans="1:19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</row>
    <row r="608" spans="1:19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</row>
    <row r="609" spans="1:19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</row>
    <row r="610" spans="1:19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</row>
    <row r="613" spans="1:19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</row>
    <row r="614" spans="1:19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</row>
    <row r="615" spans="1:19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</row>
    <row r="616" spans="1:19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</row>
    <row r="617" spans="1:19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</row>
    <row r="618" spans="1:19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</row>
    <row r="619" spans="1:19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</row>
    <row r="620" spans="1:19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</row>
    <row r="621" spans="1:19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</row>
    <row r="622" spans="1:19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</row>
    <row r="623" spans="1:19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</row>
    <row r="624" spans="1:19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</row>
    <row r="625" spans="1:19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</row>
    <row r="626" spans="1:19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</row>
    <row r="627" spans="1:19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</row>
    <row r="628" spans="1:19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</row>
    <row r="629" spans="1:19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</row>
    <row r="630" spans="1:19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</row>
    <row r="631" spans="1:19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</row>
    <row r="632" spans="1:19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</row>
    <row r="633" spans="1:19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</row>
    <row r="634" spans="1:19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</row>
    <row r="635" spans="1:19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</row>
    <row r="636" spans="1:19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</row>
    <row r="637" spans="1:19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</row>
    <row r="638" spans="1:19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</row>
    <row r="639" spans="1:19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</row>
    <row r="640" spans="1:19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</row>
    <row r="641" spans="1:19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</row>
    <row r="642" spans="1:19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</row>
    <row r="643" spans="1:19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</row>
    <row r="644" spans="1:19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</row>
    <row r="645" spans="1:19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</row>
    <row r="646" spans="1:19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</row>
    <row r="647" spans="1:19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</row>
    <row r="648" spans="1:19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</row>
    <row r="649" spans="1:19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</row>
    <row r="650" spans="1:19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</row>
    <row r="651" spans="1:19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</row>
    <row r="652" spans="1:19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</row>
    <row r="653" spans="1:19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</row>
    <row r="654" spans="1:19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</row>
    <row r="655" spans="1:19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</row>
    <row r="656" spans="1:19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</row>
    <row r="657" spans="1:19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</row>
    <row r="658" spans="1:19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</row>
    <row r="659" spans="1:19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</row>
    <row r="660" spans="1:19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</row>
    <row r="661" spans="1:19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</row>
    <row r="662" spans="1:19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</row>
    <row r="663" spans="1:19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</row>
    <row r="664" spans="1:19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</row>
    <row r="665" spans="1:19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</row>
    <row r="666" spans="1:19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</row>
    <row r="667" spans="1:19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</row>
    <row r="668" spans="1:19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</row>
    <row r="669" spans="1:19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</row>
    <row r="670" spans="1:19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</row>
    <row r="671" spans="1:19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</row>
    <row r="672" spans="1:19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</row>
    <row r="673" spans="1:19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</row>
    <row r="674" spans="1:19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</row>
    <row r="675" spans="1:19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</row>
    <row r="676" spans="1:19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</row>
    <row r="677" spans="1:19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</row>
    <row r="678" spans="1:19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</row>
    <row r="679" spans="1:19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</row>
    <row r="684" spans="1:19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</row>
    <row r="685" spans="1:19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</row>
    <row r="686" spans="1:19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</row>
    <row r="687" spans="1:19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</row>
    <row r="688" spans="1:19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</row>
    <row r="689" spans="1:19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</row>
    <row r="690" spans="1:19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</row>
    <row r="691" spans="1:19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</row>
    <row r="692" spans="1:19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</row>
    <row r="693" spans="1:19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</row>
    <row r="694" spans="1:19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</row>
    <row r="695" spans="1:19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</row>
    <row r="696" spans="1:19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</row>
    <row r="697" spans="1:19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</row>
    <row r="698" spans="1:19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</row>
    <row r="699" spans="1:19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</row>
    <row r="700" spans="1:19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</row>
    <row r="701" spans="1:19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</row>
    <row r="702" spans="1:19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</row>
    <row r="703" spans="1:19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</row>
    <row r="704" spans="1:19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</row>
    <row r="705" spans="1:19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</row>
    <row r="706" spans="1:19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</row>
    <row r="707" spans="1:19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</row>
    <row r="708" spans="1:19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</row>
    <row r="709" spans="1:19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</row>
    <row r="710" spans="1:19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</row>
    <row r="711" spans="1:19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</row>
    <row r="712" spans="1:19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</row>
    <row r="713" spans="1:19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</row>
    <row r="714" spans="1:19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</row>
    <row r="715" spans="1:19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</row>
    <row r="716" spans="1:19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</row>
    <row r="717" spans="1:19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</row>
    <row r="718" spans="1:19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</row>
    <row r="719" spans="1:19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</row>
    <row r="720" spans="1:19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</row>
    <row r="721" spans="1:19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</row>
    <row r="722" spans="1:19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</row>
    <row r="723" spans="1:19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</row>
    <row r="724" spans="1:19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</row>
    <row r="725" spans="1:19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</row>
    <row r="726" spans="1:19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</row>
    <row r="727" spans="1:19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</row>
    <row r="728" spans="1:19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</row>
    <row r="729" spans="1:19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</row>
    <row r="730" spans="1:19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</row>
    <row r="731" spans="1:19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</row>
    <row r="732" spans="1:19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</row>
    <row r="733" spans="1:19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</row>
    <row r="734" spans="1:19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</row>
    <row r="735" spans="1:19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</row>
    <row r="736" spans="1:19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</row>
    <row r="737" spans="1:19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</row>
    <row r="738" spans="1:19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</row>
    <row r="739" spans="1:19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</row>
    <row r="740" spans="1:19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</row>
    <row r="741" spans="1:19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</row>
    <row r="742" spans="1:19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</row>
    <row r="743" spans="1:19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</row>
    <row r="744" spans="1:19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</row>
    <row r="745" spans="1:19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</row>
    <row r="746" spans="1:19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</row>
    <row r="747" spans="1:19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</row>
    <row r="748" spans="1:19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</row>
    <row r="749" spans="1:19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</row>
    <row r="750" spans="1:19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</row>
    <row r="751" spans="1:19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</row>
    <row r="752" spans="1:19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</row>
    <row r="753" spans="1:19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</row>
    <row r="754" spans="1:19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</row>
    <row r="755" spans="1:19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</row>
    <row r="756" spans="1:19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</row>
    <row r="757" spans="1:19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</row>
    <row r="758" spans="1:19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</row>
    <row r="759" spans="1:19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</row>
    <row r="760" spans="1:19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</row>
    <row r="761" spans="1:19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</row>
    <row r="762" spans="1:19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</row>
    <row r="763" spans="1:19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</row>
    <row r="764" spans="1:19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</row>
    <row r="765" spans="1:19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</row>
    <row r="766" spans="1:19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</row>
    <row r="767" spans="1:19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</row>
    <row r="768" spans="1:19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</row>
    <row r="769" spans="1:19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</row>
    <row r="770" spans="1:19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</row>
    <row r="771" spans="1:19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</row>
    <row r="772" spans="1:19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</row>
    <row r="773" spans="1:19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</row>
    <row r="774" spans="1:19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</row>
    <row r="775" spans="1:19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</row>
    <row r="776" spans="1:19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</row>
    <row r="777" spans="1:19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</row>
    <row r="778" spans="1:19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</row>
    <row r="779" spans="1:19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</row>
    <row r="780" spans="1:19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</row>
    <row r="781" spans="1:19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</row>
    <row r="782" spans="1:19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</row>
    <row r="783" spans="1:19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</row>
    <row r="784" spans="1:19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</row>
    <row r="785" spans="1:19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</row>
    <row r="786" spans="1:19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</row>
    <row r="787" spans="1:19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</row>
    <row r="788" spans="1:19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</row>
    <row r="789" spans="1:19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</row>
    <row r="790" spans="1:19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</row>
    <row r="791" spans="1:19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</row>
    <row r="792" spans="1:19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</row>
    <row r="793" spans="1:19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</row>
    <row r="794" spans="1:19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</row>
    <row r="795" spans="1:19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</row>
    <row r="796" spans="1:19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</row>
    <row r="797" spans="1:19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</row>
    <row r="798" spans="1:19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</row>
    <row r="799" spans="1:19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</row>
    <row r="800" spans="1:19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</row>
    <row r="801" spans="1:19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</row>
    <row r="802" spans="1:19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</row>
    <row r="803" spans="1:19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</row>
    <row r="804" spans="1:19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</row>
    <row r="805" spans="1:19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</row>
    <row r="806" spans="1:19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</row>
    <row r="807" spans="1:19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</row>
    <row r="808" spans="1:19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</row>
    <row r="809" spans="1:19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</row>
    <row r="810" spans="1:19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</row>
    <row r="811" spans="1:19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</row>
    <row r="812" spans="1:19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</row>
    <row r="813" spans="1:19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</row>
    <row r="814" spans="1:19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</row>
    <row r="815" spans="1:19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</row>
    <row r="816" spans="1:19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</row>
    <row r="817" spans="1:19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</row>
    <row r="818" spans="1:19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</row>
    <row r="819" spans="1:19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</row>
    <row r="820" spans="1:19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</row>
    <row r="821" spans="1:19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</row>
    <row r="822" spans="1:19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</row>
    <row r="823" spans="1:19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</row>
    <row r="824" spans="1:19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</row>
    <row r="825" spans="1:19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</row>
    <row r="826" spans="1:19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</row>
    <row r="827" spans="1:19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</row>
    <row r="828" spans="1:19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</row>
    <row r="829" spans="1:19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</row>
    <row r="830" spans="1:19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</row>
    <row r="831" spans="1:19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</row>
    <row r="832" spans="1:19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</row>
    <row r="833" spans="1:19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</row>
    <row r="834" spans="1:19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</row>
    <row r="835" spans="1:19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</row>
    <row r="836" spans="1:19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</row>
    <row r="837" spans="1:19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</row>
    <row r="838" spans="1:19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</row>
    <row r="839" spans="1:19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</row>
    <row r="840" spans="1:19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</row>
    <row r="841" spans="1:19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</row>
    <row r="842" spans="1:19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</row>
    <row r="843" spans="1:19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</row>
    <row r="844" spans="1:19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</row>
    <row r="845" spans="1:19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</row>
    <row r="846" spans="1:19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</row>
    <row r="847" spans="1:19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</row>
    <row r="848" spans="1:19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</row>
    <row r="849" spans="1:19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</row>
    <row r="850" spans="1:19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</row>
    <row r="851" spans="1:19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</row>
    <row r="852" spans="1:19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</row>
    <row r="853" spans="1:19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</row>
    <row r="854" spans="1:19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</row>
    <row r="855" spans="1:19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</row>
    <row r="856" spans="1:19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</row>
    <row r="857" spans="1:19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</row>
    <row r="858" spans="1:19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</row>
    <row r="859" spans="1:19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</row>
    <row r="860" spans="1:19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</row>
    <row r="861" spans="1:19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</row>
    <row r="862" spans="1:19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</row>
    <row r="863" spans="1:19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</row>
    <row r="864" spans="1:19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</row>
    <row r="865" spans="1:19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</row>
    <row r="866" spans="1:19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</row>
    <row r="867" spans="1:19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</row>
    <row r="868" spans="1:19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</row>
    <row r="869" spans="1:19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</row>
    <row r="870" spans="1:19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</row>
    <row r="871" spans="1:19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</row>
    <row r="872" spans="1:19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</row>
    <row r="873" spans="1:19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</row>
    <row r="874" spans="1:19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</row>
    <row r="875" spans="1:19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</row>
    <row r="876" spans="1:19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</row>
    <row r="877" spans="1:19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</row>
    <row r="878" spans="1:19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</row>
    <row r="879" spans="1:19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</row>
    <row r="880" spans="1:19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</row>
    <row r="881" spans="1:19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</row>
    <row r="882" spans="1:19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</row>
    <row r="883" spans="1:19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</row>
    <row r="884" spans="1:19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</row>
    <row r="885" spans="1:19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</row>
    <row r="886" spans="1:19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</row>
    <row r="887" spans="1:19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</row>
    <row r="888" spans="1:19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</row>
    <row r="889" spans="1:19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</row>
    <row r="890" spans="1:19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</row>
    <row r="891" spans="1:19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</row>
    <row r="892" spans="1:19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</row>
    <row r="893" spans="1:19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</row>
    <row r="894" spans="1:19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</row>
    <row r="895" spans="1:19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</row>
    <row r="896" spans="1:19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</row>
    <row r="897" spans="1:19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</row>
    <row r="898" spans="1:19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</row>
    <row r="899" spans="1:19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</row>
    <row r="900" spans="1:19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</row>
    <row r="901" spans="1:19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</row>
    <row r="902" spans="1:19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</row>
    <row r="903" spans="1:19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</row>
    <row r="904" spans="1:19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</row>
    <row r="905" spans="1:19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</row>
    <row r="906" spans="1:19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</row>
    <row r="907" spans="1:19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</row>
    <row r="908" spans="1:19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</row>
    <row r="909" spans="1:19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</row>
    <row r="910" spans="1:19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</row>
    <row r="911" spans="1:19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</row>
    <row r="912" spans="1:19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</row>
    <row r="913" spans="1:19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</row>
    <row r="914" spans="1:19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</row>
    <row r="915" spans="1:19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</row>
    <row r="916" spans="1:19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</row>
    <row r="917" spans="1:19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</row>
    <row r="918" spans="1:19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</row>
    <row r="919" spans="1:19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</row>
    <row r="920" spans="1:19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</row>
    <row r="921" spans="1:19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</row>
    <row r="922" spans="1:19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</row>
    <row r="923" spans="1:19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</row>
    <row r="924" spans="1:19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</row>
    <row r="925" spans="1:19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</row>
    <row r="926" spans="1:19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</row>
    <row r="927" spans="1:19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</row>
    <row r="928" spans="1:19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</row>
    <row r="929" spans="1:19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</row>
    <row r="930" spans="1:19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</row>
    <row r="931" spans="1:19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</row>
    <row r="932" spans="1:19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</row>
    <row r="933" spans="1:19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</row>
    <row r="934" spans="1:19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</row>
    <row r="935" spans="1:19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</row>
    <row r="936" spans="1:19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</row>
    <row r="937" spans="1:19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</row>
    <row r="938" spans="1:19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</row>
    <row r="939" spans="1:19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</row>
    <row r="940" spans="1:19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</row>
    <row r="941" spans="1:19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</row>
    <row r="942" spans="1:19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</row>
    <row r="943" spans="1:19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</row>
    <row r="944" spans="1:19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</row>
    <row r="945" spans="1:19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</row>
    <row r="946" spans="1:19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</row>
    <row r="947" spans="1:19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</row>
    <row r="948" spans="1:19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</row>
    <row r="949" spans="1:19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</row>
    <row r="950" spans="1:19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</row>
    <row r="951" spans="1:19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</row>
    <row r="952" spans="1:19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</row>
    <row r="953" spans="1:19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</row>
    <row r="954" spans="1:19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</row>
    <row r="955" spans="1:19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</row>
    <row r="956" spans="1:19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</row>
    <row r="957" spans="1:19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</row>
    <row r="958" spans="1:19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</row>
    <row r="959" spans="1:19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</row>
    <row r="960" spans="1:19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</row>
    <row r="961" spans="1:19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</row>
    <row r="962" spans="1:19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</row>
    <row r="963" spans="1:19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</row>
    <row r="964" spans="1:19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</row>
    <row r="965" spans="1:19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</row>
    <row r="966" spans="1:19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</row>
    <row r="967" spans="1:19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</row>
    <row r="968" spans="1:19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</row>
    <row r="969" spans="1:19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</row>
    <row r="970" spans="1:19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</row>
    <row r="971" spans="1:19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</row>
    <row r="972" spans="1:19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</row>
    <row r="973" spans="1:19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</row>
    <row r="974" spans="1:19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</row>
    <row r="975" spans="1:19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</row>
    <row r="976" spans="1:19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</row>
    <row r="977" spans="1:19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</row>
    <row r="978" spans="1:19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</row>
    <row r="979" spans="1:19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</row>
    <row r="980" spans="1:19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</row>
    <row r="981" spans="1:19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</row>
    <row r="982" spans="1:19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</row>
    <row r="983" spans="1:19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</row>
    <row r="984" spans="1:19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</row>
    <row r="985" spans="1:19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</row>
    <row r="986" spans="1:19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</row>
    <row r="987" spans="1:19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</row>
    <row r="988" spans="1:19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</row>
    <row r="989" spans="1:19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</row>
    <row r="990" spans="1:19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</row>
    <row r="991" spans="1:19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</row>
    <row r="992" spans="1:19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</row>
    <row r="993" spans="1:19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</row>
    <row r="994" spans="1:19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</row>
    <row r="995" spans="1:19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</row>
    <row r="996" spans="1:19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</row>
    <row r="997" spans="1:19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</row>
    <row r="998" spans="1:19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</row>
    <row r="999" spans="1:19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</row>
    <row r="1000" spans="1:19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</row>
  </sheetData>
  <autoFilter ref="A2:K113">
    <filterColumn colId="3">
      <filters>
        <filter val="A"/>
      </filters>
    </filterColumn>
  </autoFilter>
  <mergeCells count="3">
    <mergeCell ref="A1:E1"/>
    <mergeCell ref="G1:H1"/>
    <mergeCell ref="J1:K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000"/>
  <sheetViews>
    <sheetView workbookViewId="0">
      <selection sqref="A1:E1"/>
    </sheetView>
  </sheetViews>
  <sheetFormatPr defaultColWidth="12.5703125" defaultRowHeight="15.75" customHeight="1"/>
  <cols>
    <col min="2" max="2" width="18" customWidth="1"/>
    <col min="3" max="3" width="18.42578125" customWidth="1"/>
    <col min="5" max="5" width="13.42578125" customWidth="1"/>
    <col min="6" max="6" width="4.42578125" customWidth="1"/>
    <col min="7" max="7" width="14.42578125" customWidth="1"/>
    <col min="8" max="8" width="15" customWidth="1"/>
    <col min="10" max="10" width="14.42578125" customWidth="1"/>
    <col min="11" max="11" width="15" customWidth="1"/>
  </cols>
  <sheetData>
    <row r="1" spans="1:19" ht="15">
      <c r="A1" s="130" t="s">
        <v>32</v>
      </c>
      <c r="B1" s="131"/>
      <c r="C1" s="131"/>
      <c r="D1" s="131"/>
      <c r="E1" s="132"/>
      <c r="F1" s="52"/>
      <c r="G1" s="130" t="s">
        <v>33</v>
      </c>
      <c r="H1" s="132"/>
      <c r="I1" s="52"/>
      <c r="J1" s="133" t="s">
        <v>34</v>
      </c>
      <c r="K1" s="115"/>
      <c r="L1" s="53"/>
      <c r="M1" s="53"/>
      <c r="N1" s="53"/>
      <c r="O1" s="53"/>
      <c r="P1" s="53"/>
      <c r="Q1" s="53"/>
      <c r="R1" s="53"/>
      <c r="S1" s="53"/>
    </row>
    <row r="2" spans="1:19" ht="15">
      <c r="A2" s="54" t="s">
        <v>35</v>
      </c>
      <c r="B2" s="55" t="s">
        <v>36</v>
      </c>
      <c r="C2" s="56" t="s">
        <v>37</v>
      </c>
      <c r="D2" s="54" t="s">
        <v>38</v>
      </c>
      <c r="E2" s="54" t="s">
        <v>39</v>
      </c>
      <c r="F2" s="52"/>
      <c r="G2" s="54" t="s">
        <v>40</v>
      </c>
      <c r="H2" s="54" t="s">
        <v>41</v>
      </c>
      <c r="I2" s="52"/>
      <c r="J2" s="54" t="s">
        <v>40</v>
      </c>
      <c r="K2" s="54" t="s">
        <v>41</v>
      </c>
      <c r="L2" s="53"/>
      <c r="M2" s="53"/>
      <c r="N2" s="53"/>
      <c r="O2" s="53"/>
      <c r="P2" s="53"/>
      <c r="Q2" s="53"/>
      <c r="R2" s="53"/>
      <c r="S2" s="53"/>
    </row>
    <row r="3" spans="1:19" ht="14.25" hidden="1">
      <c r="A3" s="57">
        <v>1</v>
      </c>
      <c r="B3" s="58" t="s">
        <v>42</v>
      </c>
      <c r="C3" s="58" t="str">
        <f>VLOOKUP(A3,'호석 정보_mhr_한글_참조'!$A$3:$B$113,2,1)</f>
        <v>공격</v>
      </c>
      <c r="D3" s="57" t="s">
        <v>43</v>
      </c>
      <c r="E3" s="59" t="s">
        <v>44</v>
      </c>
      <c r="F3" s="60"/>
      <c r="G3" s="59" t="s">
        <v>45</v>
      </c>
      <c r="H3" s="59" t="s">
        <v>46</v>
      </c>
      <c r="I3" s="60"/>
      <c r="J3" s="59" t="s">
        <v>45</v>
      </c>
      <c r="K3" s="59" t="s">
        <v>46</v>
      </c>
      <c r="L3" s="53"/>
      <c r="M3" s="53"/>
      <c r="N3" s="53"/>
      <c r="O3" s="53"/>
      <c r="P3" s="53"/>
      <c r="Q3" s="53"/>
      <c r="R3" s="53"/>
      <c r="S3" s="53"/>
    </row>
    <row r="4" spans="1:19" ht="14.25" hidden="1">
      <c r="A4" s="61">
        <v>2</v>
      </c>
      <c r="B4" s="62" t="s">
        <v>47</v>
      </c>
      <c r="C4" s="62" t="str">
        <f>VLOOKUP(A4,'호석 정보_mhr_한글_참조'!$A$3:$B$113,2,1)</f>
        <v>도전자</v>
      </c>
      <c r="D4" s="61" t="s">
        <v>43</v>
      </c>
      <c r="E4" s="63" t="s">
        <v>48</v>
      </c>
      <c r="F4" s="64"/>
      <c r="G4" s="63" t="s">
        <v>49</v>
      </c>
      <c r="H4" s="63" t="s">
        <v>50</v>
      </c>
      <c r="I4" s="64"/>
      <c r="J4" s="63" t="s">
        <v>49</v>
      </c>
      <c r="K4" s="63" t="s">
        <v>50</v>
      </c>
      <c r="L4" s="53"/>
      <c r="M4" s="53"/>
      <c r="N4" s="53"/>
      <c r="O4" s="53"/>
      <c r="P4" s="53"/>
      <c r="Q4" s="53"/>
      <c r="R4" s="53"/>
      <c r="S4" s="53"/>
    </row>
    <row r="5" spans="1:19" ht="14.25" hidden="1">
      <c r="A5" s="57">
        <v>3</v>
      </c>
      <c r="B5" s="58" t="s">
        <v>51</v>
      </c>
      <c r="C5" s="58" t="str">
        <f>VLOOKUP(A5,'호석 정보_mhr_한글_참조'!$A$3:$B$113,2,1)</f>
        <v>완전 충전</v>
      </c>
      <c r="D5" s="57" t="s">
        <v>43</v>
      </c>
      <c r="E5" s="59" t="s">
        <v>52</v>
      </c>
      <c r="F5" s="60"/>
      <c r="G5" s="59" t="s">
        <v>53</v>
      </c>
      <c r="H5" s="59" t="s">
        <v>53</v>
      </c>
      <c r="I5" s="60"/>
      <c r="J5" s="59" t="s">
        <v>53</v>
      </c>
      <c r="K5" s="59" t="s">
        <v>53</v>
      </c>
      <c r="L5" s="53"/>
      <c r="M5" s="53"/>
      <c r="N5" s="53"/>
      <c r="O5" s="53"/>
      <c r="P5" s="53"/>
      <c r="Q5" s="53"/>
      <c r="R5" s="53"/>
      <c r="S5" s="53"/>
    </row>
    <row r="6" spans="1:19" ht="14.25" hidden="1">
      <c r="A6" s="61">
        <v>4</v>
      </c>
      <c r="B6" s="62" t="s">
        <v>54</v>
      </c>
      <c r="C6" s="62" t="str">
        <f>VLOOKUP(A6,'호석 정보_mhr_한글_참조'!$A$3:$B$113,2,1)</f>
        <v>앙심</v>
      </c>
      <c r="D6" s="61" t="s">
        <v>43</v>
      </c>
      <c r="E6" s="63" t="s">
        <v>48</v>
      </c>
      <c r="F6" s="64"/>
      <c r="G6" s="63" t="s">
        <v>49</v>
      </c>
      <c r="H6" s="63" t="s">
        <v>50</v>
      </c>
      <c r="I6" s="64"/>
      <c r="J6" s="63" t="s">
        <v>49</v>
      </c>
      <c r="K6" s="63" t="s">
        <v>50</v>
      </c>
      <c r="L6" s="53"/>
      <c r="M6" s="53"/>
      <c r="N6" s="53"/>
      <c r="O6" s="53"/>
      <c r="P6" s="53"/>
      <c r="Q6" s="53"/>
      <c r="R6" s="53"/>
      <c r="S6" s="53"/>
    </row>
    <row r="7" spans="1:19" ht="14.25" hidden="1">
      <c r="A7" s="57">
        <v>5</v>
      </c>
      <c r="B7" s="58" t="s">
        <v>55</v>
      </c>
      <c r="C7" s="58" t="str">
        <f>VLOOKUP(A7,'호석 정보_mhr_한글_참조'!$A$3:$B$113,2,1)</f>
        <v>돌파구</v>
      </c>
      <c r="D7" s="57" t="s">
        <v>43</v>
      </c>
      <c r="E7" s="59" t="s">
        <v>52</v>
      </c>
      <c r="F7" s="60"/>
      <c r="G7" s="59" t="s">
        <v>53</v>
      </c>
      <c r="H7" s="59" t="s">
        <v>53</v>
      </c>
      <c r="I7" s="60"/>
      <c r="J7" s="59" t="s">
        <v>53</v>
      </c>
      <c r="K7" s="59" t="s">
        <v>53</v>
      </c>
      <c r="L7" s="53"/>
      <c r="M7" s="53"/>
      <c r="N7" s="53"/>
      <c r="O7" s="53"/>
      <c r="P7" s="53"/>
      <c r="Q7" s="53"/>
      <c r="R7" s="53"/>
      <c r="S7" s="53"/>
    </row>
    <row r="8" spans="1:19" ht="14.25" hidden="1">
      <c r="A8" s="61">
        <v>6</v>
      </c>
      <c r="B8" s="62" t="s">
        <v>56</v>
      </c>
      <c r="C8" s="62" t="str">
        <f>VLOOKUP(A8,'호석 정보_mhr_한글_참조'!$A$3:$B$113,2,1)</f>
        <v>간파</v>
      </c>
      <c r="D8" s="61" t="s">
        <v>43</v>
      </c>
      <c r="E8" s="63" t="s">
        <v>44</v>
      </c>
      <c r="F8" s="64"/>
      <c r="G8" s="63" t="s">
        <v>45</v>
      </c>
      <c r="H8" s="63" t="s">
        <v>46</v>
      </c>
      <c r="I8" s="64"/>
      <c r="J8" s="63" t="s">
        <v>45</v>
      </c>
      <c r="K8" s="63" t="s">
        <v>46</v>
      </c>
      <c r="L8" s="53"/>
      <c r="M8" s="53"/>
      <c r="N8" s="53"/>
      <c r="O8" s="53"/>
      <c r="P8" s="53"/>
      <c r="Q8" s="53"/>
      <c r="R8" s="53"/>
      <c r="S8" s="53"/>
    </row>
    <row r="9" spans="1:19" ht="14.25">
      <c r="A9" s="57">
        <v>7</v>
      </c>
      <c r="B9" s="58" t="s">
        <v>57</v>
      </c>
      <c r="C9" s="58" t="str">
        <f>VLOOKUP(A9,'호석 정보_mhr_한글_참조'!$A$3:$B$113,2,1)</f>
        <v>슈퍼회심</v>
      </c>
      <c r="D9" s="57" t="s">
        <v>58</v>
      </c>
      <c r="E9" s="59" t="s">
        <v>52</v>
      </c>
      <c r="F9" s="60"/>
      <c r="G9" s="59" t="s">
        <v>53</v>
      </c>
      <c r="H9" s="59" t="s">
        <v>59</v>
      </c>
      <c r="I9" s="60"/>
      <c r="J9" s="59" t="s">
        <v>53</v>
      </c>
      <c r="K9" s="59" t="s">
        <v>59</v>
      </c>
      <c r="L9" s="53"/>
      <c r="M9" s="53"/>
      <c r="N9" s="53"/>
      <c r="O9" s="53"/>
      <c r="P9" s="53"/>
      <c r="Q9" s="53"/>
      <c r="R9" s="53"/>
      <c r="S9" s="53"/>
    </row>
    <row r="10" spans="1:19" ht="14.25" hidden="1">
      <c r="A10" s="61">
        <v>8</v>
      </c>
      <c r="B10" s="62" t="s">
        <v>6</v>
      </c>
      <c r="C10" s="62" t="str">
        <f>VLOOKUP(A10,'호석 정보_mhr_한글_참조'!$A$3:$B$113,2,1)</f>
        <v>약점 특효</v>
      </c>
      <c r="D10" s="61" t="s">
        <v>43</v>
      </c>
      <c r="E10" s="63" t="s">
        <v>52</v>
      </c>
      <c r="F10" s="64"/>
      <c r="G10" s="63" t="s">
        <v>53</v>
      </c>
      <c r="H10" s="63" t="s">
        <v>53</v>
      </c>
      <c r="I10" s="64"/>
      <c r="J10" s="63" t="s">
        <v>53</v>
      </c>
      <c r="K10" s="63" t="s">
        <v>53</v>
      </c>
      <c r="L10" s="53"/>
      <c r="M10" s="53"/>
      <c r="N10" s="53"/>
      <c r="O10" s="53"/>
      <c r="P10" s="53"/>
      <c r="Q10" s="53"/>
      <c r="R10" s="53"/>
      <c r="S10" s="53"/>
    </row>
    <row r="11" spans="1:19" ht="14.25" hidden="1">
      <c r="A11" s="57">
        <v>9</v>
      </c>
      <c r="B11" s="58" t="s">
        <v>60</v>
      </c>
      <c r="C11" s="58" t="str">
        <f>VLOOKUP(A11,'호석 정보_mhr_한글_참조'!$A$3:$B$113,2,1)</f>
        <v>힘의 해방</v>
      </c>
      <c r="D11" s="57" t="s">
        <v>43</v>
      </c>
      <c r="E11" s="59" t="s">
        <v>48</v>
      </c>
      <c r="F11" s="60"/>
      <c r="G11" s="59" t="s">
        <v>49</v>
      </c>
      <c r="H11" s="59" t="s">
        <v>50</v>
      </c>
      <c r="I11" s="60"/>
      <c r="J11" s="59" t="s">
        <v>49</v>
      </c>
      <c r="K11" s="59" t="s">
        <v>50</v>
      </c>
      <c r="L11" s="53"/>
      <c r="M11" s="53"/>
      <c r="N11" s="53"/>
      <c r="O11" s="53"/>
      <c r="P11" s="53"/>
      <c r="Q11" s="53"/>
      <c r="R11" s="53"/>
      <c r="S11" s="53"/>
    </row>
    <row r="12" spans="1:19" ht="14.25" hidden="1">
      <c r="A12" s="61">
        <v>10</v>
      </c>
      <c r="B12" s="62" t="s">
        <v>61</v>
      </c>
      <c r="C12" s="62" t="str">
        <f>VLOOKUP(A12,'호석 정보_mhr_한글_참조'!$A$3:$B$113,2,1)</f>
        <v>혼신</v>
      </c>
      <c r="D12" s="61" t="s">
        <v>43</v>
      </c>
      <c r="E12" s="63" t="s">
        <v>52</v>
      </c>
      <c r="F12" s="64"/>
      <c r="G12" s="63" t="s">
        <v>53</v>
      </c>
      <c r="H12" s="63" t="s">
        <v>53</v>
      </c>
      <c r="I12" s="64"/>
      <c r="J12" s="63" t="s">
        <v>53</v>
      </c>
      <c r="K12" s="63" t="s">
        <v>53</v>
      </c>
      <c r="L12" s="53"/>
      <c r="M12" s="53"/>
      <c r="N12" s="53"/>
      <c r="O12" s="53"/>
      <c r="P12" s="53"/>
      <c r="Q12" s="53"/>
      <c r="R12" s="53"/>
      <c r="S12" s="53"/>
    </row>
    <row r="13" spans="1:19" ht="14.25" hidden="1">
      <c r="A13" s="57">
        <v>11</v>
      </c>
      <c r="B13" s="58" t="s">
        <v>62</v>
      </c>
      <c r="C13" s="58" t="str">
        <f>VLOOKUP(A13,'호석 정보_mhr_한글_참조'!$A$3:$B$113,2,1)</f>
        <v>회심격[속성]</v>
      </c>
      <c r="D13" s="57" t="s">
        <v>43</v>
      </c>
      <c r="E13" s="58" t="s">
        <v>52</v>
      </c>
      <c r="F13" s="60"/>
      <c r="G13" s="58" t="s">
        <v>53</v>
      </c>
      <c r="H13" s="59" t="s">
        <v>53</v>
      </c>
      <c r="I13" s="60"/>
      <c r="J13" s="59" t="s">
        <v>53</v>
      </c>
      <c r="K13" s="59" t="s">
        <v>53</v>
      </c>
      <c r="L13" s="53"/>
      <c r="M13" s="53"/>
      <c r="N13" s="53"/>
      <c r="O13" s="53"/>
      <c r="P13" s="53"/>
      <c r="Q13" s="53"/>
      <c r="R13" s="53"/>
      <c r="S13" s="53"/>
    </row>
    <row r="14" spans="1:19" ht="14.25">
      <c r="A14" s="61">
        <v>12</v>
      </c>
      <c r="B14" s="62" t="s">
        <v>63</v>
      </c>
      <c r="C14" s="62" t="str">
        <f>VLOOKUP(A14,'호석 정보_mhr_한글_참조'!$A$3:$B$113,2,1)</f>
        <v>달인의 재주</v>
      </c>
      <c r="D14" s="61" t="s">
        <v>58</v>
      </c>
      <c r="E14" s="62" t="s">
        <v>52</v>
      </c>
      <c r="F14" s="64"/>
      <c r="G14" s="59" t="s">
        <v>53</v>
      </c>
      <c r="H14" s="59" t="s">
        <v>59</v>
      </c>
      <c r="I14" s="60"/>
      <c r="J14" s="59" t="s">
        <v>53</v>
      </c>
      <c r="K14" s="59" t="s">
        <v>59</v>
      </c>
      <c r="L14" s="53"/>
      <c r="M14" s="53"/>
      <c r="N14" s="53"/>
      <c r="O14" s="53"/>
      <c r="P14" s="53"/>
      <c r="Q14" s="53"/>
      <c r="R14" s="53"/>
      <c r="S14" s="53"/>
    </row>
    <row r="15" spans="1:19" ht="14.25" hidden="1">
      <c r="A15" s="57">
        <v>13</v>
      </c>
      <c r="B15" s="58" t="s">
        <v>64</v>
      </c>
      <c r="C15" s="58" t="str">
        <f>VLOOKUP(A15,'호석 정보_mhr_한글_참조'!$A$3:$B$113,2,1)</f>
        <v>불속성 공격 강화</v>
      </c>
      <c r="D15" s="57" t="s">
        <v>65</v>
      </c>
      <c r="E15" s="59" t="s">
        <v>48</v>
      </c>
      <c r="F15" s="60"/>
      <c r="G15" s="59" t="s">
        <v>48</v>
      </c>
      <c r="H15" s="59" t="s">
        <v>50</v>
      </c>
      <c r="I15" s="60"/>
      <c r="J15" s="59" t="s">
        <v>48</v>
      </c>
      <c r="K15" s="59" t="s">
        <v>50</v>
      </c>
      <c r="L15" s="53"/>
      <c r="M15" s="53"/>
      <c r="N15" s="53"/>
      <c r="O15" s="53"/>
      <c r="P15" s="53"/>
      <c r="Q15" s="53"/>
      <c r="R15" s="53"/>
      <c r="S15" s="53"/>
    </row>
    <row r="16" spans="1:19" ht="14.25" hidden="1">
      <c r="A16" s="61">
        <v>14</v>
      </c>
      <c r="B16" s="62" t="s">
        <v>66</v>
      </c>
      <c r="C16" s="62" t="str">
        <f>VLOOKUP(A16,'호석 정보_mhr_한글_참조'!$A$3:$B$113,2,1)</f>
        <v>물속성 공격 강화</v>
      </c>
      <c r="D16" s="61" t="s">
        <v>65</v>
      </c>
      <c r="E16" s="63" t="s">
        <v>48</v>
      </c>
      <c r="F16" s="64"/>
      <c r="G16" s="63" t="s">
        <v>48</v>
      </c>
      <c r="H16" s="63" t="s">
        <v>50</v>
      </c>
      <c r="I16" s="64"/>
      <c r="J16" s="63" t="s">
        <v>48</v>
      </c>
      <c r="K16" s="63" t="s">
        <v>50</v>
      </c>
      <c r="L16" s="53"/>
      <c r="M16" s="53"/>
      <c r="N16" s="53"/>
      <c r="O16" s="53"/>
      <c r="P16" s="53"/>
      <c r="Q16" s="53"/>
      <c r="R16" s="53"/>
      <c r="S16" s="53"/>
    </row>
    <row r="17" spans="1:19" ht="14.25" hidden="1">
      <c r="A17" s="57">
        <v>15</v>
      </c>
      <c r="B17" s="58" t="s">
        <v>67</v>
      </c>
      <c r="C17" s="58" t="str">
        <f>VLOOKUP(A17,'호석 정보_mhr_한글_참조'!$A$3:$B$113,2,1)</f>
        <v>얼음속성 공격 강화</v>
      </c>
      <c r="D17" s="57" t="s">
        <v>65</v>
      </c>
      <c r="E17" s="59" t="s">
        <v>48</v>
      </c>
      <c r="F17" s="60"/>
      <c r="G17" s="59" t="s">
        <v>48</v>
      </c>
      <c r="H17" s="59" t="s">
        <v>50</v>
      </c>
      <c r="I17" s="60"/>
      <c r="J17" s="59" t="s">
        <v>48</v>
      </c>
      <c r="K17" s="59" t="s">
        <v>50</v>
      </c>
      <c r="L17" s="53"/>
      <c r="M17" s="53"/>
      <c r="N17" s="53"/>
      <c r="O17" s="53"/>
      <c r="P17" s="53"/>
      <c r="Q17" s="53"/>
      <c r="R17" s="53"/>
      <c r="S17" s="53"/>
    </row>
    <row r="18" spans="1:19" ht="14.25" hidden="1">
      <c r="A18" s="61">
        <v>16</v>
      </c>
      <c r="B18" s="62" t="s">
        <v>68</v>
      </c>
      <c r="C18" s="62" t="str">
        <f>VLOOKUP(A18,'호석 정보_mhr_한글_참조'!$A$3:$B$113,2,1)</f>
        <v>번개속성 공격 강화</v>
      </c>
      <c r="D18" s="61" t="s">
        <v>65</v>
      </c>
      <c r="E18" s="63" t="s">
        <v>48</v>
      </c>
      <c r="F18" s="64"/>
      <c r="G18" s="63" t="s">
        <v>48</v>
      </c>
      <c r="H18" s="63" t="s">
        <v>50</v>
      </c>
      <c r="I18" s="64"/>
      <c r="J18" s="63" t="s">
        <v>48</v>
      </c>
      <c r="K18" s="63" t="s">
        <v>50</v>
      </c>
      <c r="L18" s="53"/>
      <c r="M18" s="53"/>
      <c r="N18" s="53"/>
      <c r="O18" s="53"/>
      <c r="P18" s="53"/>
      <c r="Q18" s="53"/>
      <c r="R18" s="53"/>
      <c r="S18" s="53"/>
    </row>
    <row r="19" spans="1:19" ht="14.25" hidden="1">
      <c r="A19" s="57">
        <v>17</v>
      </c>
      <c r="B19" s="58" t="s">
        <v>69</v>
      </c>
      <c r="C19" s="58" t="str">
        <f>VLOOKUP(A19,'호석 정보_mhr_한글_참조'!$A$3:$B$113,2,1)</f>
        <v>용속성 공격 강화</v>
      </c>
      <c r="D19" s="57" t="s">
        <v>65</v>
      </c>
      <c r="E19" s="59" t="s">
        <v>48</v>
      </c>
      <c r="F19" s="60"/>
      <c r="G19" s="59" t="s">
        <v>48</v>
      </c>
      <c r="H19" s="59" t="s">
        <v>50</v>
      </c>
      <c r="I19" s="60"/>
      <c r="J19" s="59" t="s">
        <v>48</v>
      </c>
      <c r="K19" s="59" t="s">
        <v>50</v>
      </c>
      <c r="L19" s="53"/>
      <c r="M19" s="53"/>
      <c r="N19" s="53"/>
      <c r="O19" s="53"/>
      <c r="P19" s="53"/>
      <c r="Q19" s="53"/>
      <c r="R19" s="53"/>
      <c r="S19" s="53"/>
    </row>
    <row r="20" spans="1:19" ht="14.25" hidden="1">
      <c r="A20" s="61">
        <v>18</v>
      </c>
      <c r="B20" s="62" t="s">
        <v>70</v>
      </c>
      <c r="C20" s="62" t="str">
        <f>VLOOKUP(A20,'호석 정보_mhr_한글_참조'!$A$3:$B$113,2,1)</f>
        <v>독속성 강화</v>
      </c>
      <c r="D20" s="61" t="s">
        <v>65</v>
      </c>
      <c r="E20" s="63" t="s">
        <v>52</v>
      </c>
      <c r="F20" s="64"/>
      <c r="G20" s="63" t="s">
        <v>52</v>
      </c>
      <c r="H20" s="63" t="s">
        <v>53</v>
      </c>
      <c r="I20" s="64"/>
      <c r="J20" s="63" t="s">
        <v>52</v>
      </c>
      <c r="K20" s="63" t="s">
        <v>53</v>
      </c>
      <c r="L20" s="53"/>
      <c r="M20" s="53"/>
      <c r="N20" s="53"/>
      <c r="O20" s="53"/>
      <c r="P20" s="53"/>
      <c r="Q20" s="53"/>
      <c r="R20" s="53"/>
      <c r="S20" s="53"/>
    </row>
    <row r="21" spans="1:19" ht="14.25" hidden="1">
      <c r="A21" s="57">
        <v>19</v>
      </c>
      <c r="B21" s="58" t="s">
        <v>71</v>
      </c>
      <c r="C21" s="58" t="str">
        <f>VLOOKUP(A21,'호석 정보_mhr_한글_참조'!$A$3:$B$113,2,1)</f>
        <v>마비속성 강화</v>
      </c>
      <c r="D21" s="57" t="s">
        <v>43</v>
      </c>
      <c r="E21" s="59" t="s">
        <v>52</v>
      </c>
      <c r="F21" s="60"/>
      <c r="G21" s="59" t="s">
        <v>53</v>
      </c>
      <c r="H21" s="59" t="s">
        <v>53</v>
      </c>
      <c r="I21" s="60"/>
      <c r="J21" s="59" t="s">
        <v>53</v>
      </c>
      <c r="K21" s="59" t="s">
        <v>53</v>
      </c>
      <c r="L21" s="53"/>
      <c r="M21" s="53"/>
      <c r="N21" s="53"/>
      <c r="O21" s="53"/>
      <c r="P21" s="53"/>
      <c r="Q21" s="53"/>
      <c r="R21" s="53"/>
      <c r="S21" s="53"/>
    </row>
    <row r="22" spans="1:19" ht="14.25" hidden="1">
      <c r="A22" s="61">
        <v>20</v>
      </c>
      <c r="B22" s="62" t="s">
        <v>72</v>
      </c>
      <c r="C22" s="62" t="str">
        <f>VLOOKUP(A22,'호석 정보_mhr_한글_참조'!$A$3:$B$113,2,1)</f>
        <v>수면속성 강화</v>
      </c>
      <c r="D22" s="61" t="s">
        <v>43</v>
      </c>
      <c r="E22" s="63" t="s">
        <v>52</v>
      </c>
      <c r="F22" s="64"/>
      <c r="G22" s="63" t="s">
        <v>53</v>
      </c>
      <c r="H22" s="63" t="s">
        <v>53</v>
      </c>
      <c r="I22" s="64"/>
      <c r="J22" s="63" t="s">
        <v>53</v>
      </c>
      <c r="K22" s="63" t="s">
        <v>53</v>
      </c>
      <c r="L22" s="53"/>
      <c r="M22" s="53"/>
      <c r="N22" s="53"/>
      <c r="O22" s="53"/>
      <c r="P22" s="53"/>
      <c r="Q22" s="53"/>
      <c r="R22" s="53"/>
      <c r="S22" s="53"/>
    </row>
    <row r="23" spans="1:19" ht="14.25" hidden="1">
      <c r="A23" s="57">
        <v>21</v>
      </c>
      <c r="B23" s="58" t="s">
        <v>73</v>
      </c>
      <c r="C23" s="58" t="str">
        <f>VLOOKUP(A23,'호석 정보_mhr_한글_참조'!$A$3:$B$113,2,1)</f>
        <v>폭파속성 강화</v>
      </c>
      <c r="D23" s="57" t="s">
        <v>43</v>
      </c>
      <c r="E23" s="59" t="s">
        <v>52</v>
      </c>
      <c r="F23" s="60"/>
      <c r="G23" s="59" t="s">
        <v>53</v>
      </c>
      <c r="H23" s="59" t="s">
        <v>53</v>
      </c>
      <c r="I23" s="60"/>
      <c r="J23" s="59" t="s">
        <v>53</v>
      </c>
      <c r="K23" s="59" t="s">
        <v>53</v>
      </c>
      <c r="L23" s="53"/>
      <c r="M23" s="53"/>
      <c r="N23" s="53"/>
      <c r="O23" s="53"/>
      <c r="P23" s="53"/>
      <c r="Q23" s="53"/>
      <c r="R23" s="53"/>
      <c r="S23" s="53"/>
    </row>
    <row r="24" spans="1:19" ht="14.25">
      <c r="A24" s="61">
        <v>22</v>
      </c>
      <c r="B24" s="62" t="s">
        <v>74</v>
      </c>
      <c r="C24" s="62" t="str">
        <f>VLOOKUP(A24,'호석 정보_mhr_한글_참조'!$A$3:$B$113,2,1)</f>
        <v>장인</v>
      </c>
      <c r="D24" s="61" t="s">
        <v>58</v>
      </c>
      <c r="E24" s="63" t="s">
        <v>48</v>
      </c>
      <c r="F24" s="64"/>
      <c r="G24" s="63" t="s">
        <v>50</v>
      </c>
      <c r="H24" s="63" t="s">
        <v>75</v>
      </c>
      <c r="I24" s="64"/>
      <c r="J24" s="63" t="s">
        <v>50</v>
      </c>
      <c r="K24" s="63" t="s">
        <v>75</v>
      </c>
      <c r="L24" s="53"/>
      <c r="M24" s="53"/>
      <c r="N24" s="53"/>
      <c r="O24" s="53"/>
      <c r="P24" s="53"/>
      <c r="Q24" s="53"/>
      <c r="R24" s="53"/>
      <c r="S24" s="53"/>
    </row>
    <row r="25" spans="1:19" ht="14.25" hidden="1">
      <c r="A25" s="57">
        <v>23</v>
      </c>
      <c r="B25" s="58" t="s">
        <v>76</v>
      </c>
      <c r="C25" s="58" t="str">
        <f>VLOOKUP(A25,'호석 정보_mhr_한글_참조'!$A$3:$B$113,2,1)</f>
        <v>명검</v>
      </c>
      <c r="D25" s="57" t="s">
        <v>43</v>
      </c>
      <c r="E25" s="59" t="s">
        <v>52</v>
      </c>
      <c r="F25" s="60"/>
      <c r="G25" s="59" t="s">
        <v>53</v>
      </c>
      <c r="H25" s="59" t="s">
        <v>53</v>
      </c>
      <c r="I25" s="60"/>
      <c r="J25" s="59" t="s">
        <v>53</v>
      </c>
      <c r="K25" s="59" t="s">
        <v>53</v>
      </c>
      <c r="L25" s="53"/>
      <c r="M25" s="53"/>
      <c r="N25" s="53"/>
      <c r="O25" s="53"/>
      <c r="P25" s="53"/>
      <c r="Q25" s="53"/>
      <c r="R25" s="53"/>
      <c r="S25" s="53"/>
    </row>
    <row r="26" spans="1:19" ht="14.25" hidden="1">
      <c r="A26" s="61">
        <v>24</v>
      </c>
      <c r="B26" s="62" t="s">
        <v>77</v>
      </c>
      <c r="C26" s="62" t="str">
        <f>VLOOKUP(A26,'호석 정보_mhr_한글_참조'!$A$3:$B$113,2,1)</f>
        <v>탄환 절약</v>
      </c>
      <c r="D26" s="61" t="s">
        <v>43</v>
      </c>
      <c r="E26" s="63" t="s">
        <v>52</v>
      </c>
      <c r="F26" s="64"/>
      <c r="G26" s="63" t="s">
        <v>53</v>
      </c>
      <c r="H26" s="63" t="s">
        <v>53</v>
      </c>
      <c r="I26" s="64"/>
      <c r="J26" s="63" t="s">
        <v>53</v>
      </c>
      <c r="K26" s="63" t="s">
        <v>53</v>
      </c>
      <c r="L26" s="53"/>
      <c r="M26" s="53"/>
      <c r="N26" s="53"/>
      <c r="O26" s="53"/>
      <c r="P26" s="53"/>
      <c r="Q26" s="53"/>
      <c r="R26" s="53"/>
      <c r="S26" s="53"/>
    </row>
    <row r="27" spans="1:19" ht="14.25" hidden="1">
      <c r="A27" s="57">
        <v>25</v>
      </c>
      <c r="B27" s="58" t="s">
        <v>78</v>
      </c>
      <c r="C27" s="58" t="str">
        <f>VLOOKUP(A27,'호석 정보_mhr_한글_참조'!$A$3:$B$113,2,1)</f>
        <v>칼날 연마</v>
      </c>
      <c r="D27" s="57" t="s">
        <v>43</v>
      </c>
      <c r="E27" s="59" t="s">
        <v>52</v>
      </c>
      <c r="F27" s="60"/>
      <c r="G27" s="59" t="s">
        <v>53</v>
      </c>
      <c r="H27" s="59" t="s">
        <v>53</v>
      </c>
      <c r="I27" s="60"/>
      <c r="J27" s="59" t="s">
        <v>53</v>
      </c>
      <c r="K27" s="59" t="s">
        <v>53</v>
      </c>
      <c r="L27" s="53"/>
      <c r="M27" s="53"/>
      <c r="N27" s="53"/>
      <c r="O27" s="53"/>
      <c r="P27" s="53"/>
      <c r="Q27" s="53"/>
      <c r="R27" s="53"/>
      <c r="S27" s="53"/>
    </row>
    <row r="28" spans="1:19" ht="14.25">
      <c r="A28" s="61">
        <v>26</v>
      </c>
      <c r="B28" s="62" t="s">
        <v>79</v>
      </c>
      <c r="C28" s="62" t="str">
        <f>VLOOKUP(A28,'호석 정보_mhr_한글_참조'!$A$3:$B$113,2,1)</f>
        <v>심안</v>
      </c>
      <c r="D28" s="61" t="s">
        <v>58</v>
      </c>
      <c r="E28" s="63" t="s">
        <v>52</v>
      </c>
      <c r="F28" s="64"/>
      <c r="G28" s="63" t="s">
        <v>53</v>
      </c>
      <c r="H28" s="63" t="s">
        <v>59</v>
      </c>
      <c r="I28" s="64"/>
      <c r="J28" s="63" t="s">
        <v>53</v>
      </c>
      <c r="K28" s="63" t="s">
        <v>59</v>
      </c>
      <c r="L28" s="53"/>
      <c r="M28" s="53"/>
      <c r="N28" s="53"/>
      <c r="O28" s="53"/>
      <c r="P28" s="53"/>
      <c r="Q28" s="53"/>
      <c r="R28" s="53"/>
      <c r="S28" s="53"/>
    </row>
    <row r="29" spans="1:19" ht="14.25" hidden="1">
      <c r="A29" s="57">
        <v>27</v>
      </c>
      <c r="B29" s="58" t="s">
        <v>80</v>
      </c>
      <c r="C29" s="58" t="str">
        <f>VLOOKUP(A29,'호석 정보_mhr_한글_참조'!$A$3:$B$113,2,1)</f>
        <v>탄도 강화</v>
      </c>
      <c r="D29" s="57" t="s">
        <v>43</v>
      </c>
      <c r="E29" s="59" t="s">
        <v>52</v>
      </c>
      <c r="F29" s="60"/>
      <c r="G29" s="59" t="s">
        <v>53</v>
      </c>
      <c r="H29" s="59" t="s">
        <v>53</v>
      </c>
      <c r="I29" s="60"/>
      <c r="J29" s="59" t="s">
        <v>53</v>
      </c>
      <c r="K29" s="59" t="s">
        <v>53</v>
      </c>
      <c r="L29" s="53"/>
      <c r="M29" s="53"/>
      <c r="N29" s="53"/>
      <c r="O29" s="53"/>
      <c r="P29" s="53"/>
      <c r="Q29" s="53"/>
      <c r="R29" s="53"/>
      <c r="S29" s="53"/>
    </row>
    <row r="30" spans="1:19" ht="14.25" hidden="1">
      <c r="A30" s="61">
        <v>28</v>
      </c>
      <c r="B30" s="62" t="s">
        <v>81</v>
      </c>
      <c r="C30" s="62" t="str">
        <f>VLOOKUP(A30,'호석 정보_mhr_한글_참조'!$A$3:$B$113,2,1)</f>
        <v>둔기 사용</v>
      </c>
      <c r="D30" s="61" t="s">
        <v>65</v>
      </c>
      <c r="E30" s="63" t="s">
        <v>52</v>
      </c>
      <c r="F30" s="64"/>
      <c r="G30" s="63" t="s">
        <v>52</v>
      </c>
      <c r="H30" s="63" t="s">
        <v>52</v>
      </c>
      <c r="I30" s="64"/>
      <c r="J30" s="63" t="s">
        <v>52</v>
      </c>
      <c r="K30" s="63" t="s">
        <v>52</v>
      </c>
      <c r="L30" s="53"/>
      <c r="M30" s="53"/>
      <c r="N30" s="53"/>
      <c r="O30" s="53"/>
      <c r="P30" s="53"/>
      <c r="Q30" s="53"/>
      <c r="R30" s="53"/>
      <c r="S30" s="53"/>
    </row>
    <row r="31" spans="1:19" ht="14.25">
      <c r="A31" s="57">
        <v>30</v>
      </c>
      <c r="B31" s="58" t="s">
        <v>82</v>
      </c>
      <c r="C31" s="58" t="str">
        <f>VLOOKUP(A31,'호석 정보_mhr_한글_참조'!$A$3:$B$113,2,1)</f>
        <v>집중</v>
      </c>
      <c r="D31" s="57" t="s">
        <v>58</v>
      </c>
      <c r="E31" s="59" t="s">
        <v>52</v>
      </c>
      <c r="F31" s="60"/>
      <c r="G31" s="59" t="s">
        <v>53</v>
      </c>
      <c r="H31" s="59" t="s">
        <v>59</v>
      </c>
      <c r="I31" s="60"/>
      <c r="J31" s="59" t="s">
        <v>53</v>
      </c>
      <c r="K31" s="59" t="s">
        <v>59</v>
      </c>
      <c r="L31" s="53"/>
      <c r="M31" s="53"/>
      <c r="N31" s="53"/>
      <c r="O31" s="53"/>
      <c r="P31" s="53"/>
      <c r="Q31" s="53"/>
      <c r="R31" s="53"/>
      <c r="S31" s="53"/>
    </row>
    <row r="32" spans="1:19" ht="14.25" hidden="1">
      <c r="A32" s="61">
        <v>31</v>
      </c>
      <c r="B32" s="62" t="s">
        <v>83</v>
      </c>
      <c r="C32" s="62" t="str">
        <f>VLOOKUP(A32,'호석 정보_mhr_한글_참조'!$A$3:$B$113,2,1)</f>
        <v>강화 지속</v>
      </c>
      <c r="D32" s="61" t="s">
        <v>43</v>
      </c>
      <c r="E32" s="63" t="s">
        <v>52</v>
      </c>
      <c r="F32" s="64"/>
      <c r="G32" s="63" t="s">
        <v>53</v>
      </c>
      <c r="H32" s="63" t="s">
        <v>53</v>
      </c>
      <c r="I32" s="64"/>
      <c r="J32" s="63" t="s">
        <v>53</v>
      </c>
      <c r="K32" s="63" t="s">
        <v>53</v>
      </c>
      <c r="L32" s="53"/>
      <c r="M32" s="53"/>
      <c r="N32" s="53"/>
      <c r="O32" s="53"/>
      <c r="P32" s="53"/>
      <c r="Q32" s="53"/>
      <c r="R32" s="53"/>
      <c r="S32" s="53"/>
    </row>
    <row r="33" spans="1:19" ht="14.25">
      <c r="A33" s="57">
        <v>32</v>
      </c>
      <c r="B33" s="58" t="s">
        <v>84</v>
      </c>
      <c r="C33" s="58" t="str">
        <f>VLOOKUP(A33,'호석 정보_mhr_한글_참조'!$A$3:$B$113,2,1)</f>
        <v>런너</v>
      </c>
      <c r="D33" s="57" t="s">
        <v>58</v>
      </c>
      <c r="E33" s="59" t="s">
        <v>52</v>
      </c>
      <c r="F33" s="60"/>
      <c r="G33" s="59" t="s">
        <v>53</v>
      </c>
      <c r="H33" s="59" t="s">
        <v>59</v>
      </c>
      <c r="I33" s="60"/>
      <c r="J33" s="59" t="s">
        <v>53</v>
      </c>
      <c r="K33" s="59" t="s">
        <v>59</v>
      </c>
      <c r="L33" s="53"/>
      <c r="M33" s="53"/>
      <c r="N33" s="53"/>
      <c r="O33" s="53"/>
      <c r="P33" s="53"/>
      <c r="Q33" s="53"/>
      <c r="R33" s="53"/>
      <c r="S33" s="53"/>
    </row>
    <row r="34" spans="1:19" ht="14.25" hidden="1">
      <c r="A34" s="61">
        <v>33</v>
      </c>
      <c r="B34" s="62" t="s">
        <v>126</v>
      </c>
      <c r="C34" s="62" t="str">
        <f>VLOOKUP(A34,'호석 정보_mhr_한글_참조'!$A$3:$B$113,2,1)</f>
        <v>체술</v>
      </c>
      <c r="D34" s="61" t="s">
        <v>127</v>
      </c>
      <c r="E34" s="63" t="s">
        <v>48</v>
      </c>
      <c r="F34" s="64"/>
      <c r="G34" s="63" t="s">
        <v>49</v>
      </c>
      <c r="H34" s="63" t="s">
        <v>49</v>
      </c>
      <c r="I34" s="64"/>
      <c r="J34" s="63" t="s">
        <v>49</v>
      </c>
      <c r="K34" s="63" t="s">
        <v>49</v>
      </c>
      <c r="L34" s="53"/>
      <c r="M34" s="53"/>
      <c r="N34" s="53"/>
      <c r="O34" s="53"/>
      <c r="P34" s="53"/>
      <c r="Q34" s="53"/>
      <c r="R34" s="53"/>
      <c r="S34" s="53"/>
    </row>
    <row r="35" spans="1:19" ht="14.25" hidden="1">
      <c r="A35" s="57">
        <v>34</v>
      </c>
      <c r="B35" s="58" t="s">
        <v>87</v>
      </c>
      <c r="C35" s="58" t="str">
        <f>VLOOKUP(A35,'호석 정보_mhr_한글_참조'!$A$3:$B$113,2,1)</f>
        <v>스태미나 급속 회복</v>
      </c>
      <c r="D35" s="57" t="s">
        <v>43</v>
      </c>
      <c r="E35" s="59" t="s">
        <v>52</v>
      </c>
      <c r="F35" s="60"/>
      <c r="G35" s="59" t="s">
        <v>53</v>
      </c>
      <c r="H35" s="59" t="s">
        <v>53</v>
      </c>
      <c r="I35" s="60"/>
      <c r="J35" s="59" t="s">
        <v>53</v>
      </c>
      <c r="K35" s="59" t="s">
        <v>53</v>
      </c>
      <c r="L35" s="53"/>
      <c r="M35" s="53"/>
      <c r="N35" s="53"/>
      <c r="O35" s="53"/>
      <c r="P35" s="53"/>
      <c r="Q35" s="53"/>
      <c r="R35" s="53"/>
      <c r="S35" s="53"/>
    </row>
    <row r="36" spans="1:19" ht="14.25" hidden="1">
      <c r="A36" s="61">
        <v>35</v>
      </c>
      <c r="B36" s="62" t="s">
        <v>88</v>
      </c>
      <c r="C36" s="62" t="str">
        <f>VLOOKUP(A36,'호석 정보_mhr_한글_참조'!$A$3:$B$113,2,1)</f>
        <v>가드 성능</v>
      </c>
      <c r="D36" s="61" t="s">
        <v>43</v>
      </c>
      <c r="E36" s="63" t="s">
        <v>48</v>
      </c>
      <c r="F36" s="64"/>
      <c r="G36" s="63" t="s">
        <v>49</v>
      </c>
      <c r="H36" s="63" t="s">
        <v>50</v>
      </c>
      <c r="I36" s="64"/>
      <c r="J36" s="63" t="s">
        <v>49</v>
      </c>
      <c r="K36" s="63" t="s">
        <v>50</v>
      </c>
      <c r="L36" s="53"/>
      <c r="M36" s="53"/>
      <c r="N36" s="53"/>
      <c r="O36" s="53"/>
      <c r="P36" s="53"/>
      <c r="Q36" s="53"/>
      <c r="R36" s="53"/>
      <c r="S36" s="53"/>
    </row>
    <row r="37" spans="1:19" ht="14.25" hidden="1">
      <c r="A37" s="57">
        <v>36</v>
      </c>
      <c r="B37" s="58" t="s">
        <v>89</v>
      </c>
      <c r="C37" s="58" t="str">
        <f>VLOOKUP(A37,'호석 정보_mhr_한글_참조'!$A$3:$B$113,2,1)</f>
        <v>가드 강화</v>
      </c>
      <c r="D37" s="57" t="s">
        <v>43</v>
      </c>
      <c r="E37" s="59" t="s">
        <v>52</v>
      </c>
      <c r="F37" s="60"/>
      <c r="G37" s="59" t="s">
        <v>53</v>
      </c>
      <c r="H37" s="59" t="s">
        <v>59</v>
      </c>
      <c r="I37" s="60"/>
      <c r="J37" s="59" t="s">
        <v>53</v>
      </c>
      <c r="K37" s="59" t="s">
        <v>59</v>
      </c>
      <c r="L37" s="53"/>
      <c r="M37" s="53"/>
      <c r="N37" s="53"/>
      <c r="O37" s="53"/>
      <c r="P37" s="53"/>
      <c r="Q37" s="53"/>
      <c r="R37" s="53"/>
      <c r="S37" s="53"/>
    </row>
    <row r="38" spans="1:19" ht="14.25">
      <c r="A38" s="61">
        <v>37</v>
      </c>
      <c r="B38" s="62" t="s">
        <v>90</v>
      </c>
      <c r="C38" s="62" t="str">
        <f>VLOOKUP(A38,'호석 정보_mhr_한글_참조'!$A$3:$B$113,2,1)</f>
        <v>공격적인 방어</v>
      </c>
      <c r="D38" s="61" t="s">
        <v>58</v>
      </c>
      <c r="E38" s="63" t="s">
        <v>52</v>
      </c>
      <c r="F38" s="64"/>
      <c r="G38" s="63" t="s">
        <v>53</v>
      </c>
      <c r="H38" s="63" t="s">
        <v>59</v>
      </c>
      <c r="I38" s="64"/>
      <c r="J38" s="63" t="s">
        <v>53</v>
      </c>
      <c r="K38" s="63" t="s">
        <v>59</v>
      </c>
      <c r="L38" s="53"/>
      <c r="M38" s="53"/>
      <c r="N38" s="53"/>
      <c r="O38" s="53"/>
      <c r="P38" s="53"/>
      <c r="Q38" s="53"/>
      <c r="R38" s="53"/>
      <c r="S38" s="53"/>
    </row>
    <row r="39" spans="1:19" ht="14.25">
      <c r="A39" s="57">
        <v>38</v>
      </c>
      <c r="B39" s="58" t="s">
        <v>91</v>
      </c>
      <c r="C39" s="58" t="str">
        <f>VLOOKUP(A39,'호석 정보_mhr_한글_참조'!$A$3:$B$113,2,1)</f>
        <v>발도술[기]</v>
      </c>
      <c r="D39" s="57" t="s">
        <v>58</v>
      </c>
      <c r="E39" s="59" t="s">
        <v>52</v>
      </c>
      <c r="F39" s="60"/>
      <c r="G39" s="59" t="s">
        <v>53</v>
      </c>
      <c r="H39" s="59" t="s">
        <v>59</v>
      </c>
      <c r="I39" s="60"/>
      <c r="J39" s="59" t="s">
        <v>53</v>
      </c>
      <c r="K39" s="59" t="s">
        <v>59</v>
      </c>
      <c r="L39" s="53"/>
      <c r="M39" s="53"/>
      <c r="N39" s="53"/>
      <c r="O39" s="53"/>
      <c r="P39" s="53"/>
      <c r="Q39" s="53"/>
      <c r="R39" s="53"/>
      <c r="S39" s="53"/>
    </row>
    <row r="40" spans="1:19" ht="14.25" hidden="1">
      <c r="A40" s="61">
        <v>39</v>
      </c>
      <c r="B40" s="62" t="s">
        <v>85</v>
      </c>
      <c r="C40" s="62" t="str">
        <f>VLOOKUP(A40,'호석 정보_mhr_한글_참조'!$A$3:$B$113,2,1)</f>
        <v>발도술[힘]</v>
      </c>
      <c r="D40" s="61" t="s">
        <v>65</v>
      </c>
      <c r="E40" s="63" t="s">
        <v>52</v>
      </c>
      <c r="F40" s="64"/>
      <c r="G40" s="63" t="s">
        <v>86</v>
      </c>
      <c r="H40" s="63" t="s">
        <v>53</v>
      </c>
      <c r="I40" s="64"/>
      <c r="J40" s="63" t="s">
        <v>86</v>
      </c>
      <c r="K40" s="63" t="s">
        <v>53</v>
      </c>
      <c r="L40" s="53"/>
      <c r="M40" s="53"/>
      <c r="N40" s="53"/>
      <c r="O40" s="53"/>
      <c r="P40" s="53"/>
      <c r="Q40" s="53"/>
      <c r="R40" s="53"/>
      <c r="S40" s="53"/>
    </row>
    <row r="41" spans="1:19" ht="14.25" hidden="1">
      <c r="A41" s="57">
        <v>40</v>
      </c>
      <c r="B41" s="58" t="s">
        <v>92</v>
      </c>
      <c r="C41" s="58" t="str">
        <f>VLOOKUP(A41,'호석 정보_mhr_한글_참조'!$A$3:$B$113,2,1)</f>
        <v>납도술</v>
      </c>
      <c r="D41" s="57" t="s">
        <v>65</v>
      </c>
      <c r="E41" s="59" t="s">
        <v>52</v>
      </c>
      <c r="F41" s="60"/>
      <c r="G41" s="59" t="s">
        <v>86</v>
      </c>
      <c r="H41" s="59" t="s">
        <v>53</v>
      </c>
      <c r="I41" s="60"/>
      <c r="J41" s="59" t="s">
        <v>86</v>
      </c>
      <c r="K41" s="59" t="s">
        <v>53</v>
      </c>
      <c r="L41" s="53"/>
      <c r="M41" s="53"/>
      <c r="N41" s="53"/>
      <c r="O41" s="53"/>
      <c r="P41" s="53"/>
      <c r="Q41" s="53"/>
      <c r="R41" s="53"/>
      <c r="S41" s="53"/>
    </row>
    <row r="42" spans="1:19" ht="14.25" hidden="1">
      <c r="A42" s="61">
        <v>41</v>
      </c>
      <c r="B42" s="62" t="s">
        <v>93</v>
      </c>
      <c r="C42" s="62" t="str">
        <f>VLOOKUP(A42,'호석 정보_mhr_한글_참조'!$A$3:$B$113,2,1)</f>
        <v>KO술</v>
      </c>
      <c r="D42" s="61" t="s">
        <v>65</v>
      </c>
      <c r="E42" s="63" t="s">
        <v>52</v>
      </c>
      <c r="F42" s="64"/>
      <c r="G42" s="63" t="s">
        <v>86</v>
      </c>
      <c r="H42" s="63" t="s">
        <v>53</v>
      </c>
      <c r="I42" s="64"/>
      <c r="J42" s="63" t="s">
        <v>86</v>
      </c>
      <c r="K42" s="63" t="s">
        <v>53</v>
      </c>
      <c r="L42" s="53"/>
      <c r="M42" s="53"/>
      <c r="N42" s="53"/>
      <c r="O42" s="53"/>
      <c r="P42" s="53"/>
      <c r="Q42" s="53"/>
      <c r="R42" s="53"/>
      <c r="S42" s="53"/>
    </row>
    <row r="43" spans="1:19" ht="14.25" hidden="1">
      <c r="A43" s="57">
        <v>42</v>
      </c>
      <c r="B43" s="58" t="s">
        <v>128</v>
      </c>
      <c r="C43" s="58" t="str">
        <f>VLOOKUP(A43,'호석 정보_mhr_한글_참조'!$A$3:$B$113,2,1)</f>
        <v>스태미나 탈취</v>
      </c>
      <c r="D43" s="57" t="s">
        <v>127</v>
      </c>
      <c r="E43" s="59" t="s">
        <v>52</v>
      </c>
      <c r="F43" s="60"/>
      <c r="G43" s="59" t="s">
        <v>86</v>
      </c>
      <c r="H43" s="59" t="s">
        <v>86</v>
      </c>
      <c r="I43" s="60"/>
      <c r="J43" s="59" t="s">
        <v>86</v>
      </c>
      <c r="K43" s="59" t="s">
        <v>86</v>
      </c>
      <c r="L43" s="53"/>
      <c r="M43" s="53"/>
      <c r="N43" s="53"/>
      <c r="O43" s="53"/>
      <c r="P43" s="53"/>
      <c r="Q43" s="53"/>
      <c r="R43" s="53"/>
      <c r="S43" s="53"/>
    </row>
    <row r="44" spans="1:19" ht="14.25" hidden="1">
      <c r="A44" s="61">
        <v>43</v>
      </c>
      <c r="B44" s="62" t="s">
        <v>129</v>
      </c>
      <c r="C44" s="62" t="str">
        <f>VLOOKUP(A44,'호석 정보_mhr_한글_참조'!$A$3:$B$113,2,1)</f>
        <v>활주 강화</v>
      </c>
      <c r="D44" s="61" t="s">
        <v>127</v>
      </c>
      <c r="E44" s="63" t="s">
        <v>130</v>
      </c>
      <c r="F44" s="64"/>
      <c r="G44" s="63" t="s">
        <v>131</v>
      </c>
      <c r="H44" s="63" t="s">
        <v>131</v>
      </c>
      <c r="I44" s="64"/>
      <c r="J44" s="63" t="s">
        <v>131</v>
      </c>
      <c r="K44" s="63" t="s">
        <v>131</v>
      </c>
      <c r="L44" s="53"/>
      <c r="M44" s="53"/>
      <c r="N44" s="53"/>
      <c r="O44" s="53"/>
      <c r="P44" s="53"/>
      <c r="Q44" s="53"/>
      <c r="R44" s="53"/>
      <c r="S44" s="53"/>
    </row>
    <row r="45" spans="1:19" ht="14.25" hidden="1">
      <c r="A45" s="57">
        <v>44</v>
      </c>
      <c r="B45" s="58" t="s">
        <v>132</v>
      </c>
      <c r="C45" s="58" t="str">
        <f>VLOOKUP(A45,'호석 정보_mhr_한글_참조'!$A$3:$B$113,2,1)</f>
        <v>피리 명인</v>
      </c>
      <c r="D45" s="57" t="s">
        <v>127</v>
      </c>
      <c r="E45" s="59" t="s">
        <v>130</v>
      </c>
      <c r="F45" s="60"/>
      <c r="G45" s="59" t="s">
        <v>131</v>
      </c>
      <c r="H45" s="59" t="s">
        <v>131</v>
      </c>
      <c r="I45" s="60"/>
      <c r="J45" s="59" t="s">
        <v>131</v>
      </c>
      <c r="K45" s="59" t="s">
        <v>131</v>
      </c>
      <c r="L45" s="53"/>
      <c r="M45" s="53"/>
      <c r="N45" s="53"/>
      <c r="O45" s="53"/>
      <c r="P45" s="53"/>
      <c r="Q45" s="53"/>
      <c r="R45" s="53"/>
      <c r="S45" s="53"/>
    </row>
    <row r="46" spans="1:19" ht="14.25">
      <c r="A46" s="61">
        <v>45</v>
      </c>
      <c r="B46" s="62" t="s">
        <v>99</v>
      </c>
      <c r="C46" s="62" t="str">
        <f>VLOOKUP(A46,'호석 정보_mhr_한글_참조'!$A$3:$B$113,2,1)</f>
        <v>포술</v>
      </c>
      <c r="D46" s="61" t="s">
        <v>58</v>
      </c>
      <c r="E46" s="63" t="s">
        <v>52</v>
      </c>
      <c r="F46" s="64"/>
      <c r="G46" s="63" t="s">
        <v>53</v>
      </c>
      <c r="H46" s="63" t="s">
        <v>59</v>
      </c>
      <c r="I46" s="64"/>
      <c r="J46" s="63" t="s">
        <v>53</v>
      </c>
      <c r="K46" s="63" t="s">
        <v>59</v>
      </c>
      <c r="L46" s="53"/>
      <c r="M46" s="53"/>
      <c r="N46" s="53"/>
      <c r="O46" s="53"/>
      <c r="P46" s="53"/>
      <c r="Q46" s="53"/>
      <c r="R46" s="53"/>
      <c r="S46" s="53"/>
    </row>
    <row r="47" spans="1:19" ht="14.25" hidden="1">
      <c r="A47" s="57">
        <v>46</v>
      </c>
      <c r="B47" s="58" t="s">
        <v>100</v>
      </c>
      <c r="C47" s="58" t="str">
        <f>VLOOKUP(A47,'호석 정보_mhr_한글_참조'!$A$3:$B$113,2,1)</f>
        <v>포탄 장전</v>
      </c>
      <c r="D47" s="57" t="s">
        <v>43</v>
      </c>
      <c r="E47" s="59" t="s">
        <v>97</v>
      </c>
      <c r="F47" s="60"/>
      <c r="G47" s="59" t="s">
        <v>101</v>
      </c>
      <c r="H47" s="59" t="s">
        <v>102</v>
      </c>
      <c r="I47" s="60"/>
      <c r="J47" s="59" t="s">
        <v>101</v>
      </c>
      <c r="K47" s="59" t="s">
        <v>102</v>
      </c>
      <c r="L47" s="53"/>
      <c r="M47" s="53"/>
      <c r="N47" s="53"/>
      <c r="O47" s="53"/>
      <c r="P47" s="53"/>
      <c r="Q47" s="53"/>
      <c r="R47" s="53"/>
      <c r="S47" s="53"/>
    </row>
    <row r="48" spans="1:19" ht="14.25" hidden="1">
      <c r="A48" s="61">
        <v>47</v>
      </c>
      <c r="B48" s="62" t="s">
        <v>103</v>
      </c>
      <c r="C48" s="62" t="str">
        <f>VLOOKUP(A48,'호석 정보_mhr_한글_참조'!$A$3:$B$113,2,1)</f>
        <v>특수 사격 강화</v>
      </c>
      <c r="D48" s="61" t="s">
        <v>43</v>
      </c>
      <c r="E48" s="63" t="s">
        <v>97</v>
      </c>
      <c r="F48" s="64"/>
      <c r="G48" s="63" t="s">
        <v>101</v>
      </c>
      <c r="H48" s="63" t="s">
        <v>102</v>
      </c>
      <c r="I48" s="64"/>
      <c r="J48" s="63" t="s">
        <v>101</v>
      </c>
      <c r="K48" s="63" t="s">
        <v>102</v>
      </c>
      <c r="L48" s="53"/>
      <c r="M48" s="53"/>
      <c r="N48" s="53"/>
      <c r="O48" s="53"/>
      <c r="P48" s="53"/>
      <c r="Q48" s="53"/>
      <c r="R48" s="53"/>
      <c r="S48" s="53"/>
    </row>
    <row r="49" spans="1:19" ht="14.25" hidden="1">
      <c r="A49" s="57">
        <v>48</v>
      </c>
      <c r="B49" s="58" t="s">
        <v>104</v>
      </c>
      <c r="C49" s="58" t="str">
        <f>VLOOKUP(A49,'호석 정보_mhr_한글_참조'!$A$3:$B$113,2,1)</f>
        <v>통상탄/연사화살 강화</v>
      </c>
      <c r="D49" s="57" t="s">
        <v>43</v>
      </c>
      <c r="E49" s="59" t="s">
        <v>52</v>
      </c>
      <c r="F49" s="60"/>
      <c r="G49" s="59" t="s">
        <v>53</v>
      </c>
      <c r="H49" s="59" t="s">
        <v>53</v>
      </c>
      <c r="I49" s="60"/>
      <c r="J49" s="59" t="s">
        <v>53</v>
      </c>
      <c r="K49" s="59" t="s">
        <v>53</v>
      </c>
      <c r="L49" s="53"/>
      <c r="M49" s="53"/>
      <c r="N49" s="53"/>
      <c r="O49" s="53"/>
      <c r="P49" s="53"/>
      <c r="Q49" s="53"/>
      <c r="R49" s="53"/>
      <c r="S49" s="53"/>
    </row>
    <row r="50" spans="1:19" ht="14.25">
      <c r="A50" s="61">
        <v>49</v>
      </c>
      <c r="B50" s="62" t="s">
        <v>105</v>
      </c>
      <c r="C50" s="62" t="str">
        <f>VLOOKUP(A50,'호석 정보_mhr_한글_참조'!$A$3:$B$113,2,1)</f>
        <v>관통탄/관통화살 강화</v>
      </c>
      <c r="D50" s="61" t="s">
        <v>58</v>
      </c>
      <c r="E50" s="63" t="s">
        <v>52</v>
      </c>
      <c r="F50" s="64"/>
      <c r="G50" s="63" t="s">
        <v>53</v>
      </c>
      <c r="H50" s="63" t="s">
        <v>59</v>
      </c>
      <c r="I50" s="64"/>
      <c r="J50" s="63" t="s">
        <v>53</v>
      </c>
      <c r="K50" s="63" t="s">
        <v>59</v>
      </c>
      <c r="L50" s="53"/>
      <c r="M50" s="53"/>
      <c r="N50" s="53"/>
      <c r="O50" s="53"/>
      <c r="P50" s="53"/>
      <c r="Q50" s="53"/>
      <c r="R50" s="53"/>
      <c r="S50" s="53"/>
    </row>
    <row r="51" spans="1:19" ht="14.25">
      <c r="A51" s="57">
        <v>50</v>
      </c>
      <c r="B51" s="58" t="s">
        <v>106</v>
      </c>
      <c r="C51" s="58" t="str">
        <f>VLOOKUP(A51,'호석 정보_mhr_한글_참조'!$A$3:$B$113,2,1)</f>
        <v>산탄/확산화살 강화</v>
      </c>
      <c r="D51" s="57" t="s">
        <v>58</v>
      </c>
      <c r="E51" s="59" t="s">
        <v>52</v>
      </c>
      <c r="F51" s="60"/>
      <c r="G51" s="59" t="s">
        <v>53</v>
      </c>
      <c r="H51" s="59" t="s">
        <v>59</v>
      </c>
      <c r="I51" s="60"/>
      <c r="J51" s="59" t="s">
        <v>53</v>
      </c>
      <c r="K51" s="59" t="s">
        <v>59</v>
      </c>
      <c r="L51" s="53"/>
      <c r="M51" s="53"/>
      <c r="N51" s="53"/>
      <c r="O51" s="53"/>
      <c r="P51" s="53"/>
      <c r="Q51" s="53"/>
      <c r="R51" s="53"/>
      <c r="S51" s="53"/>
    </row>
    <row r="52" spans="1:19" ht="14.25">
      <c r="A52" s="61">
        <v>51</v>
      </c>
      <c r="B52" s="62" t="s">
        <v>107</v>
      </c>
      <c r="C52" s="62" t="str">
        <f>VLOOKUP(A52,'호석 정보_mhr_한글_참조'!$A$3:$B$113,2,1)</f>
        <v>장전 확장</v>
      </c>
      <c r="D52" s="61" t="s">
        <v>58</v>
      </c>
      <c r="E52" s="63" t="s">
        <v>52</v>
      </c>
      <c r="F52" s="64"/>
      <c r="G52" s="63" t="s">
        <v>53</v>
      </c>
      <c r="H52" s="63" t="s">
        <v>59</v>
      </c>
      <c r="I52" s="64"/>
      <c r="J52" s="63" t="s">
        <v>53</v>
      </c>
      <c r="K52" s="63" t="s">
        <v>59</v>
      </c>
      <c r="L52" s="53"/>
      <c r="M52" s="53"/>
      <c r="N52" s="53"/>
      <c r="O52" s="53"/>
      <c r="P52" s="53"/>
      <c r="Q52" s="53"/>
      <c r="R52" s="53"/>
      <c r="S52" s="53"/>
    </row>
    <row r="53" spans="1:19" ht="14.25" hidden="1">
      <c r="A53" s="57">
        <v>52</v>
      </c>
      <c r="B53" s="58" t="s">
        <v>94</v>
      </c>
      <c r="C53" s="58" t="str">
        <f>VLOOKUP(A53,'호석 정보_mhr_한글_참조'!$A$3:$B$113,2,1)</f>
        <v>장전 속도</v>
      </c>
      <c r="D53" s="57" t="s">
        <v>65</v>
      </c>
      <c r="E53" s="59" t="s">
        <v>52</v>
      </c>
      <c r="F53" s="60"/>
      <c r="G53" s="59" t="s">
        <v>86</v>
      </c>
      <c r="H53" s="59" t="s">
        <v>53</v>
      </c>
      <c r="I53" s="60"/>
      <c r="J53" s="59" t="s">
        <v>86</v>
      </c>
      <c r="K53" s="59" t="s">
        <v>53</v>
      </c>
      <c r="L53" s="53"/>
      <c r="M53" s="53"/>
      <c r="N53" s="53"/>
      <c r="O53" s="53"/>
      <c r="P53" s="53"/>
      <c r="Q53" s="53"/>
      <c r="R53" s="53"/>
      <c r="S53" s="53"/>
    </row>
    <row r="54" spans="1:19" ht="14.25" hidden="1">
      <c r="A54" s="61">
        <v>53</v>
      </c>
      <c r="B54" s="62" t="s">
        <v>95</v>
      </c>
      <c r="C54" s="62" t="str">
        <f>VLOOKUP(A54,'호석 정보_mhr_한글_참조'!$A$3:$B$113,2,1)</f>
        <v>반동 경감</v>
      </c>
      <c r="D54" s="61" t="s">
        <v>65</v>
      </c>
      <c r="E54" s="63" t="s">
        <v>52</v>
      </c>
      <c r="F54" s="64"/>
      <c r="G54" s="63" t="s">
        <v>86</v>
      </c>
      <c r="H54" s="63" t="s">
        <v>53</v>
      </c>
      <c r="I54" s="64"/>
      <c r="J54" s="63" t="s">
        <v>86</v>
      </c>
      <c r="K54" s="63" t="s">
        <v>53</v>
      </c>
      <c r="L54" s="53"/>
      <c r="M54" s="53"/>
      <c r="N54" s="53"/>
      <c r="O54" s="53"/>
      <c r="P54" s="53"/>
      <c r="Q54" s="53"/>
      <c r="R54" s="53"/>
      <c r="S54" s="53"/>
    </row>
    <row r="55" spans="1:19" ht="14.25" hidden="1">
      <c r="A55" s="57">
        <v>54</v>
      </c>
      <c r="B55" s="58" t="s">
        <v>96</v>
      </c>
      <c r="C55" s="58" t="str">
        <f>VLOOKUP(A55,'호석 정보_mhr_한글_참조'!$A$3:$B$113,2,1)</f>
        <v>흔들림 억제</v>
      </c>
      <c r="D55" s="57" t="s">
        <v>65</v>
      </c>
      <c r="E55" s="59" t="s">
        <v>97</v>
      </c>
      <c r="F55" s="60"/>
      <c r="G55" s="59" t="s">
        <v>86</v>
      </c>
      <c r="H55" s="59" t="s">
        <v>53</v>
      </c>
      <c r="I55" s="60"/>
      <c r="J55" s="59" t="s">
        <v>86</v>
      </c>
      <c r="K55" s="59" t="s">
        <v>53</v>
      </c>
      <c r="L55" s="53"/>
      <c r="M55" s="53"/>
      <c r="N55" s="53"/>
      <c r="O55" s="53"/>
      <c r="P55" s="53"/>
      <c r="Q55" s="53"/>
      <c r="R55" s="53"/>
      <c r="S55" s="53"/>
    </row>
    <row r="56" spans="1:19" ht="14.25">
      <c r="A56" s="61">
        <v>55</v>
      </c>
      <c r="B56" s="62" t="s">
        <v>111</v>
      </c>
      <c r="C56" s="62" t="str">
        <f>VLOOKUP(A56,'호석 정보_mhr_한글_참조'!$A$3:$B$113,2,1)</f>
        <v>속사 강화</v>
      </c>
      <c r="D56" s="61" t="s">
        <v>58</v>
      </c>
      <c r="E56" s="63" t="s">
        <v>52</v>
      </c>
      <c r="F56" s="64"/>
      <c r="G56" s="63" t="s">
        <v>53</v>
      </c>
      <c r="H56" s="63" t="s">
        <v>59</v>
      </c>
      <c r="I56" s="64"/>
      <c r="J56" s="63" t="s">
        <v>53</v>
      </c>
      <c r="K56" s="63" t="s">
        <v>59</v>
      </c>
      <c r="L56" s="53"/>
      <c r="M56" s="53"/>
      <c r="N56" s="53"/>
      <c r="O56" s="53"/>
      <c r="P56" s="53"/>
      <c r="Q56" s="53"/>
      <c r="R56" s="53"/>
      <c r="S56" s="53"/>
    </row>
    <row r="57" spans="1:19" ht="14.25" hidden="1">
      <c r="A57" s="57">
        <v>56</v>
      </c>
      <c r="B57" s="58" t="s">
        <v>98</v>
      </c>
      <c r="C57" s="58" t="str">
        <f>VLOOKUP(A57,'호석 정보_mhr_한글_참조'!$A$3:$B$113,2,1)</f>
        <v>방어</v>
      </c>
      <c r="D57" s="57" t="s">
        <v>65</v>
      </c>
      <c r="E57" s="59" t="s">
        <v>44</v>
      </c>
      <c r="F57" s="60"/>
      <c r="G57" s="59" t="s">
        <v>45</v>
      </c>
      <c r="H57" s="59" t="s">
        <v>45</v>
      </c>
      <c r="I57" s="60"/>
      <c r="J57" s="59" t="s">
        <v>45</v>
      </c>
      <c r="K57" s="59" t="s">
        <v>45</v>
      </c>
      <c r="L57" s="53"/>
      <c r="M57" s="53"/>
      <c r="N57" s="53"/>
      <c r="O57" s="53"/>
      <c r="P57" s="53"/>
      <c r="Q57" s="53"/>
      <c r="R57" s="53"/>
      <c r="S57" s="53"/>
    </row>
    <row r="58" spans="1:19" ht="14.25" hidden="1">
      <c r="A58" s="61">
        <v>57</v>
      </c>
      <c r="B58" s="62" t="s">
        <v>108</v>
      </c>
      <c r="C58" s="62" t="str">
        <f>VLOOKUP(A58,'호석 정보_mhr_한글_참조'!$A$3:$B$113,2,1)</f>
        <v>정령의 가호</v>
      </c>
      <c r="D58" s="61" t="s">
        <v>65</v>
      </c>
      <c r="E58" s="63" t="s">
        <v>52</v>
      </c>
      <c r="F58" s="64"/>
      <c r="G58" s="63" t="s">
        <v>86</v>
      </c>
      <c r="H58" s="63" t="s">
        <v>53</v>
      </c>
      <c r="I58" s="64"/>
      <c r="J58" s="63" t="s">
        <v>86</v>
      </c>
      <c r="K58" s="63" t="s">
        <v>53</v>
      </c>
      <c r="L58" s="53"/>
      <c r="M58" s="53"/>
      <c r="N58" s="53"/>
      <c r="O58" s="53"/>
      <c r="P58" s="53"/>
      <c r="Q58" s="53"/>
      <c r="R58" s="53"/>
      <c r="S58" s="53"/>
    </row>
    <row r="59" spans="1:19" ht="14.25" hidden="1">
      <c r="A59" s="57">
        <v>58</v>
      </c>
      <c r="B59" s="58" t="s">
        <v>133</v>
      </c>
      <c r="C59" s="58" t="str">
        <f>VLOOKUP(A59,'호석 정보_mhr_한글_참조'!$A$3:$B$113,2,1)</f>
        <v>체력 회복량 UP</v>
      </c>
      <c r="D59" s="57" t="s">
        <v>127</v>
      </c>
      <c r="E59" s="59" t="s">
        <v>52</v>
      </c>
      <c r="F59" s="60"/>
      <c r="G59" s="59" t="s">
        <v>86</v>
      </c>
      <c r="H59" s="59" t="s">
        <v>86</v>
      </c>
      <c r="I59" s="60"/>
      <c r="J59" s="59" t="s">
        <v>86</v>
      </c>
      <c r="K59" s="59" t="s">
        <v>86</v>
      </c>
      <c r="L59" s="53"/>
      <c r="M59" s="53"/>
      <c r="N59" s="53"/>
      <c r="O59" s="53"/>
      <c r="P59" s="53"/>
      <c r="Q59" s="53"/>
      <c r="R59" s="53"/>
      <c r="S59" s="53"/>
    </row>
    <row r="60" spans="1:19" ht="14.25" hidden="1">
      <c r="A60" s="61">
        <v>59</v>
      </c>
      <c r="B60" s="62" t="s">
        <v>134</v>
      </c>
      <c r="C60" s="62" t="str">
        <f>VLOOKUP(A60,'호석 정보_mhr_한글_참조'!$A$3:$B$113,2,1)</f>
        <v>회복 속도</v>
      </c>
      <c r="D60" s="61" t="s">
        <v>127</v>
      </c>
      <c r="E60" s="63" t="s">
        <v>52</v>
      </c>
      <c r="F60" s="64"/>
      <c r="G60" s="63" t="s">
        <v>86</v>
      </c>
      <c r="H60" s="63" t="s">
        <v>86</v>
      </c>
      <c r="I60" s="64"/>
      <c r="J60" s="63" t="s">
        <v>86</v>
      </c>
      <c r="K60" s="63" t="s">
        <v>86</v>
      </c>
      <c r="L60" s="53"/>
      <c r="M60" s="53"/>
      <c r="N60" s="53"/>
      <c r="O60" s="53"/>
      <c r="P60" s="53"/>
      <c r="Q60" s="53"/>
      <c r="R60" s="53"/>
      <c r="S60" s="53"/>
    </row>
    <row r="61" spans="1:19" ht="14.25" hidden="1">
      <c r="A61" s="57">
        <v>60</v>
      </c>
      <c r="B61" s="58" t="s">
        <v>109</v>
      </c>
      <c r="C61" s="58" t="str">
        <f>VLOOKUP(A61,'호석 정보_mhr_한글_참조'!$A$3:$B$113,2,1)</f>
        <v>빨리 먹기</v>
      </c>
      <c r="D61" s="57" t="s">
        <v>65</v>
      </c>
      <c r="E61" s="59" t="s">
        <v>52</v>
      </c>
      <c r="F61" s="60"/>
      <c r="G61" s="59" t="s">
        <v>86</v>
      </c>
      <c r="H61" s="59" t="s">
        <v>53</v>
      </c>
      <c r="I61" s="60"/>
      <c r="J61" s="59" t="s">
        <v>86</v>
      </c>
      <c r="K61" s="59" t="s">
        <v>53</v>
      </c>
      <c r="L61" s="53"/>
      <c r="M61" s="53"/>
      <c r="N61" s="53"/>
      <c r="O61" s="53"/>
      <c r="P61" s="53"/>
      <c r="Q61" s="53"/>
      <c r="R61" s="53"/>
      <c r="S61" s="53"/>
    </row>
    <row r="62" spans="1:19" ht="14.25" hidden="1">
      <c r="A62" s="61">
        <v>61</v>
      </c>
      <c r="B62" s="62" t="s">
        <v>110</v>
      </c>
      <c r="C62" s="62" t="str">
        <f>VLOOKUP(A62,'호석 정보_mhr_한글_참조'!$A$3:$B$113,2,1)</f>
        <v>귀마개</v>
      </c>
      <c r="D62" s="61" t="s">
        <v>65</v>
      </c>
      <c r="E62" s="63" t="s">
        <v>48</v>
      </c>
      <c r="F62" s="64"/>
      <c r="G62" s="63" t="s">
        <v>49</v>
      </c>
      <c r="H62" s="63" t="s">
        <v>50</v>
      </c>
      <c r="I62" s="64"/>
      <c r="J62" s="63" t="s">
        <v>49</v>
      </c>
      <c r="K62" s="63" t="s">
        <v>50</v>
      </c>
      <c r="L62" s="53"/>
      <c r="M62" s="53"/>
      <c r="N62" s="53"/>
      <c r="O62" s="53"/>
      <c r="P62" s="53"/>
      <c r="Q62" s="53"/>
      <c r="R62" s="53"/>
      <c r="S62" s="53"/>
    </row>
    <row r="63" spans="1:19" ht="14.25" hidden="1">
      <c r="A63" s="57">
        <v>62</v>
      </c>
      <c r="B63" s="58" t="s">
        <v>112</v>
      </c>
      <c r="C63" s="58" t="str">
        <f>VLOOKUP(A63,'호석 정보_mhr_한글_참조'!$A$3:$B$113,2,1)</f>
        <v>풍압 내성</v>
      </c>
      <c r="D63" s="57" t="s">
        <v>65</v>
      </c>
      <c r="E63" s="59" t="s">
        <v>52</v>
      </c>
      <c r="F63" s="60"/>
      <c r="G63" s="59" t="s">
        <v>86</v>
      </c>
      <c r="H63" s="59" t="s">
        <v>53</v>
      </c>
      <c r="I63" s="60"/>
      <c r="J63" s="59" t="s">
        <v>86</v>
      </c>
      <c r="K63" s="59" t="s">
        <v>53</v>
      </c>
      <c r="L63" s="53"/>
      <c r="M63" s="53"/>
      <c r="N63" s="53"/>
      <c r="O63" s="53"/>
      <c r="P63" s="53"/>
      <c r="Q63" s="53"/>
      <c r="R63" s="53"/>
      <c r="S63" s="53"/>
    </row>
    <row r="64" spans="1:19" ht="14.25" hidden="1">
      <c r="A64" s="61">
        <v>63</v>
      </c>
      <c r="B64" s="62" t="s">
        <v>113</v>
      </c>
      <c r="C64" s="62" t="str">
        <f>VLOOKUP(A64,'호석 정보_mhr_한글_참조'!$A$3:$B$113,2,1)</f>
        <v>내진</v>
      </c>
      <c r="D64" s="61" t="s">
        <v>65</v>
      </c>
      <c r="E64" s="63" t="s">
        <v>52</v>
      </c>
      <c r="F64" s="64"/>
      <c r="G64" s="63" t="s">
        <v>86</v>
      </c>
      <c r="H64" s="63" t="s">
        <v>53</v>
      </c>
      <c r="I64" s="64"/>
      <c r="J64" s="63" t="s">
        <v>86</v>
      </c>
      <c r="K64" s="63" t="s">
        <v>53</v>
      </c>
      <c r="L64" s="53"/>
      <c r="M64" s="53"/>
      <c r="N64" s="53"/>
      <c r="O64" s="53"/>
      <c r="P64" s="53"/>
      <c r="Q64" s="53"/>
      <c r="R64" s="53"/>
      <c r="S64" s="53"/>
    </row>
    <row r="65" spans="1:19" ht="14.25" hidden="1">
      <c r="A65" s="57">
        <v>64</v>
      </c>
      <c r="B65" s="58" t="s">
        <v>114</v>
      </c>
      <c r="C65" s="58" t="str">
        <f>VLOOKUP(A65,'호석 정보_mhr_한글_참조'!$A$3:$B$113,2,1)</f>
        <v>거품의 춤</v>
      </c>
      <c r="D65" s="57" t="s">
        <v>65</v>
      </c>
      <c r="E65" s="59" t="s">
        <v>52</v>
      </c>
      <c r="F65" s="60"/>
      <c r="G65" s="59" t="s">
        <v>86</v>
      </c>
      <c r="H65" s="59" t="s">
        <v>53</v>
      </c>
      <c r="I65" s="60"/>
      <c r="J65" s="59" t="s">
        <v>86</v>
      </c>
      <c r="K65" s="59" t="s">
        <v>53</v>
      </c>
      <c r="L65" s="53"/>
      <c r="M65" s="53"/>
      <c r="N65" s="53"/>
      <c r="O65" s="53"/>
      <c r="P65" s="53"/>
      <c r="Q65" s="53"/>
      <c r="R65" s="53"/>
      <c r="S65" s="53"/>
    </row>
    <row r="66" spans="1:19" ht="14.25" hidden="1">
      <c r="A66" s="61">
        <v>65</v>
      </c>
      <c r="B66" s="62" t="s">
        <v>115</v>
      </c>
      <c r="C66" s="62" t="str">
        <f>VLOOKUP(A66,'호석 정보_mhr_한글_참조'!$A$3:$B$113,2,1)</f>
        <v>회피 성능</v>
      </c>
      <c r="D66" s="61" t="s">
        <v>65</v>
      </c>
      <c r="E66" s="63" t="s">
        <v>48</v>
      </c>
      <c r="F66" s="64"/>
      <c r="G66" s="63" t="s">
        <v>49</v>
      </c>
      <c r="H66" s="63" t="s">
        <v>50</v>
      </c>
      <c r="I66" s="64"/>
      <c r="J66" s="63" t="s">
        <v>49</v>
      </c>
      <c r="K66" s="63" t="s">
        <v>50</v>
      </c>
      <c r="L66" s="53"/>
      <c r="M66" s="53"/>
      <c r="N66" s="53"/>
      <c r="O66" s="53"/>
      <c r="P66" s="53"/>
      <c r="Q66" s="53"/>
      <c r="R66" s="53"/>
      <c r="S66" s="53"/>
    </row>
    <row r="67" spans="1:19" ht="14.25" hidden="1">
      <c r="A67" s="57">
        <v>66</v>
      </c>
      <c r="B67" s="58" t="s">
        <v>116</v>
      </c>
      <c r="C67" s="58" t="str">
        <f>VLOOKUP(A67,'호석 정보_mhr_한글_참조'!$A$3:$B$113,2,1)</f>
        <v>회피 거리 UP</v>
      </c>
      <c r="D67" s="57" t="s">
        <v>65</v>
      </c>
      <c r="E67" s="59" t="s">
        <v>52</v>
      </c>
      <c r="F67" s="60"/>
      <c r="G67" s="59" t="s">
        <v>86</v>
      </c>
      <c r="H67" s="59" t="s">
        <v>53</v>
      </c>
      <c r="I67" s="60"/>
      <c r="J67" s="59" t="s">
        <v>86</v>
      </c>
      <c r="K67" s="59" t="s">
        <v>53</v>
      </c>
      <c r="L67" s="53"/>
      <c r="M67" s="53"/>
      <c r="N67" s="53"/>
      <c r="O67" s="53"/>
      <c r="P67" s="53"/>
      <c r="Q67" s="53"/>
      <c r="R67" s="53"/>
      <c r="S67" s="53"/>
    </row>
    <row r="68" spans="1:19" ht="14.25" hidden="1">
      <c r="A68" s="61">
        <v>67</v>
      </c>
      <c r="B68" s="62" t="s">
        <v>135</v>
      </c>
      <c r="C68" s="62" t="str">
        <f>VLOOKUP(A68,'호석 정보_mhr_한글_참조'!$A$3:$B$113,2,1)</f>
        <v>불 내성</v>
      </c>
      <c r="D68" s="61" t="s">
        <v>127</v>
      </c>
      <c r="E68" s="63" t="s">
        <v>52</v>
      </c>
      <c r="F68" s="64"/>
      <c r="G68" s="63" t="s">
        <v>52</v>
      </c>
      <c r="H68" s="63" t="s">
        <v>52</v>
      </c>
      <c r="I68" s="64"/>
      <c r="J68" s="63" t="s">
        <v>52</v>
      </c>
      <c r="K68" s="63" t="s">
        <v>52</v>
      </c>
      <c r="L68" s="53"/>
      <c r="M68" s="53"/>
      <c r="N68" s="53"/>
      <c r="O68" s="53"/>
      <c r="P68" s="53"/>
      <c r="Q68" s="53"/>
      <c r="R68" s="53"/>
      <c r="S68" s="53"/>
    </row>
    <row r="69" spans="1:19" ht="14.25" hidden="1">
      <c r="A69" s="57">
        <v>68</v>
      </c>
      <c r="B69" s="58" t="s">
        <v>136</v>
      </c>
      <c r="C69" s="58" t="str">
        <f>VLOOKUP(A69,'호석 정보_mhr_한글_참조'!$A$3:$B$113,2,1)</f>
        <v>물 내성</v>
      </c>
      <c r="D69" s="57" t="s">
        <v>127</v>
      </c>
      <c r="E69" s="59" t="s">
        <v>52</v>
      </c>
      <c r="F69" s="60"/>
      <c r="G69" s="59" t="s">
        <v>52</v>
      </c>
      <c r="H69" s="59" t="s">
        <v>52</v>
      </c>
      <c r="I69" s="60"/>
      <c r="J69" s="59" t="s">
        <v>52</v>
      </c>
      <c r="K69" s="59" t="s">
        <v>52</v>
      </c>
      <c r="L69" s="53"/>
      <c r="M69" s="53"/>
      <c r="N69" s="53"/>
      <c r="O69" s="53"/>
      <c r="P69" s="53"/>
      <c r="Q69" s="53"/>
      <c r="R69" s="53"/>
      <c r="S69" s="53"/>
    </row>
    <row r="70" spans="1:19" ht="14.25" hidden="1">
      <c r="A70" s="61">
        <v>69</v>
      </c>
      <c r="B70" s="62" t="s">
        <v>137</v>
      </c>
      <c r="C70" s="62" t="str">
        <f>VLOOKUP(A70,'호석 정보_mhr_한글_참조'!$A$3:$B$113,2,1)</f>
        <v>얼음 내성</v>
      </c>
      <c r="D70" s="61" t="s">
        <v>127</v>
      </c>
      <c r="E70" s="63" t="s">
        <v>52</v>
      </c>
      <c r="F70" s="64"/>
      <c r="G70" s="63" t="s">
        <v>52</v>
      </c>
      <c r="H70" s="63" t="s">
        <v>52</v>
      </c>
      <c r="I70" s="64"/>
      <c r="J70" s="63" t="s">
        <v>52</v>
      </c>
      <c r="K70" s="63" t="s">
        <v>52</v>
      </c>
      <c r="L70" s="53"/>
      <c r="M70" s="53"/>
      <c r="N70" s="53"/>
      <c r="O70" s="53"/>
      <c r="P70" s="53"/>
      <c r="Q70" s="53"/>
      <c r="R70" s="53"/>
      <c r="S70" s="53"/>
    </row>
    <row r="71" spans="1:19" ht="14.25" hidden="1">
      <c r="A71" s="57">
        <v>70</v>
      </c>
      <c r="B71" s="58" t="s">
        <v>138</v>
      </c>
      <c r="C71" s="58" t="str">
        <f>VLOOKUP(A71,'호석 정보_mhr_한글_참조'!$A$3:$B$113,2,1)</f>
        <v>번개 내성</v>
      </c>
      <c r="D71" s="57" t="s">
        <v>127</v>
      </c>
      <c r="E71" s="59" t="s">
        <v>52</v>
      </c>
      <c r="F71" s="60"/>
      <c r="G71" s="59" t="s">
        <v>52</v>
      </c>
      <c r="H71" s="59" t="s">
        <v>52</v>
      </c>
      <c r="I71" s="60"/>
      <c r="J71" s="59" t="s">
        <v>52</v>
      </c>
      <c r="K71" s="59" t="s">
        <v>52</v>
      </c>
      <c r="L71" s="53"/>
      <c r="M71" s="53"/>
      <c r="N71" s="53"/>
      <c r="O71" s="53"/>
      <c r="P71" s="53"/>
      <c r="Q71" s="53"/>
      <c r="R71" s="53"/>
      <c r="S71" s="53"/>
    </row>
    <row r="72" spans="1:19" ht="14.25" hidden="1">
      <c r="A72" s="61">
        <v>71</v>
      </c>
      <c r="B72" s="62" t="s">
        <v>139</v>
      </c>
      <c r="C72" s="62" t="str">
        <f>VLOOKUP(A72,'호석 정보_mhr_한글_참조'!$A$3:$B$113,2,1)</f>
        <v>용 내성</v>
      </c>
      <c r="D72" s="61" t="s">
        <v>127</v>
      </c>
      <c r="E72" s="63" t="s">
        <v>52</v>
      </c>
      <c r="F72" s="64"/>
      <c r="G72" s="63" t="s">
        <v>52</v>
      </c>
      <c r="H72" s="63" t="s">
        <v>52</v>
      </c>
      <c r="I72" s="64"/>
      <c r="J72" s="63" t="s">
        <v>52</v>
      </c>
      <c r="K72" s="63" t="s">
        <v>52</v>
      </c>
      <c r="L72" s="53"/>
      <c r="M72" s="53"/>
      <c r="N72" s="53"/>
      <c r="O72" s="53"/>
      <c r="P72" s="53"/>
      <c r="Q72" s="53"/>
      <c r="R72" s="53"/>
      <c r="S72" s="53"/>
    </row>
    <row r="73" spans="1:19" ht="14.25" hidden="1">
      <c r="A73" s="57">
        <v>72</v>
      </c>
      <c r="B73" s="58" t="s">
        <v>117</v>
      </c>
      <c r="C73" s="58" t="str">
        <f>VLOOKUP(A73,'호석 정보_mhr_한글_참조'!$A$3:$B$113,2,1)</f>
        <v>속성 피해 내성</v>
      </c>
      <c r="D73" s="57" t="s">
        <v>65</v>
      </c>
      <c r="E73" s="59" t="s">
        <v>52</v>
      </c>
      <c r="F73" s="60"/>
      <c r="G73" s="59" t="s">
        <v>52</v>
      </c>
      <c r="H73" s="59" t="s">
        <v>53</v>
      </c>
      <c r="I73" s="60"/>
      <c r="J73" s="59" t="s">
        <v>52</v>
      </c>
      <c r="K73" s="59" t="s">
        <v>53</v>
      </c>
      <c r="L73" s="53"/>
      <c r="M73" s="53"/>
      <c r="N73" s="53"/>
      <c r="O73" s="53"/>
      <c r="P73" s="53"/>
      <c r="Q73" s="53"/>
      <c r="R73" s="53"/>
      <c r="S73" s="53"/>
    </row>
    <row r="74" spans="1:19" ht="14.25" hidden="1">
      <c r="A74" s="61">
        <v>73</v>
      </c>
      <c r="B74" s="62" t="s">
        <v>140</v>
      </c>
      <c r="C74" s="62" t="str">
        <f>VLOOKUP(A74,'호석 정보_mhr_한글_참조'!$A$3:$B$113,2,1)</f>
        <v>독 내성</v>
      </c>
      <c r="D74" s="61" t="s">
        <v>127</v>
      </c>
      <c r="E74" s="63" t="s">
        <v>52</v>
      </c>
      <c r="F74" s="64"/>
      <c r="G74" s="63" t="s">
        <v>52</v>
      </c>
      <c r="H74" s="63" t="s">
        <v>52</v>
      </c>
      <c r="I74" s="64"/>
      <c r="J74" s="63" t="s">
        <v>52</v>
      </c>
      <c r="K74" s="63" t="s">
        <v>52</v>
      </c>
      <c r="L74" s="53"/>
      <c r="M74" s="53"/>
      <c r="N74" s="53"/>
      <c r="O74" s="53"/>
      <c r="P74" s="53"/>
      <c r="Q74" s="53"/>
      <c r="R74" s="53"/>
      <c r="S74" s="53"/>
    </row>
    <row r="75" spans="1:19" ht="14.25" hidden="1">
      <c r="A75" s="57">
        <v>74</v>
      </c>
      <c r="B75" s="58" t="s">
        <v>142</v>
      </c>
      <c r="C75" s="58" t="str">
        <f>VLOOKUP(A75,'호석 정보_mhr_한글_참조'!$A$3:$B$113,2,1)</f>
        <v>마비 내성</v>
      </c>
      <c r="D75" s="57" t="s">
        <v>127</v>
      </c>
      <c r="E75" s="59" t="s">
        <v>52</v>
      </c>
      <c r="F75" s="60"/>
      <c r="G75" s="59" t="s">
        <v>52</v>
      </c>
      <c r="H75" s="59" t="s">
        <v>52</v>
      </c>
      <c r="I75" s="60"/>
      <c r="J75" s="59" t="s">
        <v>52</v>
      </c>
      <c r="K75" s="59" t="s">
        <v>52</v>
      </c>
      <c r="L75" s="53"/>
      <c r="M75" s="53"/>
      <c r="N75" s="53"/>
      <c r="O75" s="53"/>
      <c r="P75" s="53"/>
      <c r="Q75" s="53"/>
      <c r="R75" s="53"/>
      <c r="S75" s="53"/>
    </row>
    <row r="76" spans="1:19" ht="14.25" hidden="1">
      <c r="A76" s="61">
        <v>75</v>
      </c>
      <c r="B76" s="62" t="s">
        <v>143</v>
      </c>
      <c r="C76" s="62" t="str">
        <f>VLOOKUP(A76,'호석 정보_mhr_한글_참조'!$A$3:$B$113,2,1)</f>
        <v>수면 내성</v>
      </c>
      <c r="D76" s="61" t="s">
        <v>127</v>
      </c>
      <c r="E76" s="63" t="s">
        <v>52</v>
      </c>
      <c r="F76" s="64"/>
      <c r="G76" s="63" t="s">
        <v>52</v>
      </c>
      <c r="H76" s="63" t="s">
        <v>52</v>
      </c>
      <c r="I76" s="64"/>
      <c r="J76" s="63" t="s">
        <v>52</v>
      </c>
      <c r="K76" s="63" t="s">
        <v>52</v>
      </c>
      <c r="L76" s="53"/>
      <c r="M76" s="53"/>
      <c r="N76" s="53"/>
      <c r="O76" s="53"/>
      <c r="P76" s="53"/>
      <c r="Q76" s="53"/>
      <c r="R76" s="53"/>
      <c r="S76" s="53"/>
    </row>
    <row r="77" spans="1:19" ht="14.25" hidden="1">
      <c r="A77" s="57">
        <v>76</v>
      </c>
      <c r="B77" s="58" t="s">
        <v>118</v>
      </c>
      <c r="C77" s="58" t="str">
        <f>VLOOKUP(A77,'호석 정보_mhr_한글_참조'!$A$3:$B$113,2,1)</f>
        <v>기절 내성</v>
      </c>
      <c r="D77" s="57" t="s">
        <v>65</v>
      </c>
      <c r="E77" s="59" t="s">
        <v>52</v>
      </c>
      <c r="F77" s="60"/>
      <c r="G77" s="59" t="s">
        <v>86</v>
      </c>
      <c r="H77" s="59" t="s">
        <v>53</v>
      </c>
      <c r="I77" s="60"/>
      <c r="J77" s="59" t="s">
        <v>86</v>
      </c>
      <c r="K77" s="59" t="s">
        <v>53</v>
      </c>
      <c r="L77" s="53"/>
      <c r="M77" s="53"/>
      <c r="N77" s="53"/>
      <c r="O77" s="53"/>
      <c r="P77" s="53"/>
      <c r="Q77" s="53"/>
      <c r="R77" s="53"/>
      <c r="S77" s="53"/>
    </row>
    <row r="78" spans="1:19" ht="14.25" hidden="1">
      <c r="A78" s="61">
        <v>77</v>
      </c>
      <c r="B78" s="62" t="s">
        <v>145</v>
      </c>
      <c r="C78" s="62" t="str">
        <f>VLOOKUP(A78,'호석 정보_mhr_한글_참조'!$A$3:$B$113,2,1)</f>
        <v>진흙/눈 내성</v>
      </c>
      <c r="D78" s="61" t="s">
        <v>127</v>
      </c>
      <c r="E78" s="63" t="s">
        <v>97</v>
      </c>
      <c r="F78" s="64"/>
      <c r="G78" s="63" t="s">
        <v>97</v>
      </c>
      <c r="H78" s="63" t="s">
        <v>97</v>
      </c>
      <c r="I78" s="64"/>
      <c r="J78" s="63" t="s">
        <v>97</v>
      </c>
      <c r="K78" s="63" t="s">
        <v>97</v>
      </c>
      <c r="L78" s="53"/>
      <c r="M78" s="53"/>
      <c r="N78" s="53"/>
      <c r="O78" s="53"/>
      <c r="P78" s="53"/>
      <c r="Q78" s="53"/>
      <c r="R78" s="53"/>
      <c r="S78" s="53"/>
    </row>
    <row r="79" spans="1:19" ht="14.25" hidden="1">
      <c r="A79" s="57">
        <v>78</v>
      </c>
      <c r="B79" s="58" t="s">
        <v>146</v>
      </c>
      <c r="C79" s="58" t="str">
        <f>VLOOKUP(A79,'호석 정보_mhr_한글_참조'!$A$3:$B$113,2,1)</f>
        <v>폭파 피해 내성</v>
      </c>
      <c r="D79" s="57" t="s">
        <v>127</v>
      </c>
      <c r="E79" s="59" t="s">
        <v>52</v>
      </c>
      <c r="F79" s="60"/>
      <c r="G79" s="58" t="s">
        <v>52</v>
      </c>
      <c r="H79" s="59" t="s">
        <v>52</v>
      </c>
      <c r="I79" s="60"/>
      <c r="J79" s="59" t="s">
        <v>52</v>
      </c>
      <c r="K79" s="59" t="s">
        <v>52</v>
      </c>
      <c r="L79" s="53"/>
      <c r="M79" s="53"/>
      <c r="N79" s="53"/>
      <c r="O79" s="53"/>
      <c r="P79" s="53"/>
      <c r="Q79" s="53"/>
      <c r="R79" s="53"/>
      <c r="S79" s="53"/>
    </row>
    <row r="80" spans="1:19" ht="14.25" hidden="1">
      <c r="A80" s="61">
        <v>79</v>
      </c>
      <c r="B80" s="62" t="s">
        <v>147</v>
      </c>
      <c r="C80" s="62" t="str">
        <f>VLOOKUP(A80,'호석 정보_mhr_한글_참조'!$A$3:$B$113,2,1)</f>
        <v>식생학</v>
      </c>
      <c r="D80" s="61" t="s">
        <v>127</v>
      </c>
      <c r="E80" s="63" t="s">
        <v>148</v>
      </c>
      <c r="F80" s="64"/>
      <c r="G80" s="62" t="s">
        <v>148</v>
      </c>
      <c r="H80" s="62" t="s">
        <v>148</v>
      </c>
      <c r="I80" s="64"/>
      <c r="J80" s="62" t="s">
        <v>148</v>
      </c>
      <c r="K80" s="63" t="s">
        <v>148</v>
      </c>
      <c r="L80" s="53"/>
      <c r="M80" s="53"/>
      <c r="N80" s="53"/>
      <c r="O80" s="53"/>
      <c r="P80" s="53"/>
      <c r="Q80" s="53"/>
      <c r="R80" s="53"/>
      <c r="S80" s="53"/>
    </row>
    <row r="81" spans="1:19" ht="14.25" hidden="1">
      <c r="A81" s="57">
        <v>80</v>
      </c>
      <c r="B81" s="58" t="s">
        <v>150</v>
      </c>
      <c r="C81" s="58" t="str">
        <f>VLOOKUP(A81,'호석 정보_mhr_한글_참조'!$A$3:$B$113,2,1)</f>
        <v>지질학</v>
      </c>
      <c r="D81" s="57" t="s">
        <v>127</v>
      </c>
      <c r="E81" s="59" t="s">
        <v>52</v>
      </c>
      <c r="F81" s="60"/>
      <c r="G81" s="59" t="s">
        <v>52</v>
      </c>
      <c r="H81" s="59" t="s">
        <v>52</v>
      </c>
      <c r="I81" s="60"/>
      <c r="J81" s="59" t="s">
        <v>52</v>
      </c>
      <c r="K81" s="59" t="s">
        <v>52</v>
      </c>
      <c r="L81" s="53"/>
      <c r="M81" s="53"/>
      <c r="N81" s="53"/>
      <c r="O81" s="53"/>
      <c r="P81" s="53"/>
      <c r="Q81" s="53"/>
      <c r="R81" s="53"/>
      <c r="S81" s="53"/>
    </row>
    <row r="82" spans="1:19" ht="14.25" hidden="1">
      <c r="A82" s="61">
        <v>81</v>
      </c>
      <c r="B82" s="62" t="s">
        <v>119</v>
      </c>
      <c r="C82" s="62" t="str">
        <f>VLOOKUP(A82,'호석 정보_mhr_한글_참조'!$A$3:$B$113,2,1)</f>
        <v>파괴왕</v>
      </c>
      <c r="D82" s="61" t="s">
        <v>65</v>
      </c>
      <c r="E82" s="63" t="s">
        <v>52</v>
      </c>
      <c r="F82" s="64"/>
      <c r="G82" s="63" t="s">
        <v>86</v>
      </c>
      <c r="H82" s="63" t="s">
        <v>53</v>
      </c>
      <c r="I82" s="64"/>
      <c r="J82" s="63" t="s">
        <v>86</v>
      </c>
      <c r="K82" s="63" t="s">
        <v>53</v>
      </c>
      <c r="L82" s="53"/>
      <c r="M82" s="53"/>
      <c r="N82" s="53"/>
      <c r="O82" s="53"/>
      <c r="P82" s="53"/>
      <c r="Q82" s="53"/>
      <c r="R82" s="53"/>
      <c r="S82" s="53"/>
    </row>
    <row r="83" spans="1:19" ht="14.25">
      <c r="A83" s="57">
        <v>84</v>
      </c>
      <c r="B83" s="58" t="s">
        <v>141</v>
      </c>
      <c r="C83" s="58" t="str">
        <f>VLOOKUP(A83,'호석 정보_mhr_한글_참조'!$A$3:$B$113,2,1)</f>
        <v>행운</v>
      </c>
      <c r="D83" s="57" t="s">
        <v>58</v>
      </c>
      <c r="E83" s="59" t="s">
        <v>52</v>
      </c>
      <c r="F83" s="60"/>
      <c r="G83" s="59" t="s">
        <v>53</v>
      </c>
      <c r="H83" s="59" t="s">
        <v>59</v>
      </c>
      <c r="I83" s="60"/>
      <c r="J83" s="59" t="s">
        <v>53</v>
      </c>
      <c r="K83" s="59" t="s">
        <v>59</v>
      </c>
      <c r="L83" s="53"/>
      <c r="M83" s="53"/>
      <c r="N83" s="53"/>
      <c r="O83" s="53"/>
      <c r="P83" s="53"/>
      <c r="Q83" s="53"/>
      <c r="R83" s="53"/>
      <c r="S83" s="53"/>
    </row>
    <row r="84" spans="1:19" ht="14.25" hidden="1">
      <c r="A84" s="61">
        <v>85</v>
      </c>
      <c r="B84" s="62" t="s">
        <v>120</v>
      </c>
      <c r="C84" s="62" t="str">
        <f>VLOOKUP(A84,'호석 정보_mhr_한글_참조'!$A$3:$B$113,2,1)</f>
        <v>숫돌 사용 고속화</v>
      </c>
      <c r="D84" s="61" t="s">
        <v>65</v>
      </c>
      <c r="E84" s="63" t="s">
        <v>52</v>
      </c>
      <c r="F84" s="64"/>
      <c r="G84" s="63" t="s">
        <v>86</v>
      </c>
      <c r="H84" s="63" t="s">
        <v>53</v>
      </c>
      <c r="I84" s="64"/>
      <c r="J84" s="63" t="s">
        <v>86</v>
      </c>
      <c r="K84" s="63" t="s">
        <v>53</v>
      </c>
      <c r="L84" s="53"/>
      <c r="M84" s="53"/>
      <c r="N84" s="53"/>
      <c r="O84" s="53"/>
      <c r="P84" s="53"/>
      <c r="Q84" s="53"/>
      <c r="R84" s="53"/>
      <c r="S84" s="53"/>
    </row>
    <row r="85" spans="1:19" ht="14.25" hidden="1">
      <c r="A85" s="57">
        <v>86</v>
      </c>
      <c r="B85" s="58" t="s">
        <v>151</v>
      </c>
      <c r="C85" s="58" t="str">
        <f>VLOOKUP(A85,'호석 정보_mhr_한글_참조'!$A$3:$B$113,2,1)</f>
        <v>보머</v>
      </c>
      <c r="D85" s="57" t="s">
        <v>127</v>
      </c>
      <c r="E85" s="59" t="s">
        <v>52</v>
      </c>
      <c r="F85" s="60"/>
      <c r="G85" s="59" t="s">
        <v>52</v>
      </c>
      <c r="H85" s="59" t="s">
        <v>52</v>
      </c>
      <c r="I85" s="60"/>
      <c r="J85" s="59" t="s">
        <v>52</v>
      </c>
      <c r="K85" s="59" t="s">
        <v>52</v>
      </c>
      <c r="L85" s="53"/>
      <c r="M85" s="53"/>
      <c r="N85" s="53"/>
      <c r="O85" s="53"/>
      <c r="P85" s="53"/>
      <c r="Q85" s="53"/>
      <c r="R85" s="53"/>
      <c r="S85" s="53"/>
    </row>
    <row r="86" spans="1:19" ht="14.25">
      <c r="A86" s="61">
        <v>87</v>
      </c>
      <c r="B86" s="62" t="s">
        <v>144</v>
      </c>
      <c r="C86" s="62" t="str">
        <f>VLOOKUP(A86,'호석 정보_mhr_한글_참조'!$A$3:$B$113,2,1)</f>
        <v>버섯 애호가</v>
      </c>
      <c r="D86" s="61" t="s">
        <v>58</v>
      </c>
      <c r="E86" s="63" t="s">
        <v>52</v>
      </c>
      <c r="F86" s="64"/>
      <c r="G86" s="63" t="s">
        <v>53</v>
      </c>
      <c r="H86" s="63" t="s">
        <v>59</v>
      </c>
      <c r="I86" s="64"/>
      <c r="J86" s="63" t="s">
        <v>53</v>
      </c>
      <c r="K86" s="63" t="s">
        <v>59</v>
      </c>
      <c r="L86" s="53"/>
      <c r="M86" s="53"/>
      <c r="N86" s="53"/>
      <c r="O86" s="53"/>
      <c r="P86" s="53"/>
      <c r="Q86" s="53"/>
      <c r="R86" s="53"/>
      <c r="S86" s="53"/>
    </row>
    <row r="87" spans="1:19" ht="14.25" hidden="1">
      <c r="A87" s="57">
        <v>88</v>
      </c>
      <c r="B87" s="58" t="s">
        <v>153</v>
      </c>
      <c r="C87" s="58" t="str">
        <f>VLOOKUP(A87,'호석 정보_mhr_한글_참조'!$A$3:$B$113,2,1)</f>
        <v>아이템 사용 강화</v>
      </c>
      <c r="D87" s="57" t="s">
        <v>127</v>
      </c>
      <c r="E87" s="59" t="s">
        <v>52</v>
      </c>
      <c r="F87" s="60"/>
      <c r="G87" s="59" t="s">
        <v>86</v>
      </c>
      <c r="H87" s="59" t="s">
        <v>86</v>
      </c>
      <c r="I87" s="60"/>
      <c r="J87" s="59" t="s">
        <v>86</v>
      </c>
      <c r="K87" s="59" t="s">
        <v>86</v>
      </c>
      <c r="L87" s="53"/>
      <c r="M87" s="53"/>
      <c r="N87" s="53"/>
      <c r="O87" s="53"/>
      <c r="P87" s="53"/>
      <c r="Q87" s="53"/>
      <c r="R87" s="53"/>
      <c r="S87" s="53"/>
    </row>
    <row r="88" spans="1:19" ht="14.25" hidden="1">
      <c r="A88" s="61">
        <v>89</v>
      </c>
      <c r="B88" s="62" t="s">
        <v>121</v>
      </c>
      <c r="C88" s="62" t="str">
        <f>VLOOKUP(A88,'호석 정보_mhr_한글_참조'!$A$3:$B$113,2,1)</f>
        <v>광역화</v>
      </c>
      <c r="D88" s="61" t="s">
        <v>65</v>
      </c>
      <c r="E88" s="63" t="s">
        <v>48</v>
      </c>
      <c r="F88" s="64"/>
      <c r="G88" s="63" t="s">
        <v>49</v>
      </c>
      <c r="H88" s="63" t="s">
        <v>50</v>
      </c>
      <c r="I88" s="64"/>
      <c r="J88" s="63" t="s">
        <v>49</v>
      </c>
      <c r="K88" s="63" t="s">
        <v>50</v>
      </c>
      <c r="L88" s="53"/>
      <c r="M88" s="53"/>
      <c r="N88" s="53"/>
      <c r="O88" s="53"/>
      <c r="P88" s="53"/>
      <c r="Q88" s="53"/>
      <c r="R88" s="53"/>
      <c r="S88" s="53"/>
    </row>
    <row r="89" spans="1:19" ht="14.25" hidden="1">
      <c r="A89" s="57">
        <v>90</v>
      </c>
      <c r="B89" s="58" t="s">
        <v>154</v>
      </c>
      <c r="C89" s="58" t="str">
        <f>VLOOKUP(A89,'호석 정보_mhr_한글_참조'!$A$3:$B$113,2,1)</f>
        <v>만족감</v>
      </c>
      <c r="D89" s="57" t="s">
        <v>127</v>
      </c>
      <c r="E89" s="59" t="s">
        <v>52</v>
      </c>
      <c r="F89" s="60"/>
      <c r="G89" s="59" t="s">
        <v>86</v>
      </c>
      <c r="H89" s="59" t="s">
        <v>86</v>
      </c>
      <c r="I89" s="60"/>
      <c r="J89" s="59" t="s">
        <v>86</v>
      </c>
      <c r="K89" s="59" t="s">
        <v>86</v>
      </c>
      <c r="L89" s="53"/>
      <c r="M89" s="53"/>
      <c r="N89" s="53"/>
      <c r="O89" s="53"/>
      <c r="P89" s="53"/>
      <c r="Q89" s="53"/>
      <c r="R89" s="53"/>
      <c r="S89" s="53"/>
    </row>
    <row r="90" spans="1:19" ht="14.25" hidden="1">
      <c r="A90" s="61">
        <v>91</v>
      </c>
      <c r="B90" s="62" t="s">
        <v>149</v>
      </c>
      <c r="C90" s="62" t="str">
        <f>VLOOKUP(A90,'호석 정보_mhr_한글_참조'!$A$3:$B$113,2,1)</f>
        <v>재난대처능력</v>
      </c>
      <c r="D90" s="61" t="s">
        <v>43</v>
      </c>
      <c r="E90" s="63" t="s">
        <v>48</v>
      </c>
      <c r="F90" s="64"/>
      <c r="G90" s="63" t="s">
        <v>49</v>
      </c>
      <c r="H90" s="63" t="s">
        <v>50</v>
      </c>
      <c r="I90" s="64"/>
      <c r="J90" s="63" t="s">
        <v>49</v>
      </c>
      <c r="K90" s="63" t="s">
        <v>50</v>
      </c>
      <c r="L90" s="53"/>
      <c r="M90" s="53"/>
      <c r="N90" s="53"/>
      <c r="O90" s="53"/>
      <c r="P90" s="53"/>
      <c r="Q90" s="53"/>
      <c r="R90" s="53"/>
      <c r="S90" s="53"/>
    </row>
    <row r="91" spans="1:19" ht="14.25" hidden="1">
      <c r="A91" s="57">
        <v>92</v>
      </c>
      <c r="B91" s="58" t="s">
        <v>155</v>
      </c>
      <c r="C91" s="58" t="str">
        <f>VLOOKUP(A91,'호석 정보_mhr_한글_참조'!$A$3:$B$113,2,1)</f>
        <v>불굴</v>
      </c>
      <c r="D91" s="57" t="s">
        <v>127</v>
      </c>
      <c r="E91" s="59" t="s">
        <v>130</v>
      </c>
      <c r="F91" s="60"/>
      <c r="G91" s="59" t="s">
        <v>131</v>
      </c>
      <c r="H91" s="59" t="s">
        <v>131</v>
      </c>
      <c r="I91" s="60"/>
      <c r="J91" s="59" t="s">
        <v>131</v>
      </c>
      <c r="K91" s="59" t="s">
        <v>131</v>
      </c>
      <c r="L91" s="53"/>
      <c r="M91" s="53"/>
      <c r="N91" s="53"/>
      <c r="O91" s="53"/>
      <c r="P91" s="53"/>
      <c r="Q91" s="53"/>
      <c r="R91" s="53"/>
      <c r="S91" s="53"/>
    </row>
    <row r="92" spans="1:19" ht="14.25" hidden="1">
      <c r="A92" s="61">
        <v>93</v>
      </c>
      <c r="B92" s="62" t="s">
        <v>122</v>
      </c>
      <c r="C92" s="62" t="str">
        <f>VLOOKUP(A92,'호석 정보_mhr_한글_참조'!$A$3:$B$113,2,1)</f>
        <v>움찔 감소</v>
      </c>
      <c r="D92" s="61" t="s">
        <v>65</v>
      </c>
      <c r="E92" s="63" t="s">
        <v>52</v>
      </c>
      <c r="F92" s="64"/>
      <c r="G92" s="63" t="s">
        <v>86</v>
      </c>
      <c r="H92" s="63" t="s">
        <v>53</v>
      </c>
      <c r="I92" s="64"/>
      <c r="J92" s="63" t="s">
        <v>86</v>
      </c>
      <c r="K92" s="63" t="s">
        <v>53</v>
      </c>
      <c r="L92" s="53"/>
      <c r="M92" s="53"/>
      <c r="N92" s="53"/>
      <c r="O92" s="53"/>
      <c r="P92" s="53"/>
      <c r="Q92" s="53"/>
      <c r="R92" s="53"/>
      <c r="S92" s="53"/>
    </row>
    <row r="93" spans="1:19" ht="14.25">
      <c r="A93" s="57">
        <v>94</v>
      </c>
      <c r="B93" s="58" t="s">
        <v>152</v>
      </c>
      <c r="C93" s="58" t="str">
        <f>VLOOKUP(A93,'호석 정보_mhr_한글_참조'!$A$3:$B$113,2,1)</f>
        <v>점프 철인</v>
      </c>
      <c r="D93" s="57" t="s">
        <v>58</v>
      </c>
      <c r="E93" s="59" t="s">
        <v>130</v>
      </c>
      <c r="F93" s="60"/>
      <c r="G93" s="59" t="s">
        <v>130</v>
      </c>
      <c r="H93" s="59" t="s">
        <v>130</v>
      </c>
      <c r="I93" s="60"/>
      <c r="J93" s="59" t="s">
        <v>130</v>
      </c>
      <c r="K93" s="59" t="s">
        <v>130</v>
      </c>
      <c r="L93" s="53"/>
      <c r="M93" s="53"/>
      <c r="N93" s="53"/>
      <c r="O93" s="53"/>
      <c r="P93" s="53"/>
      <c r="Q93" s="53"/>
      <c r="R93" s="53"/>
      <c r="S93" s="53"/>
    </row>
    <row r="94" spans="1:19" ht="14.25" hidden="1">
      <c r="A94" s="61">
        <v>95</v>
      </c>
      <c r="B94" s="62" t="s">
        <v>156</v>
      </c>
      <c r="C94" s="62" t="str">
        <f>VLOOKUP(A94,'호석 정보_mhr_한글_참조'!$A$3:$B$113,2,1)</f>
        <v>갈무리 철인</v>
      </c>
      <c r="D94" s="61" t="s">
        <v>127</v>
      </c>
      <c r="E94" s="63" t="s">
        <v>130</v>
      </c>
      <c r="F94" s="64"/>
      <c r="G94" s="63" t="s">
        <v>131</v>
      </c>
      <c r="H94" s="63" t="s">
        <v>131</v>
      </c>
      <c r="I94" s="64"/>
      <c r="J94" s="63" t="s">
        <v>131</v>
      </c>
      <c r="K94" s="63" t="s">
        <v>131</v>
      </c>
      <c r="L94" s="53"/>
      <c r="M94" s="53"/>
      <c r="N94" s="53"/>
      <c r="O94" s="53"/>
      <c r="P94" s="53"/>
      <c r="Q94" s="53"/>
      <c r="R94" s="53"/>
      <c r="S94" s="53"/>
    </row>
    <row r="95" spans="1:19" ht="14.25" hidden="1">
      <c r="A95" s="57">
        <v>96</v>
      </c>
      <c r="B95" s="58" t="s">
        <v>157</v>
      </c>
      <c r="C95" s="58" t="str">
        <f>VLOOKUP(A95,'호석 정보_mhr_한글_참조'!$A$3:$B$113,2,1)</f>
        <v>배고픔 내성</v>
      </c>
      <c r="D95" s="57" t="s">
        <v>127</v>
      </c>
      <c r="E95" s="59" t="s">
        <v>52</v>
      </c>
      <c r="F95" s="60"/>
      <c r="G95" s="59" t="s">
        <v>86</v>
      </c>
      <c r="H95" s="59" t="s">
        <v>86</v>
      </c>
      <c r="I95" s="60"/>
      <c r="J95" s="59" t="s">
        <v>86</v>
      </c>
      <c r="K95" s="59" t="s">
        <v>86</v>
      </c>
      <c r="L95" s="53"/>
      <c r="M95" s="53"/>
      <c r="N95" s="53"/>
      <c r="O95" s="53"/>
      <c r="P95" s="53"/>
      <c r="Q95" s="53"/>
      <c r="R95" s="53"/>
      <c r="S95" s="53"/>
    </row>
    <row r="96" spans="1:19" ht="14.25" hidden="1">
      <c r="A96" s="61">
        <v>97</v>
      </c>
      <c r="B96" s="62" t="s">
        <v>158</v>
      </c>
      <c r="C96" s="62" t="str">
        <f>VLOOKUP(A96,'호석 정보_mhr_한글_참조'!$A$3:$B$113,2,1)</f>
        <v>뛰어들기</v>
      </c>
      <c r="D96" s="61" t="s">
        <v>127</v>
      </c>
      <c r="E96" s="63" t="s">
        <v>130</v>
      </c>
      <c r="F96" s="64"/>
      <c r="G96" s="63" t="s">
        <v>130</v>
      </c>
      <c r="H96" s="63" t="s">
        <v>130</v>
      </c>
      <c r="I96" s="64"/>
      <c r="J96" s="63" t="s">
        <v>130</v>
      </c>
      <c r="K96" s="63" t="s">
        <v>130</v>
      </c>
      <c r="L96" s="53"/>
      <c r="M96" s="53"/>
      <c r="N96" s="53"/>
      <c r="O96" s="53"/>
      <c r="P96" s="53"/>
      <c r="Q96" s="53"/>
      <c r="R96" s="53"/>
      <c r="S96" s="53"/>
    </row>
    <row r="97" spans="1:19" ht="14.25" hidden="1">
      <c r="A97" s="57">
        <v>98</v>
      </c>
      <c r="B97" s="58" t="s">
        <v>159</v>
      </c>
      <c r="C97" s="58" t="str">
        <f>VLOOKUP(A97,'호석 정보_mhr_한글_참조'!$A$3:$B$113,2,1)</f>
        <v>양동</v>
      </c>
      <c r="D97" s="57" t="s">
        <v>127</v>
      </c>
      <c r="E97" s="59" t="s">
        <v>130</v>
      </c>
      <c r="F97" s="60"/>
      <c r="G97" s="59" t="s">
        <v>130</v>
      </c>
      <c r="H97" s="59" t="s">
        <v>130</v>
      </c>
      <c r="I97" s="60"/>
      <c r="J97" s="59" t="s">
        <v>130</v>
      </c>
      <c r="K97" s="59" t="s">
        <v>130</v>
      </c>
      <c r="L97" s="53"/>
      <c r="M97" s="53"/>
      <c r="N97" s="53"/>
      <c r="O97" s="53"/>
      <c r="P97" s="53"/>
      <c r="Q97" s="53"/>
      <c r="R97" s="53"/>
      <c r="S97" s="53"/>
    </row>
    <row r="98" spans="1:19" ht="14.25" hidden="1">
      <c r="A98" s="61">
        <v>99</v>
      </c>
      <c r="B98" s="62" t="s">
        <v>160</v>
      </c>
      <c r="C98" s="62" t="str">
        <f>VLOOKUP(A98,'호석 정보_mhr_한글_참조'!$A$3:$B$113,2,1)</f>
        <v>탑승 명인</v>
      </c>
      <c r="D98" s="61" t="s">
        <v>127</v>
      </c>
      <c r="E98" s="63" t="s">
        <v>130</v>
      </c>
      <c r="F98" s="64"/>
      <c r="G98" s="63" t="s">
        <v>131</v>
      </c>
      <c r="H98" s="63" t="s">
        <v>131</v>
      </c>
      <c r="I98" s="64"/>
      <c r="J98" s="63" t="s">
        <v>131</v>
      </c>
      <c r="K98" s="63" t="s">
        <v>131</v>
      </c>
      <c r="L98" s="53"/>
      <c r="M98" s="53"/>
      <c r="N98" s="53"/>
      <c r="O98" s="53"/>
      <c r="P98" s="53"/>
      <c r="Q98" s="53"/>
      <c r="R98" s="53"/>
      <c r="S98" s="53"/>
    </row>
    <row r="99" spans="1:19" ht="14.25" hidden="1">
      <c r="A99" s="57">
        <v>104</v>
      </c>
      <c r="B99" s="58" t="s">
        <v>161</v>
      </c>
      <c r="C99" s="58" t="str">
        <f>VLOOKUP(A99,'호석 정보_mhr_한글_참조'!$A$3:$B$113,2,1)</f>
        <v>밧줄벌레꾼</v>
      </c>
      <c r="D99" s="57" t="s">
        <v>127</v>
      </c>
      <c r="E99" s="59" t="s">
        <v>52</v>
      </c>
      <c r="F99" s="60"/>
      <c r="G99" s="59" t="s">
        <v>86</v>
      </c>
      <c r="H99" s="59" t="s">
        <v>86</v>
      </c>
      <c r="I99" s="60"/>
      <c r="J99" s="59" t="s">
        <v>86</v>
      </c>
      <c r="K99" s="59" t="s">
        <v>86</v>
      </c>
      <c r="L99" s="53"/>
      <c r="M99" s="53"/>
      <c r="N99" s="53"/>
      <c r="O99" s="53"/>
      <c r="P99" s="53"/>
      <c r="Q99" s="53"/>
      <c r="R99" s="53"/>
      <c r="S99" s="53"/>
    </row>
    <row r="100" spans="1:19" ht="14.25" hidden="1">
      <c r="A100" s="61">
        <v>105</v>
      </c>
      <c r="B100" s="62" t="s">
        <v>165</v>
      </c>
      <c r="C100" s="62" t="str">
        <f>VLOOKUP(A100,'호석 정보_mhr_한글_참조'!$A$3:$B$113,2,1)</f>
        <v>벽면 이동</v>
      </c>
      <c r="D100" s="61" t="s">
        <v>127</v>
      </c>
      <c r="E100" s="63" t="s">
        <v>52</v>
      </c>
      <c r="F100" s="64"/>
      <c r="G100" s="63" t="s">
        <v>86</v>
      </c>
      <c r="H100" s="63" t="s">
        <v>86</v>
      </c>
      <c r="I100" s="64"/>
      <c r="J100" s="63" t="s">
        <v>86</v>
      </c>
      <c r="K100" s="63" t="s">
        <v>86</v>
      </c>
      <c r="L100" s="53"/>
      <c r="M100" s="53"/>
      <c r="N100" s="53"/>
      <c r="O100" s="53"/>
      <c r="P100" s="53"/>
      <c r="Q100" s="53"/>
      <c r="R100" s="53"/>
      <c r="S100" s="53"/>
    </row>
    <row r="101" spans="1:19" ht="14.25" hidden="1">
      <c r="A101" s="57">
        <v>106</v>
      </c>
      <c r="B101" s="58" t="s">
        <v>123</v>
      </c>
      <c r="C101" s="58" t="str">
        <f>VLOOKUP(A101,'호석 정보_mhr_한글_참조'!$A$3:$B$113,2,1)</f>
        <v>역습</v>
      </c>
      <c r="D101" s="57" t="s">
        <v>65</v>
      </c>
      <c r="E101" s="59" t="s">
        <v>52</v>
      </c>
      <c r="F101" s="60"/>
      <c r="G101" s="59" t="s">
        <v>86</v>
      </c>
      <c r="H101" s="59" t="s">
        <v>53</v>
      </c>
      <c r="I101" s="60"/>
      <c r="J101" s="59" t="s">
        <v>86</v>
      </c>
      <c r="K101" s="59" t="s">
        <v>53</v>
      </c>
      <c r="L101" s="53"/>
      <c r="M101" s="53"/>
      <c r="N101" s="53"/>
      <c r="O101" s="53"/>
      <c r="P101" s="53"/>
      <c r="Q101" s="53"/>
      <c r="R101" s="53"/>
      <c r="S101" s="53"/>
    </row>
    <row r="102" spans="1:19" ht="14.25" hidden="1">
      <c r="A102" s="61">
        <v>107</v>
      </c>
      <c r="B102" s="62" t="s">
        <v>124</v>
      </c>
      <c r="C102" s="62" t="str">
        <f>VLOOKUP(A102,'호석 정보_mhr_한글_참조'!$A$3:$B$113,2,1)</f>
        <v>고속 변형</v>
      </c>
      <c r="D102" s="61" t="s">
        <v>65</v>
      </c>
      <c r="E102" s="63" t="s">
        <v>52</v>
      </c>
      <c r="F102" s="64"/>
      <c r="G102" s="63" t="s">
        <v>86</v>
      </c>
      <c r="H102" s="63" t="s">
        <v>53</v>
      </c>
      <c r="I102" s="64"/>
      <c r="J102" s="63" t="s">
        <v>86</v>
      </c>
      <c r="K102" s="63" t="s">
        <v>53</v>
      </c>
      <c r="L102" s="53"/>
      <c r="M102" s="53"/>
      <c r="N102" s="53"/>
      <c r="O102" s="53"/>
      <c r="P102" s="53"/>
      <c r="Q102" s="53"/>
      <c r="R102" s="53"/>
      <c r="S102" s="53"/>
    </row>
    <row r="103" spans="1:19" ht="14.25" hidden="1">
      <c r="A103" s="57">
        <v>108</v>
      </c>
      <c r="B103" s="58" t="s">
        <v>162</v>
      </c>
      <c r="C103" s="58" t="str">
        <f>VLOOKUP(A103,'호석 정보_mhr_한글_참조'!$A$3:$B$113,2,1)</f>
        <v>귀화전</v>
      </c>
      <c r="D103" s="57" t="s">
        <v>43</v>
      </c>
      <c r="E103" s="59" t="s">
        <v>148</v>
      </c>
      <c r="F103" s="60"/>
      <c r="G103" s="59" t="s">
        <v>163</v>
      </c>
      <c r="H103" s="59" t="s">
        <v>163</v>
      </c>
      <c r="I103" s="60"/>
      <c r="J103" s="59" t="s">
        <v>163</v>
      </c>
      <c r="K103" s="59" t="s">
        <v>163</v>
      </c>
      <c r="L103" s="53"/>
      <c r="M103" s="53"/>
      <c r="N103" s="53"/>
      <c r="O103" s="53"/>
      <c r="P103" s="53"/>
      <c r="Q103" s="53"/>
      <c r="R103" s="53"/>
      <c r="S103" s="53"/>
    </row>
    <row r="104" spans="1:19" ht="14.25" hidden="1">
      <c r="A104" s="61">
        <v>116</v>
      </c>
      <c r="B104" s="62" t="s">
        <v>164</v>
      </c>
      <c r="C104" s="62" t="str">
        <f>VLOOKUP(A104,'호석 정보_mhr_한글_참조'!$A$3:$B$113,2,1)</f>
        <v>전화위복</v>
      </c>
      <c r="D104" s="61" t="s">
        <v>43</v>
      </c>
      <c r="E104" s="63" t="s">
        <v>52</v>
      </c>
      <c r="F104" s="64"/>
      <c r="G104" s="63" t="s">
        <v>53</v>
      </c>
      <c r="H104" s="63" t="s">
        <v>53</v>
      </c>
      <c r="I104" s="64"/>
      <c r="J104" s="63" t="s">
        <v>53</v>
      </c>
      <c r="K104" s="63" t="s">
        <v>53</v>
      </c>
      <c r="L104" s="53"/>
      <c r="M104" s="53"/>
      <c r="N104" s="53"/>
      <c r="O104" s="53"/>
      <c r="P104" s="53"/>
      <c r="Q104" s="53"/>
      <c r="R104" s="53"/>
      <c r="S104" s="53"/>
    </row>
    <row r="105" spans="1:19" ht="14.25" hidden="1">
      <c r="A105" s="57">
        <v>122</v>
      </c>
      <c r="B105" s="58" t="s">
        <v>125</v>
      </c>
      <c r="C105" s="58" t="str">
        <f>VLOOKUP(A105,'호석 정보_mhr_한글_참조'!$A$3:$B$113,2,1)</f>
        <v>합기</v>
      </c>
      <c r="D105" s="57" t="s">
        <v>65</v>
      </c>
      <c r="E105" s="59" t="s">
        <v>97</v>
      </c>
      <c r="F105" s="60"/>
      <c r="G105" s="59" t="s">
        <v>101</v>
      </c>
      <c r="H105" s="59" t="s">
        <v>102</v>
      </c>
      <c r="I105" s="60"/>
      <c r="J105" s="59" t="s">
        <v>101</v>
      </c>
      <c r="K105" s="59" t="s">
        <v>102</v>
      </c>
      <c r="L105" s="53"/>
      <c r="M105" s="53"/>
      <c r="N105" s="53"/>
      <c r="O105" s="53"/>
      <c r="P105" s="53"/>
      <c r="Q105" s="53"/>
      <c r="R105" s="53"/>
      <c r="S105" s="53"/>
    </row>
    <row r="106" spans="1:19" ht="14.25" hidden="1">
      <c r="A106" s="61">
        <v>123</v>
      </c>
      <c r="B106" s="62" t="s">
        <v>166</v>
      </c>
      <c r="C106" s="62" t="str">
        <f>VLOOKUP(A106,'호석 정보_mhr_한글_참조'!$A$3:$B$113,2,1)</f>
        <v>향응</v>
      </c>
      <c r="D106" s="61" t="s">
        <v>127</v>
      </c>
      <c r="E106" s="63" t="s">
        <v>130</v>
      </c>
      <c r="F106" s="64"/>
      <c r="G106" s="63" t="s">
        <v>131</v>
      </c>
      <c r="H106" s="63" t="s">
        <v>131</v>
      </c>
      <c r="I106" s="64"/>
      <c r="J106" s="63" t="s">
        <v>131</v>
      </c>
      <c r="K106" s="63" t="s">
        <v>131</v>
      </c>
      <c r="L106" s="53"/>
      <c r="M106" s="53"/>
      <c r="N106" s="53"/>
      <c r="O106" s="53"/>
      <c r="P106" s="53"/>
      <c r="Q106" s="53"/>
      <c r="R106" s="53"/>
      <c r="S106" s="53"/>
    </row>
    <row r="107" spans="1:19" ht="14.25" hidden="1">
      <c r="A107" s="57">
        <v>124</v>
      </c>
      <c r="B107" s="58" t="s">
        <v>167</v>
      </c>
      <c r="C107" s="58" t="str">
        <f>VLOOKUP(A107,'호석 정보_mhr_한글_참조'!$A$3:$B$113,2,1)</f>
        <v>차지 마스터</v>
      </c>
      <c r="D107" s="57" t="s">
        <v>43</v>
      </c>
      <c r="E107" s="59" t="s">
        <v>52</v>
      </c>
      <c r="F107" s="60"/>
      <c r="G107" s="59" t="s">
        <v>53</v>
      </c>
      <c r="H107" s="59" t="s">
        <v>53</v>
      </c>
      <c r="I107" s="60"/>
      <c r="J107" s="59" t="s">
        <v>53</v>
      </c>
      <c r="K107" s="59" t="s">
        <v>53</v>
      </c>
      <c r="L107" s="53"/>
      <c r="M107" s="53"/>
      <c r="N107" s="53"/>
      <c r="O107" s="53"/>
      <c r="P107" s="53"/>
      <c r="Q107" s="53"/>
      <c r="R107" s="53"/>
      <c r="S107" s="53"/>
    </row>
    <row r="108" spans="1:19" ht="14.25" hidden="1">
      <c r="A108" s="61">
        <v>125</v>
      </c>
      <c r="B108" s="62" t="s">
        <v>168</v>
      </c>
      <c r="C108" s="62" t="str">
        <f>VLOOKUP(A108,'호석 정보_mhr_한글_참조'!$A$3:$B$113,2,1)</f>
        <v>공세</v>
      </c>
      <c r="D108" s="61" t="s">
        <v>43</v>
      </c>
      <c r="E108" s="63" t="s">
        <v>52</v>
      </c>
      <c r="F108" s="64"/>
      <c r="G108" s="63" t="s">
        <v>53</v>
      </c>
      <c r="H108" s="63" t="s">
        <v>53</v>
      </c>
      <c r="I108" s="64"/>
      <c r="J108" s="63" t="s">
        <v>53</v>
      </c>
      <c r="K108" s="63" t="s">
        <v>53</v>
      </c>
      <c r="L108" s="53"/>
      <c r="M108" s="53"/>
      <c r="N108" s="53"/>
      <c r="O108" s="53"/>
      <c r="P108" s="53"/>
      <c r="Q108" s="53"/>
      <c r="R108" s="53"/>
      <c r="S108" s="53"/>
    </row>
    <row r="109" spans="1:19" ht="14.25" hidden="1">
      <c r="A109" s="57">
        <v>126</v>
      </c>
      <c r="B109" s="58" t="s">
        <v>169</v>
      </c>
      <c r="C109" s="58" t="str">
        <f>VLOOKUP(A109,'호석 정보_mhr_한글_참조'!$A$3:$B$113,2,1)</f>
        <v>튠 업</v>
      </c>
      <c r="D109" s="57" t="s">
        <v>43</v>
      </c>
      <c r="E109" s="59" t="s">
        <v>97</v>
      </c>
      <c r="F109" s="60"/>
      <c r="G109" s="59" t="s">
        <v>101</v>
      </c>
      <c r="H109" s="59" t="s">
        <v>102</v>
      </c>
      <c r="I109" s="60"/>
      <c r="J109" s="59" t="s">
        <v>101</v>
      </c>
      <c r="K109" s="59" t="s">
        <v>102</v>
      </c>
      <c r="L109" s="53"/>
      <c r="M109" s="53"/>
      <c r="N109" s="53"/>
      <c r="O109" s="53"/>
      <c r="P109" s="53"/>
      <c r="Q109" s="53"/>
      <c r="R109" s="53"/>
      <c r="S109" s="53"/>
    </row>
    <row r="110" spans="1:19" ht="14.25" hidden="1">
      <c r="A110" s="61">
        <v>127</v>
      </c>
      <c r="B110" s="62" t="s">
        <v>170</v>
      </c>
      <c r="C110" s="62" t="str">
        <f>VLOOKUP(A110,'호석 정보_mhr_한글_참조'!$A$3:$B$113,2,1)</f>
        <v>연마술[예]</v>
      </c>
      <c r="D110" s="61" t="s">
        <v>43</v>
      </c>
      <c r="E110" s="63" t="s">
        <v>52</v>
      </c>
      <c r="F110" s="64"/>
      <c r="G110" s="63" t="s">
        <v>53</v>
      </c>
      <c r="H110" s="63" t="s">
        <v>53</v>
      </c>
      <c r="I110" s="64"/>
      <c r="J110" s="63" t="s">
        <v>53</v>
      </c>
      <c r="K110" s="63" t="s">
        <v>53</v>
      </c>
      <c r="L110" s="53"/>
      <c r="M110" s="53"/>
      <c r="N110" s="53"/>
      <c r="O110" s="53"/>
      <c r="P110" s="53"/>
      <c r="Q110" s="53"/>
      <c r="R110" s="53"/>
      <c r="S110" s="53"/>
    </row>
    <row r="111" spans="1:19" ht="14.25" hidden="1">
      <c r="A111" s="57">
        <v>128</v>
      </c>
      <c r="B111" s="58" t="s">
        <v>171</v>
      </c>
      <c r="C111" s="58" t="str">
        <f>VLOOKUP(A111,'호석 정보_mhr_한글_참조'!$A$3:$B$113,2,1)</f>
        <v>칼날비늘 연마</v>
      </c>
      <c r="D111" s="57" t="s">
        <v>43</v>
      </c>
      <c r="E111" s="59" t="s">
        <v>52</v>
      </c>
      <c r="F111" s="60"/>
      <c r="G111" s="59" t="s">
        <v>53</v>
      </c>
      <c r="H111" s="59" t="s">
        <v>53</v>
      </c>
      <c r="I111" s="60"/>
      <c r="J111" s="59" t="s">
        <v>53</v>
      </c>
      <c r="K111" s="59" t="s">
        <v>53</v>
      </c>
      <c r="L111" s="53"/>
      <c r="M111" s="53"/>
      <c r="N111" s="53"/>
      <c r="O111" s="53"/>
      <c r="P111" s="53"/>
      <c r="Q111" s="53"/>
      <c r="R111" s="53"/>
      <c r="S111" s="53"/>
    </row>
    <row r="112" spans="1:19" ht="14.25" hidden="1">
      <c r="A112" s="61">
        <v>129</v>
      </c>
      <c r="B112" s="62" t="s">
        <v>172</v>
      </c>
      <c r="C112" s="62" t="str">
        <f>VLOOKUP(A112,'호석 정보_mhr_한글_참조'!$A$3:$B$113,2,1)</f>
        <v>벽면 이동[상]</v>
      </c>
      <c r="D112" s="61" t="s">
        <v>127</v>
      </c>
      <c r="E112" s="63" t="s">
        <v>130</v>
      </c>
      <c r="F112" s="64"/>
      <c r="G112" s="63" t="s">
        <v>131</v>
      </c>
      <c r="H112" s="63" t="s">
        <v>131</v>
      </c>
      <c r="I112" s="64"/>
      <c r="J112" s="63" t="s">
        <v>131</v>
      </c>
      <c r="K112" s="63" t="s">
        <v>131</v>
      </c>
      <c r="L112" s="53"/>
      <c r="M112" s="53"/>
      <c r="N112" s="53"/>
      <c r="O112" s="53"/>
      <c r="P112" s="53"/>
      <c r="Q112" s="53"/>
      <c r="R112" s="53"/>
      <c r="S112" s="53"/>
    </row>
    <row r="113" spans="1:19" ht="14.25" hidden="1">
      <c r="A113" s="57">
        <v>131</v>
      </c>
      <c r="B113" s="58" t="s">
        <v>173</v>
      </c>
      <c r="C113" s="58" t="str">
        <f>VLOOKUP(A113,'호석 정보_mhr_한글_참조'!$A$3:$B$113,2,1)</f>
        <v>연격</v>
      </c>
      <c r="D113" s="57" t="s">
        <v>43</v>
      </c>
      <c r="E113" s="59" t="s">
        <v>52</v>
      </c>
      <c r="F113" s="60"/>
      <c r="G113" s="59" t="s">
        <v>53</v>
      </c>
      <c r="H113" s="59" t="s">
        <v>53</v>
      </c>
      <c r="I113" s="60"/>
      <c r="J113" s="59" t="s">
        <v>53</v>
      </c>
      <c r="K113" s="65" t="s">
        <v>53</v>
      </c>
      <c r="L113" s="53"/>
      <c r="M113" s="53"/>
      <c r="N113" s="53"/>
      <c r="O113" s="53"/>
      <c r="P113" s="53"/>
      <c r="Q113" s="53"/>
      <c r="R113" s="53"/>
      <c r="S113" s="53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12.75">
      <c r="B115" s="66"/>
      <c r="C115" s="66"/>
      <c r="D115" s="53"/>
      <c r="E115" s="53"/>
      <c r="F115" s="53"/>
      <c r="H115" s="66"/>
      <c r="I115" s="66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14.25">
      <c r="B116" s="53"/>
      <c r="C116" s="67"/>
      <c r="D116" s="67"/>
      <c r="E116" s="68"/>
      <c r="F116" s="53"/>
      <c r="H116" s="69"/>
      <c r="I116" s="67"/>
      <c r="J116" s="67"/>
      <c r="K116" s="53"/>
      <c r="L116" s="53"/>
      <c r="M116" s="53"/>
      <c r="N116" s="53"/>
      <c r="O116" s="53"/>
      <c r="P116" s="53"/>
      <c r="Q116" s="53"/>
      <c r="R116" s="53"/>
      <c r="S116" s="53"/>
    </row>
    <row r="117" spans="1:19" ht="14.25">
      <c r="B117" s="53"/>
      <c r="C117" s="67"/>
      <c r="D117" s="67"/>
      <c r="E117" s="68"/>
      <c r="F117" s="53"/>
      <c r="H117" s="68"/>
      <c r="I117" s="67"/>
      <c r="J117" s="67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19" ht="14.25">
      <c r="B118" s="53"/>
      <c r="C118" s="67"/>
      <c r="D118" s="67"/>
      <c r="E118" s="68"/>
      <c r="F118" s="53"/>
      <c r="H118" s="68"/>
      <c r="I118" s="67"/>
      <c r="J118" s="67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19" ht="14.25">
      <c r="B119" s="53"/>
      <c r="C119" s="67"/>
      <c r="D119" s="67"/>
      <c r="E119" s="68"/>
      <c r="F119" s="53"/>
      <c r="H119" s="68"/>
      <c r="I119" s="67"/>
      <c r="J119" s="67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ht="14.25">
      <c r="B120" s="53"/>
      <c r="C120" s="67"/>
      <c r="D120" s="67"/>
      <c r="E120" s="68"/>
      <c r="F120" s="53"/>
      <c r="H120" s="68"/>
      <c r="I120" s="67"/>
      <c r="J120" s="67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ht="14.25">
      <c r="B121" s="53"/>
      <c r="C121" s="67"/>
      <c r="D121" s="67"/>
      <c r="E121" s="68"/>
      <c r="F121" s="53"/>
      <c r="H121" s="68"/>
      <c r="I121" s="67"/>
      <c r="J121" s="67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19" ht="14.25">
      <c r="B122" s="53"/>
      <c r="C122" s="67"/>
      <c r="D122" s="67"/>
      <c r="E122" s="68"/>
      <c r="F122" s="53"/>
      <c r="H122" s="68"/>
      <c r="I122" s="67"/>
      <c r="J122" s="67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19" ht="14.25">
      <c r="B123" s="53"/>
      <c r="C123" s="67"/>
      <c r="D123" s="67"/>
      <c r="E123" s="68"/>
      <c r="F123" s="53"/>
      <c r="H123" s="68"/>
      <c r="I123" s="67"/>
      <c r="J123" s="67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ht="14.25">
      <c r="B124" s="53"/>
      <c r="C124" s="67"/>
      <c r="D124" s="67"/>
      <c r="E124" s="68"/>
      <c r="F124" s="53"/>
      <c r="H124" s="68"/>
      <c r="I124" s="67"/>
      <c r="J124" s="67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19" ht="14.25">
      <c r="B125" s="53"/>
      <c r="C125" s="67"/>
      <c r="D125" s="67"/>
      <c r="E125" s="68"/>
      <c r="F125" s="53"/>
      <c r="H125" s="68"/>
      <c r="I125" s="67"/>
      <c r="J125" s="67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19" ht="14.25">
      <c r="B126" s="53"/>
      <c r="C126" s="67"/>
      <c r="D126" s="67"/>
      <c r="E126" s="68"/>
      <c r="F126" s="53"/>
      <c r="H126" s="68"/>
      <c r="I126" s="67"/>
      <c r="J126" s="67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19" ht="14.25">
      <c r="B127" s="53"/>
      <c r="C127" s="67"/>
      <c r="D127" s="67"/>
      <c r="E127" s="68"/>
      <c r="F127" s="53"/>
      <c r="H127" s="68"/>
      <c r="I127" s="67"/>
      <c r="J127" s="67"/>
      <c r="K127" s="53"/>
      <c r="L127" s="53"/>
      <c r="M127" s="53"/>
      <c r="N127" s="53"/>
      <c r="O127" s="53"/>
      <c r="P127" s="53"/>
      <c r="Q127" s="53"/>
      <c r="R127" s="53"/>
      <c r="S127" s="53"/>
    </row>
    <row r="128" spans="1:19" ht="14.25">
      <c r="B128" s="53"/>
      <c r="C128" s="67"/>
      <c r="D128" s="67"/>
      <c r="E128" s="68"/>
      <c r="F128" s="53"/>
      <c r="H128" s="68"/>
      <c r="I128" s="67"/>
      <c r="J128" s="67"/>
      <c r="K128" s="53"/>
      <c r="L128" s="53"/>
      <c r="M128" s="53"/>
      <c r="N128" s="53"/>
      <c r="O128" s="53"/>
      <c r="P128" s="53"/>
      <c r="Q128" s="53"/>
      <c r="R128" s="53"/>
      <c r="S128" s="53"/>
    </row>
    <row r="129" spans="2:19" ht="14.25">
      <c r="B129" s="53"/>
      <c r="C129" s="67"/>
      <c r="D129" s="67"/>
      <c r="E129" s="68"/>
      <c r="F129" s="53"/>
      <c r="H129" s="68"/>
      <c r="I129" s="67"/>
      <c r="J129" s="67"/>
      <c r="K129" s="53"/>
      <c r="L129" s="53"/>
      <c r="M129" s="53"/>
      <c r="N129" s="53"/>
      <c r="O129" s="53"/>
      <c r="P129" s="53"/>
      <c r="Q129" s="53"/>
      <c r="R129" s="53"/>
      <c r="S129" s="53"/>
    </row>
    <row r="130" spans="2:19" ht="14.25">
      <c r="B130" s="53"/>
      <c r="C130" s="67"/>
      <c r="D130" s="67"/>
      <c r="E130" s="68"/>
      <c r="F130" s="53"/>
      <c r="H130" s="68"/>
      <c r="I130" s="67"/>
      <c r="J130" s="67"/>
      <c r="K130" s="53"/>
      <c r="L130" s="53"/>
      <c r="M130" s="53"/>
      <c r="N130" s="53"/>
      <c r="O130" s="53"/>
      <c r="P130" s="53"/>
      <c r="Q130" s="53"/>
      <c r="R130" s="53"/>
      <c r="S130" s="53"/>
    </row>
    <row r="131" spans="2:19" ht="14.25">
      <c r="B131" s="53"/>
      <c r="C131" s="67"/>
      <c r="D131" s="67"/>
      <c r="E131" s="68"/>
      <c r="F131" s="53"/>
      <c r="H131" s="68"/>
      <c r="I131" s="67"/>
      <c r="J131" s="67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2:19" ht="14.25">
      <c r="B132" s="53"/>
      <c r="C132" s="67"/>
      <c r="D132" s="67"/>
      <c r="E132" s="68"/>
      <c r="F132" s="53"/>
      <c r="H132" s="68"/>
      <c r="I132" s="67"/>
      <c r="J132" s="67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2:19" ht="14.25">
      <c r="B133" s="53"/>
      <c r="C133" s="67"/>
      <c r="D133" s="67"/>
      <c r="E133" s="68"/>
      <c r="F133" s="53"/>
      <c r="H133" s="68"/>
      <c r="I133" s="67"/>
      <c r="J133" s="67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2:19" ht="14.25">
      <c r="B134" s="53"/>
      <c r="C134" s="67"/>
      <c r="D134" s="67"/>
      <c r="E134" s="68"/>
      <c r="F134" s="53"/>
      <c r="H134" s="68"/>
      <c r="I134" s="67"/>
      <c r="J134" s="67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2:19" ht="14.25">
      <c r="B135" s="53"/>
      <c r="C135" s="67"/>
      <c r="D135" s="67"/>
      <c r="E135" s="68"/>
      <c r="F135" s="53"/>
      <c r="H135" s="68"/>
      <c r="I135" s="67"/>
      <c r="J135" s="67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2:19" ht="14.25">
      <c r="B136" s="53"/>
      <c r="C136" s="67"/>
      <c r="D136" s="67"/>
      <c r="E136" s="68"/>
      <c r="F136" s="53"/>
      <c r="H136" s="68"/>
      <c r="I136" s="67"/>
      <c r="J136" s="67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2:19" ht="14.25">
      <c r="B137" s="53"/>
      <c r="C137" s="67"/>
      <c r="D137" s="67"/>
      <c r="E137" s="68"/>
      <c r="F137" s="53"/>
      <c r="H137" s="68"/>
      <c r="I137" s="67"/>
      <c r="J137" s="67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2:19" ht="14.25">
      <c r="B138" s="53"/>
      <c r="C138" s="67"/>
      <c r="D138" s="67"/>
      <c r="E138" s="68"/>
      <c r="F138" s="53"/>
      <c r="H138" s="68"/>
      <c r="I138" s="67"/>
      <c r="J138" s="67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2:19" ht="14.25">
      <c r="B139" s="53"/>
      <c r="C139" s="67"/>
      <c r="D139" s="67"/>
      <c r="E139" s="68"/>
      <c r="F139" s="53"/>
      <c r="H139" s="68"/>
      <c r="I139" s="67"/>
      <c r="J139" s="67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2:19" ht="14.25">
      <c r="B140" s="53"/>
      <c r="C140" s="67"/>
      <c r="D140" s="67"/>
      <c r="E140" s="68"/>
      <c r="F140" s="53"/>
      <c r="H140" s="68"/>
      <c r="I140" s="67"/>
      <c r="J140" s="67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2:19" ht="14.25">
      <c r="B141" s="53"/>
      <c r="C141" s="67"/>
      <c r="D141" s="67"/>
      <c r="E141" s="68"/>
      <c r="F141" s="53"/>
      <c r="H141" s="68"/>
      <c r="I141" s="67"/>
      <c r="J141" s="67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2:19" ht="14.25">
      <c r="B142" s="53"/>
      <c r="C142" s="67"/>
      <c r="D142" s="67"/>
      <c r="E142" s="68"/>
      <c r="F142" s="53"/>
      <c r="H142" s="68"/>
      <c r="I142" s="67"/>
      <c r="J142" s="67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2:19" ht="14.25">
      <c r="B143" s="53"/>
      <c r="C143" s="67"/>
      <c r="D143" s="67"/>
      <c r="E143" s="68"/>
      <c r="F143" s="53"/>
      <c r="H143" s="68"/>
      <c r="I143" s="67"/>
      <c r="J143" s="67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2:19" ht="14.25">
      <c r="B144" s="53"/>
      <c r="C144" s="67"/>
      <c r="D144" s="67"/>
      <c r="E144" s="68"/>
      <c r="F144" s="53"/>
      <c r="H144" s="68"/>
      <c r="I144" s="67"/>
      <c r="J144" s="67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2:19" ht="14.25">
      <c r="B145" s="53"/>
      <c r="C145" s="67"/>
      <c r="D145" s="67"/>
      <c r="E145" s="68"/>
      <c r="F145" s="53"/>
      <c r="H145" s="68"/>
      <c r="I145" s="67"/>
      <c r="J145" s="67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2:19" ht="14.25">
      <c r="B146" s="53"/>
      <c r="C146" s="67"/>
      <c r="D146" s="67"/>
      <c r="E146" s="68"/>
      <c r="F146" s="53"/>
      <c r="H146" s="68"/>
      <c r="I146" s="67"/>
      <c r="J146" s="67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2:19" ht="14.25">
      <c r="B147" s="53"/>
      <c r="C147" s="67"/>
      <c r="D147" s="67"/>
      <c r="E147" s="68"/>
      <c r="F147" s="53"/>
      <c r="H147" s="68"/>
      <c r="I147" s="67"/>
      <c r="J147" s="67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2:19" ht="14.25">
      <c r="B148" s="53"/>
      <c r="C148" s="67"/>
      <c r="D148" s="67"/>
      <c r="E148" s="68"/>
      <c r="F148" s="53"/>
      <c r="H148" s="68"/>
      <c r="I148" s="67"/>
      <c r="J148" s="67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2:19" ht="14.25">
      <c r="B149" s="53"/>
      <c r="C149" s="67"/>
      <c r="D149" s="67"/>
      <c r="E149" s="68"/>
      <c r="F149" s="53"/>
      <c r="H149" s="68"/>
      <c r="I149" s="67"/>
      <c r="J149" s="67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2:19" ht="14.25">
      <c r="B150" s="53"/>
      <c r="C150" s="67"/>
      <c r="D150" s="67"/>
      <c r="E150" s="68"/>
      <c r="F150" s="53"/>
      <c r="H150" s="68"/>
      <c r="I150" s="67"/>
      <c r="J150" s="67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2:19" ht="14.25">
      <c r="B151" s="53"/>
      <c r="C151" s="67"/>
      <c r="D151" s="67"/>
      <c r="E151" s="68"/>
      <c r="F151" s="53"/>
      <c r="H151" s="68"/>
      <c r="I151" s="67"/>
      <c r="J151" s="67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2:19" ht="14.25">
      <c r="B152" s="53"/>
      <c r="C152" s="67"/>
      <c r="D152" s="67"/>
      <c r="E152" s="68"/>
      <c r="F152" s="53"/>
      <c r="H152" s="68"/>
      <c r="I152" s="67"/>
      <c r="J152" s="67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2:19" ht="14.25">
      <c r="B153" s="53"/>
      <c r="C153" s="67"/>
      <c r="D153" s="67"/>
      <c r="E153" s="68"/>
      <c r="F153" s="53"/>
      <c r="H153" s="68"/>
      <c r="I153" s="67"/>
      <c r="J153" s="67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2:19" ht="14.25">
      <c r="B154" s="53"/>
      <c r="C154" s="67"/>
      <c r="D154" s="67"/>
      <c r="E154" s="68"/>
      <c r="F154" s="53"/>
      <c r="H154" s="68"/>
      <c r="I154" s="67"/>
      <c r="J154" s="67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2:19" ht="14.25">
      <c r="B155" s="53"/>
      <c r="C155" s="67"/>
      <c r="D155" s="67"/>
      <c r="E155" s="68"/>
      <c r="F155" s="53"/>
      <c r="H155" s="68"/>
      <c r="I155" s="67"/>
      <c r="J155" s="67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2:19" ht="14.25">
      <c r="B156" s="53"/>
      <c r="C156" s="67"/>
      <c r="D156" s="67"/>
      <c r="E156" s="68"/>
      <c r="F156" s="53"/>
      <c r="H156" s="68"/>
      <c r="I156" s="67"/>
      <c r="J156" s="67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2:19" ht="14.25">
      <c r="B157" s="53"/>
      <c r="C157" s="67"/>
      <c r="D157" s="67"/>
      <c r="E157" s="68"/>
      <c r="F157" s="53"/>
      <c r="H157" s="68"/>
      <c r="I157" s="67"/>
      <c r="J157" s="67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2:19" ht="14.25">
      <c r="B158" s="53"/>
      <c r="C158" s="67"/>
      <c r="D158" s="67"/>
      <c r="E158" s="68"/>
      <c r="F158" s="53"/>
      <c r="H158" s="68"/>
      <c r="I158" s="67"/>
      <c r="J158" s="67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2:19" ht="14.25">
      <c r="B159" s="53"/>
      <c r="C159" s="67"/>
      <c r="D159" s="67"/>
      <c r="E159" s="68"/>
      <c r="F159" s="53"/>
      <c r="H159" s="68"/>
      <c r="I159" s="67"/>
      <c r="J159" s="67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2:19" ht="14.25">
      <c r="B160" s="53"/>
      <c r="C160" s="67"/>
      <c r="D160" s="67"/>
      <c r="E160" s="68"/>
      <c r="F160" s="53"/>
      <c r="H160" s="68"/>
      <c r="I160" s="67"/>
      <c r="J160" s="67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2:19" ht="14.25">
      <c r="B161" s="53"/>
      <c r="C161" s="67"/>
      <c r="D161" s="67"/>
      <c r="E161" s="68"/>
      <c r="F161" s="53"/>
      <c r="H161" s="68"/>
      <c r="I161" s="67"/>
      <c r="J161" s="67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2:19" ht="14.25">
      <c r="B162" s="53"/>
      <c r="C162" s="67"/>
      <c r="D162" s="67"/>
      <c r="E162" s="68"/>
      <c r="F162" s="53"/>
      <c r="H162" s="68"/>
      <c r="I162" s="67"/>
      <c r="J162" s="67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2:19" ht="14.25">
      <c r="B163" s="53"/>
      <c r="C163" s="67"/>
      <c r="D163" s="67"/>
      <c r="E163" s="68"/>
      <c r="F163" s="53"/>
      <c r="H163" s="68"/>
      <c r="I163" s="67"/>
      <c r="J163" s="67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2:19" ht="14.25">
      <c r="B164" s="53"/>
      <c r="C164" s="67"/>
      <c r="D164" s="67"/>
      <c r="E164" s="68"/>
      <c r="F164" s="53"/>
      <c r="H164" s="68"/>
      <c r="I164" s="67"/>
      <c r="J164" s="67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2:19" ht="14.25">
      <c r="B165" s="53"/>
      <c r="C165" s="67"/>
      <c r="D165" s="67"/>
      <c r="E165" s="68"/>
      <c r="F165" s="53"/>
      <c r="H165" s="68"/>
      <c r="I165" s="67"/>
      <c r="J165" s="67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2:19" ht="14.25">
      <c r="B166" s="53"/>
      <c r="C166" s="67"/>
      <c r="D166" s="67"/>
      <c r="E166" s="68"/>
      <c r="F166" s="53"/>
      <c r="H166" s="68"/>
      <c r="I166" s="67"/>
      <c r="J166" s="67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2:19" ht="14.25">
      <c r="B167" s="53"/>
      <c r="C167" s="67"/>
      <c r="D167" s="67"/>
      <c r="E167" s="68"/>
      <c r="F167" s="53"/>
      <c r="H167" s="68"/>
      <c r="I167" s="67"/>
      <c r="J167" s="67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2:19" ht="14.25">
      <c r="B168" s="53"/>
      <c r="C168" s="67"/>
      <c r="D168" s="67"/>
      <c r="E168" s="68"/>
      <c r="F168" s="53"/>
      <c r="H168" s="68"/>
      <c r="I168" s="67"/>
      <c r="J168" s="67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2:19" ht="14.25">
      <c r="B169" s="53"/>
      <c r="C169" s="67"/>
      <c r="D169" s="67"/>
      <c r="E169" s="68"/>
      <c r="F169" s="53"/>
      <c r="H169" s="68"/>
      <c r="I169" s="67"/>
      <c r="J169" s="67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2:19" ht="14.25">
      <c r="B170" s="53"/>
      <c r="C170" s="67"/>
      <c r="D170" s="67"/>
      <c r="E170" s="68"/>
      <c r="F170" s="53"/>
      <c r="H170" s="68"/>
      <c r="I170" s="67"/>
      <c r="J170" s="67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2:19" ht="14.25">
      <c r="B171" s="53"/>
      <c r="C171" s="67"/>
      <c r="D171" s="67"/>
      <c r="E171" s="68"/>
      <c r="F171" s="53"/>
      <c r="H171" s="68"/>
      <c r="I171" s="67"/>
      <c r="J171" s="67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2:19" ht="14.25">
      <c r="B172" s="53"/>
      <c r="C172" s="67"/>
      <c r="D172" s="67"/>
      <c r="E172" s="68"/>
      <c r="F172" s="53"/>
      <c r="H172" s="68"/>
      <c r="I172" s="67"/>
      <c r="J172" s="67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2:19" ht="14.25">
      <c r="B173" s="53"/>
      <c r="C173" s="67"/>
      <c r="D173" s="67"/>
      <c r="E173" s="68"/>
      <c r="F173" s="53"/>
      <c r="H173" s="68"/>
      <c r="I173" s="67"/>
      <c r="J173" s="67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2:19" ht="14.25">
      <c r="B174" s="53"/>
      <c r="C174" s="67"/>
      <c r="D174" s="67"/>
      <c r="E174" s="68"/>
      <c r="F174" s="53"/>
      <c r="H174" s="68"/>
      <c r="I174" s="67"/>
      <c r="J174" s="67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2:19" ht="14.25">
      <c r="B175" s="53"/>
      <c r="C175" s="67"/>
      <c r="D175" s="67"/>
      <c r="E175" s="68"/>
      <c r="F175" s="53"/>
      <c r="H175" s="68"/>
      <c r="I175" s="67"/>
      <c r="J175" s="67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2:19" ht="14.25">
      <c r="B176" s="53"/>
      <c r="C176" s="67"/>
      <c r="D176" s="67"/>
      <c r="E176" s="68"/>
      <c r="F176" s="53"/>
      <c r="H176" s="68"/>
      <c r="I176" s="67"/>
      <c r="J176" s="67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14.25">
      <c r="B177" s="53"/>
      <c r="C177" s="67"/>
      <c r="D177" s="67"/>
      <c r="E177" s="68"/>
      <c r="F177" s="53"/>
      <c r="H177" s="68"/>
      <c r="I177" s="67"/>
      <c r="J177" s="67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14.25">
      <c r="B178" s="53"/>
      <c r="C178" s="67"/>
      <c r="D178" s="67"/>
      <c r="E178" s="68"/>
      <c r="F178" s="53"/>
      <c r="H178" s="68"/>
      <c r="I178" s="67"/>
      <c r="J178" s="67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14.25">
      <c r="B179" s="53"/>
      <c r="C179" s="67"/>
      <c r="D179" s="67"/>
      <c r="E179" s="68"/>
      <c r="F179" s="53"/>
      <c r="H179" s="68"/>
      <c r="I179" s="67"/>
      <c r="J179" s="67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14.25">
      <c r="B180" s="53"/>
      <c r="C180" s="67"/>
      <c r="D180" s="67"/>
      <c r="E180" s="68"/>
      <c r="F180" s="53"/>
      <c r="H180" s="68"/>
      <c r="I180" s="67"/>
      <c r="J180" s="67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14.25">
      <c r="A181" s="53"/>
      <c r="B181" s="66"/>
      <c r="C181" s="53"/>
      <c r="D181" s="53"/>
      <c r="E181" s="53"/>
      <c r="F181" s="53"/>
      <c r="H181" s="68"/>
      <c r="I181" s="67"/>
      <c r="J181" s="67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14.25">
      <c r="B182" s="53"/>
      <c r="C182" s="67"/>
      <c r="D182" s="67"/>
      <c r="E182" s="68"/>
      <c r="F182" s="53"/>
      <c r="H182" s="68"/>
      <c r="I182" s="67"/>
      <c r="J182" s="67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14.25">
      <c r="B183" s="53"/>
      <c r="C183" s="67"/>
      <c r="D183" s="67"/>
      <c r="E183" s="68"/>
      <c r="F183" s="53"/>
      <c r="H183" s="68"/>
      <c r="I183" s="67"/>
      <c r="J183" s="67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14.25">
      <c r="B184" s="53"/>
      <c r="C184" s="67"/>
      <c r="D184" s="67"/>
      <c r="E184" s="68"/>
      <c r="F184" s="53"/>
      <c r="H184" s="68"/>
      <c r="I184" s="67"/>
      <c r="J184" s="67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14.25">
      <c r="B185" s="53"/>
      <c r="C185" s="67"/>
      <c r="D185" s="67"/>
      <c r="E185" s="68"/>
      <c r="F185" s="53"/>
      <c r="H185" s="68"/>
      <c r="I185" s="67"/>
      <c r="J185" s="67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14.25">
      <c r="B186" s="53"/>
      <c r="C186" s="67"/>
      <c r="D186" s="67"/>
      <c r="E186" s="68"/>
      <c r="F186" s="53"/>
      <c r="H186" s="68"/>
      <c r="I186" s="67"/>
      <c r="J186" s="67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14.25">
      <c r="B187" s="53"/>
      <c r="C187" s="67"/>
      <c r="D187" s="67"/>
      <c r="E187" s="68"/>
      <c r="F187" s="53"/>
      <c r="H187" s="68"/>
      <c r="I187" s="67"/>
      <c r="J187" s="67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14.25">
      <c r="B188" s="53"/>
      <c r="C188" s="67"/>
      <c r="D188" s="67"/>
      <c r="E188" s="68"/>
      <c r="F188" s="53"/>
      <c r="H188" s="68"/>
      <c r="I188" s="67"/>
      <c r="J188" s="67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14.25">
      <c r="B189" s="53"/>
      <c r="C189" s="67"/>
      <c r="D189" s="67"/>
      <c r="E189" s="68"/>
      <c r="F189" s="53"/>
      <c r="H189" s="68"/>
      <c r="I189" s="67"/>
      <c r="J189" s="67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14.25">
      <c r="B190" s="53"/>
      <c r="C190" s="67"/>
      <c r="D190" s="67"/>
      <c r="E190" s="68"/>
      <c r="F190" s="53"/>
      <c r="H190" s="68"/>
      <c r="I190" s="67"/>
      <c r="J190" s="67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14.25">
      <c r="B191" s="53"/>
      <c r="C191" s="67"/>
      <c r="D191" s="67"/>
      <c r="E191" s="68"/>
      <c r="F191" s="53"/>
      <c r="H191" s="68"/>
      <c r="I191" s="67"/>
      <c r="J191" s="67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14.25">
      <c r="B192" s="53"/>
      <c r="C192" s="67"/>
      <c r="D192" s="67"/>
      <c r="E192" s="68"/>
      <c r="F192" s="53"/>
      <c r="H192" s="68"/>
      <c r="I192" s="67"/>
      <c r="J192" s="67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2:19" ht="14.25">
      <c r="B193" s="53"/>
      <c r="C193" s="67"/>
      <c r="D193" s="67"/>
      <c r="E193" s="68"/>
      <c r="F193" s="53"/>
      <c r="H193" s="68"/>
      <c r="I193" s="67"/>
      <c r="J193" s="67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2:19" ht="14.25">
      <c r="B194" s="53"/>
      <c r="C194" s="67"/>
      <c r="D194" s="67"/>
      <c r="E194" s="68"/>
      <c r="F194" s="53"/>
      <c r="H194" s="68"/>
      <c r="I194" s="67"/>
      <c r="J194" s="67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2:19" ht="14.25">
      <c r="B195" s="53"/>
      <c r="C195" s="67"/>
      <c r="D195" s="67"/>
      <c r="E195" s="68"/>
      <c r="F195" s="53"/>
      <c r="H195" s="68"/>
      <c r="I195" s="67"/>
      <c r="J195" s="67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2:19" ht="14.25">
      <c r="B196" s="53"/>
      <c r="C196" s="67"/>
      <c r="D196" s="67"/>
      <c r="E196" s="68"/>
      <c r="F196" s="53"/>
      <c r="H196" s="68"/>
      <c r="I196" s="67"/>
      <c r="J196" s="67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2:19" ht="14.25">
      <c r="B197" s="53"/>
      <c r="C197" s="67"/>
      <c r="D197" s="67"/>
      <c r="E197" s="68"/>
      <c r="F197" s="53"/>
      <c r="H197" s="68"/>
      <c r="I197" s="67"/>
      <c r="J197" s="67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2:19" ht="14.25">
      <c r="B198" s="53"/>
      <c r="C198" s="67"/>
      <c r="D198" s="67"/>
      <c r="E198" s="68"/>
      <c r="F198" s="53"/>
      <c r="H198" s="68"/>
      <c r="I198" s="67"/>
      <c r="J198" s="67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2:19" ht="14.25">
      <c r="B199" s="53"/>
      <c r="C199" s="67"/>
      <c r="D199" s="67"/>
      <c r="E199" s="68"/>
      <c r="F199" s="53"/>
      <c r="H199" s="68"/>
      <c r="I199" s="67"/>
      <c r="J199" s="67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2:19" ht="14.25">
      <c r="B200" s="53"/>
      <c r="C200" s="67"/>
      <c r="D200" s="67"/>
      <c r="E200" s="68"/>
      <c r="F200" s="53"/>
      <c r="H200" s="68"/>
      <c r="I200" s="67"/>
      <c r="J200" s="67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2:19" ht="14.25">
      <c r="B201" s="53"/>
      <c r="C201" s="67"/>
      <c r="D201" s="67"/>
      <c r="E201" s="68"/>
      <c r="F201" s="53"/>
      <c r="H201" s="68"/>
      <c r="I201" s="67"/>
      <c r="J201" s="67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2:19" ht="14.25">
      <c r="B202" s="53"/>
      <c r="C202" s="67"/>
      <c r="D202" s="67"/>
      <c r="E202" s="68"/>
      <c r="F202" s="53"/>
      <c r="H202" s="68"/>
      <c r="I202" s="67"/>
      <c r="J202" s="67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2:19" ht="14.25">
      <c r="B203" s="53"/>
      <c r="C203" s="67"/>
      <c r="D203" s="67"/>
      <c r="E203" s="68"/>
      <c r="F203" s="53"/>
      <c r="H203" s="68"/>
      <c r="I203" s="67"/>
      <c r="J203" s="67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2:19" ht="14.25">
      <c r="B204" s="53"/>
      <c r="C204" s="67"/>
      <c r="D204" s="67"/>
      <c r="E204" s="68"/>
      <c r="F204" s="53"/>
      <c r="H204" s="68"/>
      <c r="I204" s="67"/>
      <c r="J204" s="67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2:19" ht="14.25">
      <c r="B205" s="53"/>
      <c r="C205" s="67"/>
      <c r="D205" s="67"/>
      <c r="E205" s="68"/>
      <c r="F205" s="53"/>
      <c r="H205" s="68"/>
      <c r="I205" s="67"/>
      <c r="J205" s="67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2:19" ht="14.25">
      <c r="B206" s="53"/>
      <c r="C206" s="67"/>
      <c r="D206" s="67"/>
      <c r="E206" s="68"/>
      <c r="F206" s="53"/>
      <c r="H206" s="68"/>
      <c r="I206" s="67"/>
      <c r="J206" s="67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2:19" ht="14.25">
      <c r="B207" s="53"/>
      <c r="C207" s="67"/>
      <c r="D207" s="67"/>
      <c r="E207" s="68"/>
      <c r="F207" s="53"/>
      <c r="H207" s="68"/>
      <c r="I207" s="67"/>
      <c r="J207" s="67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2:19" ht="14.25">
      <c r="B208" s="53"/>
      <c r="C208" s="67"/>
      <c r="D208" s="67"/>
      <c r="E208" s="68"/>
      <c r="F208" s="53"/>
      <c r="H208" s="68"/>
      <c r="I208" s="67"/>
      <c r="J208" s="67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2:19" ht="14.25">
      <c r="B209" s="53"/>
      <c r="C209" s="67"/>
      <c r="D209" s="67"/>
      <c r="E209" s="68"/>
      <c r="F209" s="53"/>
      <c r="H209" s="68"/>
      <c r="I209" s="67"/>
      <c r="J209" s="67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2:19" ht="14.25">
      <c r="B210" s="53"/>
      <c r="C210" s="67"/>
      <c r="D210" s="67"/>
      <c r="E210" s="68"/>
      <c r="F210" s="53"/>
      <c r="H210" s="68"/>
      <c r="I210" s="67"/>
      <c r="J210" s="67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2:19" ht="14.25">
      <c r="B211" s="53"/>
      <c r="C211" s="67"/>
      <c r="D211" s="67"/>
      <c r="E211" s="68"/>
      <c r="F211" s="53"/>
      <c r="H211" s="68"/>
      <c r="I211" s="67"/>
      <c r="J211" s="67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2:19" ht="14.25">
      <c r="B212" s="53"/>
      <c r="C212" s="67"/>
      <c r="D212" s="67"/>
      <c r="E212" s="68"/>
      <c r="F212" s="53"/>
      <c r="H212" s="68"/>
      <c r="I212" s="67"/>
      <c r="J212" s="67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2:19" ht="14.25">
      <c r="B213" s="53"/>
      <c r="C213" s="67"/>
      <c r="D213" s="67"/>
      <c r="E213" s="68"/>
      <c r="F213" s="53"/>
      <c r="H213" s="68"/>
      <c r="I213" s="67"/>
      <c r="J213" s="67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2:19" ht="14.25">
      <c r="B214" s="53"/>
      <c r="C214" s="67"/>
      <c r="D214" s="67"/>
      <c r="E214" s="68"/>
      <c r="F214" s="53"/>
      <c r="H214" s="68"/>
      <c r="I214" s="67"/>
      <c r="J214" s="67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2:19" ht="14.25">
      <c r="B215" s="53"/>
      <c r="C215" s="67"/>
      <c r="D215" s="67"/>
      <c r="E215" s="68"/>
      <c r="F215" s="53"/>
      <c r="H215" s="68"/>
      <c r="I215" s="67"/>
      <c r="J215" s="67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2:19" ht="14.25">
      <c r="B216" s="53"/>
      <c r="C216" s="67"/>
      <c r="D216" s="67"/>
      <c r="E216" s="68"/>
      <c r="F216" s="53"/>
      <c r="H216" s="68"/>
      <c r="I216" s="67"/>
      <c r="J216" s="67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2:19" ht="14.25">
      <c r="B217" s="53"/>
      <c r="C217" s="67"/>
      <c r="D217" s="67"/>
      <c r="E217" s="68"/>
      <c r="F217" s="53"/>
      <c r="H217" s="68"/>
      <c r="I217" s="67"/>
      <c r="J217" s="67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2:19" ht="14.25">
      <c r="B218" s="53"/>
      <c r="C218" s="67"/>
      <c r="D218" s="67"/>
      <c r="E218" s="68"/>
      <c r="F218" s="53"/>
      <c r="H218" s="68"/>
      <c r="I218" s="67"/>
      <c r="J218" s="67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2:19" ht="14.25">
      <c r="B219" s="53"/>
      <c r="C219" s="67"/>
      <c r="D219" s="67"/>
      <c r="E219" s="68"/>
      <c r="F219" s="53"/>
      <c r="H219" s="68"/>
      <c r="I219" s="67"/>
      <c r="J219" s="67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2:19" ht="14.25">
      <c r="B220" s="53"/>
      <c r="C220" s="67"/>
      <c r="D220" s="67"/>
      <c r="E220" s="68"/>
      <c r="F220" s="53"/>
      <c r="H220" s="68"/>
      <c r="I220" s="67"/>
      <c r="J220" s="67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2:19" ht="14.25">
      <c r="B221" s="53"/>
      <c r="C221" s="67"/>
      <c r="D221" s="67"/>
      <c r="E221" s="68"/>
      <c r="F221" s="53"/>
      <c r="H221" s="68"/>
      <c r="I221" s="67"/>
      <c r="J221" s="67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2:19" ht="14.25">
      <c r="B222" s="53"/>
      <c r="C222" s="67"/>
      <c r="D222" s="67"/>
      <c r="E222" s="68"/>
      <c r="F222" s="53"/>
      <c r="H222" s="68"/>
      <c r="I222" s="67"/>
      <c r="J222" s="67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2:19" ht="14.25">
      <c r="B223" s="53"/>
      <c r="C223" s="67"/>
      <c r="D223" s="67"/>
      <c r="E223" s="68"/>
      <c r="F223" s="53"/>
      <c r="H223" s="68"/>
      <c r="I223" s="67"/>
      <c r="J223" s="67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2:19" ht="14.25">
      <c r="B224" s="53"/>
      <c r="C224" s="67"/>
      <c r="D224" s="67"/>
      <c r="E224" s="68"/>
      <c r="F224" s="53"/>
      <c r="H224" s="68"/>
      <c r="I224" s="67"/>
      <c r="J224" s="67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14.25">
      <c r="B225" s="53"/>
      <c r="C225" s="67"/>
      <c r="D225" s="67"/>
      <c r="E225" s="68"/>
      <c r="F225" s="53"/>
      <c r="H225" s="68"/>
      <c r="I225" s="67"/>
      <c r="J225" s="67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14.25">
      <c r="B226" s="53"/>
      <c r="C226" s="67"/>
      <c r="D226" s="67"/>
      <c r="E226" s="68"/>
      <c r="F226" s="53"/>
      <c r="H226" s="68"/>
      <c r="I226" s="67"/>
      <c r="J226" s="67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14.25">
      <c r="B227" s="53"/>
      <c r="C227" s="67"/>
      <c r="D227" s="67"/>
      <c r="E227" s="68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  <row r="501" spans="1:19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</row>
    <row r="504" spans="1:19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</row>
    <row r="505" spans="1:19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</row>
    <row r="506" spans="1:19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</row>
    <row r="507" spans="1:19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</row>
    <row r="508" spans="1:19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</row>
    <row r="509" spans="1:19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</row>
    <row r="510" spans="1:19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</row>
    <row r="511" spans="1:19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</row>
    <row r="512" spans="1:19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</row>
    <row r="513" spans="1:19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</row>
    <row r="514" spans="1:19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</row>
    <row r="515" spans="1:19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</row>
    <row r="516" spans="1:19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</row>
    <row r="517" spans="1:19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</row>
    <row r="518" spans="1:19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</row>
    <row r="519" spans="1:19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</row>
    <row r="520" spans="1:19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19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</row>
    <row r="522" spans="1:19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</row>
    <row r="523" spans="1:19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</row>
    <row r="524" spans="1:19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</row>
    <row r="525" spans="1:19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</row>
    <row r="526" spans="1:19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</row>
    <row r="527" spans="1:19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</row>
    <row r="528" spans="1:19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</row>
    <row r="529" spans="1:19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</row>
    <row r="530" spans="1:19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</row>
    <row r="531" spans="1:19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</row>
    <row r="532" spans="1:19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</row>
    <row r="533" spans="1:19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</row>
    <row r="534" spans="1:19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</row>
    <row r="535" spans="1:19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</row>
    <row r="536" spans="1:19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</row>
    <row r="537" spans="1:19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</row>
    <row r="538" spans="1:19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</row>
    <row r="539" spans="1:19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</row>
    <row r="540" spans="1:19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</row>
    <row r="541" spans="1:19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</row>
    <row r="542" spans="1:19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</row>
    <row r="543" spans="1:19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</row>
    <row r="544" spans="1:19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</row>
    <row r="545" spans="1:19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</row>
    <row r="546" spans="1:19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</row>
    <row r="547" spans="1:19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</row>
    <row r="548" spans="1:19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</row>
    <row r="549" spans="1:19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</row>
    <row r="550" spans="1:19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</row>
    <row r="551" spans="1:19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</row>
    <row r="552" spans="1:19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</row>
    <row r="553" spans="1:19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</row>
    <row r="554" spans="1:19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</row>
    <row r="555" spans="1:19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</row>
    <row r="556" spans="1:19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</row>
    <row r="559" spans="1:19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</row>
    <row r="560" spans="1:19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</row>
    <row r="561" spans="1:19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</row>
    <row r="562" spans="1:19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</row>
    <row r="563" spans="1:19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</row>
    <row r="564" spans="1:19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</row>
    <row r="565" spans="1:19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</row>
    <row r="566" spans="1:19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</row>
    <row r="567" spans="1:19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</row>
    <row r="568" spans="1:19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</row>
    <row r="569" spans="1:19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</row>
    <row r="570" spans="1:19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</row>
    <row r="571" spans="1:19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</row>
    <row r="572" spans="1:19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</row>
    <row r="573" spans="1:19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</row>
    <row r="574" spans="1:19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</row>
    <row r="575" spans="1:19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</row>
    <row r="576" spans="1:19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</row>
    <row r="577" spans="1:19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</row>
    <row r="578" spans="1:19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</row>
    <row r="579" spans="1:19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</row>
    <row r="580" spans="1:19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</row>
    <row r="581" spans="1:19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</row>
    <row r="582" spans="1:19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</row>
    <row r="583" spans="1:19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</row>
    <row r="584" spans="1:19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</row>
    <row r="585" spans="1:19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</row>
    <row r="586" spans="1:19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</row>
    <row r="587" spans="1:19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</row>
    <row r="588" spans="1:19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</row>
    <row r="589" spans="1:19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</row>
    <row r="590" spans="1:19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</row>
    <row r="591" spans="1:19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</row>
    <row r="592" spans="1:19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</row>
    <row r="593" spans="1:19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</row>
    <row r="594" spans="1:19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</row>
    <row r="595" spans="1:19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</row>
    <row r="596" spans="1:19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</row>
    <row r="597" spans="1:19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</row>
    <row r="598" spans="1:19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</row>
    <row r="599" spans="1:19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</row>
    <row r="600" spans="1:19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</row>
    <row r="601" spans="1:19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</row>
    <row r="602" spans="1:19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</row>
    <row r="603" spans="1:19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</row>
    <row r="604" spans="1:19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</row>
    <row r="605" spans="1:19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</row>
    <row r="606" spans="1:19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</row>
    <row r="607" spans="1:19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</row>
    <row r="608" spans="1:19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</row>
    <row r="609" spans="1:19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</row>
    <row r="610" spans="1:19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</row>
    <row r="613" spans="1:19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</row>
    <row r="614" spans="1:19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</row>
    <row r="615" spans="1:19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</row>
    <row r="616" spans="1:19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</row>
    <row r="617" spans="1:19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</row>
    <row r="618" spans="1:19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</row>
    <row r="619" spans="1:19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</row>
    <row r="620" spans="1:19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</row>
    <row r="621" spans="1:19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</row>
    <row r="622" spans="1:19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</row>
    <row r="623" spans="1:19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</row>
    <row r="624" spans="1:19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</row>
    <row r="625" spans="1:19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</row>
    <row r="626" spans="1:19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</row>
    <row r="627" spans="1:19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</row>
    <row r="628" spans="1:19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</row>
    <row r="629" spans="1:19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</row>
    <row r="630" spans="1:19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</row>
    <row r="631" spans="1:19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</row>
    <row r="632" spans="1:19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</row>
    <row r="633" spans="1:19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</row>
    <row r="634" spans="1:19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</row>
    <row r="635" spans="1:19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</row>
    <row r="636" spans="1:19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</row>
    <row r="637" spans="1:19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</row>
    <row r="638" spans="1:19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</row>
    <row r="639" spans="1:19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</row>
    <row r="640" spans="1:19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</row>
    <row r="641" spans="1:19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</row>
    <row r="642" spans="1:19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</row>
    <row r="643" spans="1:19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</row>
    <row r="644" spans="1:19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</row>
    <row r="645" spans="1:19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</row>
    <row r="646" spans="1:19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</row>
    <row r="647" spans="1:19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</row>
    <row r="648" spans="1:19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</row>
    <row r="649" spans="1:19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</row>
    <row r="650" spans="1:19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</row>
    <row r="651" spans="1:19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</row>
    <row r="652" spans="1:19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</row>
    <row r="653" spans="1:19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</row>
    <row r="654" spans="1:19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</row>
    <row r="655" spans="1:19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</row>
    <row r="656" spans="1:19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</row>
    <row r="657" spans="1:19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</row>
    <row r="658" spans="1:19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</row>
    <row r="659" spans="1:19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</row>
    <row r="660" spans="1:19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</row>
    <row r="661" spans="1:19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</row>
    <row r="662" spans="1:19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</row>
    <row r="663" spans="1:19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</row>
    <row r="664" spans="1:19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</row>
    <row r="665" spans="1:19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</row>
    <row r="666" spans="1:19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</row>
    <row r="667" spans="1:19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</row>
    <row r="668" spans="1:19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</row>
    <row r="669" spans="1:19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</row>
    <row r="670" spans="1:19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</row>
    <row r="671" spans="1:19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</row>
    <row r="672" spans="1:19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</row>
    <row r="673" spans="1:19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</row>
    <row r="674" spans="1:19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</row>
    <row r="675" spans="1:19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</row>
    <row r="676" spans="1:19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</row>
    <row r="677" spans="1:19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</row>
    <row r="678" spans="1:19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</row>
    <row r="679" spans="1:19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</row>
    <row r="684" spans="1:19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</row>
    <row r="685" spans="1:19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</row>
    <row r="686" spans="1:19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</row>
    <row r="687" spans="1:19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</row>
    <row r="688" spans="1:19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</row>
    <row r="689" spans="1:19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</row>
    <row r="690" spans="1:19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</row>
    <row r="691" spans="1:19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</row>
    <row r="692" spans="1:19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</row>
    <row r="693" spans="1:19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</row>
    <row r="694" spans="1:19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</row>
    <row r="695" spans="1:19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</row>
    <row r="696" spans="1:19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</row>
    <row r="697" spans="1:19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</row>
    <row r="698" spans="1:19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</row>
    <row r="699" spans="1:19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</row>
    <row r="700" spans="1:19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</row>
    <row r="701" spans="1:19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</row>
    <row r="702" spans="1:19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</row>
    <row r="703" spans="1:19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</row>
    <row r="704" spans="1:19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</row>
    <row r="705" spans="1:19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</row>
    <row r="706" spans="1:19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</row>
    <row r="707" spans="1:19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</row>
    <row r="708" spans="1:19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</row>
    <row r="709" spans="1:19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</row>
    <row r="710" spans="1:19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</row>
    <row r="711" spans="1:19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</row>
    <row r="712" spans="1:19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</row>
    <row r="713" spans="1:19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</row>
    <row r="714" spans="1:19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</row>
    <row r="715" spans="1:19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</row>
    <row r="716" spans="1:19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</row>
    <row r="717" spans="1:19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</row>
    <row r="718" spans="1:19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</row>
    <row r="719" spans="1:19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</row>
    <row r="720" spans="1:19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</row>
    <row r="721" spans="1:19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</row>
    <row r="722" spans="1:19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</row>
    <row r="723" spans="1:19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</row>
    <row r="724" spans="1:19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</row>
    <row r="725" spans="1:19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</row>
    <row r="726" spans="1:19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</row>
    <row r="727" spans="1:19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</row>
    <row r="728" spans="1:19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</row>
    <row r="729" spans="1:19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</row>
    <row r="730" spans="1:19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</row>
    <row r="731" spans="1:19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</row>
    <row r="732" spans="1:19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</row>
    <row r="733" spans="1:19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</row>
    <row r="734" spans="1:19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</row>
    <row r="735" spans="1:19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</row>
    <row r="736" spans="1:19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</row>
    <row r="737" spans="1:19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</row>
    <row r="738" spans="1:19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</row>
    <row r="739" spans="1:19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</row>
    <row r="740" spans="1:19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</row>
    <row r="741" spans="1:19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</row>
    <row r="742" spans="1:19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</row>
    <row r="743" spans="1:19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</row>
    <row r="744" spans="1:19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</row>
    <row r="745" spans="1:19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</row>
    <row r="746" spans="1:19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</row>
    <row r="747" spans="1:19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</row>
    <row r="748" spans="1:19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</row>
    <row r="749" spans="1:19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</row>
    <row r="750" spans="1:19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</row>
    <row r="751" spans="1:19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</row>
    <row r="752" spans="1:19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</row>
    <row r="753" spans="1:19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</row>
    <row r="754" spans="1:19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</row>
    <row r="755" spans="1:19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</row>
    <row r="756" spans="1:19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</row>
    <row r="757" spans="1:19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</row>
    <row r="758" spans="1:19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</row>
    <row r="759" spans="1:19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</row>
    <row r="760" spans="1:19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</row>
    <row r="761" spans="1:19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</row>
    <row r="762" spans="1:19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</row>
    <row r="763" spans="1:19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</row>
    <row r="764" spans="1:19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</row>
    <row r="765" spans="1:19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</row>
    <row r="766" spans="1:19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</row>
    <row r="767" spans="1:19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</row>
    <row r="768" spans="1:19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</row>
    <row r="769" spans="1:19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</row>
    <row r="770" spans="1:19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</row>
    <row r="771" spans="1:19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</row>
    <row r="772" spans="1:19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</row>
    <row r="773" spans="1:19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</row>
    <row r="774" spans="1:19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</row>
    <row r="775" spans="1:19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</row>
    <row r="776" spans="1:19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</row>
    <row r="777" spans="1:19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</row>
    <row r="778" spans="1:19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</row>
    <row r="779" spans="1:19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</row>
    <row r="780" spans="1:19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</row>
    <row r="781" spans="1:19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</row>
    <row r="782" spans="1:19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</row>
    <row r="783" spans="1:19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</row>
    <row r="784" spans="1:19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</row>
    <row r="785" spans="1:19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</row>
    <row r="786" spans="1:19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</row>
    <row r="787" spans="1:19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</row>
    <row r="788" spans="1:19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</row>
    <row r="789" spans="1:19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</row>
    <row r="790" spans="1:19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</row>
    <row r="791" spans="1:19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</row>
    <row r="792" spans="1:19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</row>
    <row r="793" spans="1:19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</row>
    <row r="794" spans="1:19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</row>
    <row r="795" spans="1:19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</row>
    <row r="796" spans="1:19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</row>
    <row r="797" spans="1:19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</row>
    <row r="798" spans="1:19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</row>
    <row r="799" spans="1:19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</row>
    <row r="800" spans="1:19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</row>
    <row r="801" spans="1:19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</row>
    <row r="802" spans="1:19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</row>
    <row r="803" spans="1:19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</row>
    <row r="804" spans="1:19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</row>
    <row r="805" spans="1:19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</row>
    <row r="806" spans="1:19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</row>
    <row r="807" spans="1:19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</row>
    <row r="808" spans="1:19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</row>
    <row r="809" spans="1:19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</row>
    <row r="810" spans="1:19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</row>
    <row r="811" spans="1:19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</row>
    <row r="812" spans="1:19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</row>
    <row r="813" spans="1:19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</row>
    <row r="814" spans="1:19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</row>
    <row r="815" spans="1:19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</row>
    <row r="816" spans="1:19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</row>
    <row r="817" spans="1:19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</row>
    <row r="818" spans="1:19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</row>
    <row r="819" spans="1:19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</row>
    <row r="820" spans="1:19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</row>
    <row r="821" spans="1:19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</row>
    <row r="822" spans="1:19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</row>
    <row r="823" spans="1:19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</row>
    <row r="824" spans="1:19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</row>
    <row r="825" spans="1:19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</row>
    <row r="826" spans="1:19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</row>
    <row r="827" spans="1:19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</row>
    <row r="828" spans="1:19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</row>
    <row r="829" spans="1:19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</row>
    <row r="830" spans="1:19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</row>
    <row r="831" spans="1:19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</row>
    <row r="832" spans="1:19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</row>
    <row r="833" spans="1:19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</row>
    <row r="834" spans="1:19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</row>
    <row r="835" spans="1:19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</row>
    <row r="836" spans="1:19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</row>
    <row r="837" spans="1:19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</row>
    <row r="838" spans="1:19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</row>
    <row r="839" spans="1:19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</row>
    <row r="840" spans="1:19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</row>
    <row r="841" spans="1:19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</row>
    <row r="842" spans="1:19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</row>
    <row r="843" spans="1:19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</row>
    <row r="844" spans="1:19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</row>
    <row r="845" spans="1:19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</row>
    <row r="846" spans="1:19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</row>
    <row r="847" spans="1:19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</row>
    <row r="848" spans="1:19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</row>
    <row r="849" spans="1:19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</row>
    <row r="850" spans="1:19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</row>
    <row r="851" spans="1:19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</row>
    <row r="852" spans="1:19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</row>
    <row r="853" spans="1:19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</row>
    <row r="854" spans="1:19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</row>
    <row r="855" spans="1:19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</row>
    <row r="856" spans="1:19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</row>
    <row r="857" spans="1:19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</row>
    <row r="858" spans="1:19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</row>
    <row r="859" spans="1:19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</row>
    <row r="860" spans="1:19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</row>
    <row r="861" spans="1:19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</row>
    <row r="862" spans="1:19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</row>
    <row r="863" spans="1:19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</row>
    <row r="864" spans="1:19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</row>
    <row r="865" spans="1:19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</row>
    <row r="866" spans="1:19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</row>
    <row r="867" spans="1:19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</row>
    <row r="868" spans="1:19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</row>
    <row r="869" spans="1:19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</row>
    <row r="870" spans="1:19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</row>
    <row r="871" spans="1:19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</row>
    <row r="872" spans="1:19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</row>
    <row r="873" spans="1:19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</row>
    <row r="874" spans="1:19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</row>
    <row r="875" spans="1:19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</row>
    <row r="876" spans="1:19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</row>
    <row r="877" spans="1:19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</row>
    <row r="878" spans="1:19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</row>
    <row r="879" spans="1:19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</row>
    <row r="880" spans="1:19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</row>
    <row r="881" spans="1:19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</row>
    <row r="882" spans="1:19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</row>
    <row r="883" spans="1:19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</row>
    <row r="884" spans="1:19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</row>
    <row r="885" spans="1:19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</row>
    <row r="886" spans="1:19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</row>
    <row r="887" spans="1:19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</row>
    <row r="888" spans="1:19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</row>
    <row r="889" spans="1:19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</row>
    <row r="890" spans="1:19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</row>
    <row r="891" spans="1:19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</row>
    <row r="892" spans="1:19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</row>
    <row r="893" spans="1:19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</row>
    <row r="894" spans="1:19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</row>
    <row r="895" spans="1:19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</row>
    <row r="896" spans="1:19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</row>
    <row r="897" spans="1:19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</row>
    <row r="898" spans="1:19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</row>
    <row r="899" spans="1:19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</row>
    <row r="900" spans="1:19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</row>
    <row r="901" spans="1:19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</row>
    <row r="902" spans="1:19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</row>
    <row r="903" spans="1:19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</row>
    <row r="904" spans="1:19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</row>
    <row r="905" spans="1:19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</row>
    <row r="906" spans="1:19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</row>
    <row r="907" spans="1:19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</row>
    <row r="908" spans="1:19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</row>
    <row r="909" spans="1:19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</row>
    <row r="910" spans="1:19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</row>
    <row r="911" spans="1:19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</row>
    <row r="912" spans="1:19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</row>
    <row r="913" spans="1:19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</row>
    <row r="914" spans="1:19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</row>
    <row r="915" spans="1:19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</row>
    <row r="916" spans="1:19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</row>
    <row r="917" spans="1:19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</row>
    <row r="918" spans="1:19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</row>
    <row r="919" spans="1:19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</row>
    <row r="920" spans="1:19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</row>
    <row r="921" spans="1:19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</row>
    <row r="922" spans="1:19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</row>
    <row r="923" spans="1:19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</row>
    <row r="924" spans="1:19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</row>
    <row r="925" spans="1:19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</row>
    <row r="926" spans="1:19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</row>
    <row r="927" spans="1:19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</row>
    <row r="928" spans="1:19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</row>
    <row r="929" spans="1:19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</row>
    <row r="930" spans="1:19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</row>
    <row r="931" spans="1:19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</row>
    <row r="932" spans="1:19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</row>
    <row r="933" spans="1:19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</row>
    <row r="934" spans="1:19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</row>
    <row r="935" spans="1:19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</row>
    <row r="936" spans="1:19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</row>
    <row r="937" spans="1:19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</row>
    <row r="938" spans="1:19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</row>
    <row r="939" spans="1:19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</row>
    <row r="940" spans="1:19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</row>
    <row r="941" spans="1:19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</row>
    <row r="942" spans="1:19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</row>
    <row r="943" spans="1:19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</row>
    <row r="944" spans="1:19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</row>
    <row r="945" spans="1:19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</row>
    <row r="946" spans="1:19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</row>
    <row r="947" spans="1:19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</row>
    <row r="948" spans="1:19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</row>
    <row r="949" spans="1:19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</row>
    <row r="950" spans="1:19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</row>
    <row r="951" spans="1:19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</row>
    <row r="952" spans="1:19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</row>
    <row r="953" spans="1:19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</row>
    <row r="954" spans="1:19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</row>
    <row r="955" spans="1:19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</row>
    <row r="956" spans="1:19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</row>
    <row r="957" spans="1:19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</row>
    <row r="958" spans="1:19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</row>
    <row r="959" spans="1:19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</row>
    <row r="960" spans="1:19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</row>
    <row r="961" spans="1:19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</row>
    <row r="962" spans="1:19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</row>
    <row r="963" spans="1:19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</row>
    <row r="964" spans="1:19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</row>
    <row r="965" spans="1:19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</row>
    <row r="966" spans="1:19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</row>
    <row r="967" spans="1:19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</row>
    <row r="968" spans="1:19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</row>
    <row r="969" spans="1:19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</row>
    <row r="970" spans="1:19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</row>
    <row r="971" spans="1:19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</row>
    <row r="972" spans="1:19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</row>
    <row r="973" spans="1:19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</row>
    <row r="974" spans="1:19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</row>
    <row r="975" spans="1:19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</row>
    <row r="976" spans="1:19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</row>
    <row r="977" spans="1:19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</row>
    <row r="978" spans="1:19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</row>
    <row r="979" spans="1:19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</row>
    <row r="980" spans="1:19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</row>
    <row r="981" spans="1:19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</row>
    <row r="982" spans="1:19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</row>
    <row r="983" spans="1:19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</row>
    <row r="984" spans="1:19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</row>
    <row r="985" spans="1:19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</row>
    <row r="986" spans="1:19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</row>
    <row r="987" spans="1:19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</row>
    <row r="988" spans="1:19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</row>
    <row r="989" spans="1:19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</row>
    <row r="990" spans="1:19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</row>
    <row r="991" spans="1:19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</row>
    <row r="992" spans="1:19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</row>
    <row r="993" spans="1:19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</row>
    <row r="994" spans="1:19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</row>
    <row r="995" spans="1:19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</row>
    <row r="996" spans="1:19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</row>
    <row r="997" spans="1:19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</row>
    <row r="998" spans="1:19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</row>
    <row r="999" spans="1:19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</row>
    <row r="1000" spans="1:19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</row>
  </sheetData>
  <autoFilter ref="A2:K113">
    <filterColumn colId="3">
      <filters>
        <filter val="S"/>
      </filters>
    </filterColumn>
  </autoFilter>
  <mergeCells count="3">
    <mergeCell ref="A1:E1"/>
    <mergeCell ref="G1:H1"/>
    <mergeCell ref="J1:K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opLeftCell="A100" workbookViewId="0">
      <selection sqref="A1:E1"/>
    </sheetView>
  </sheetViews>
  <sheetFormatPr defaultColWidth="12.5703125" defaultRowHeight="15.75" customHeight="1"/>
  <cols>
    <col min="2" max="2" width="18" customWidth="1"/>
    <col min="3" max="3" width="18.42578125" customWidth="1"/>
    <col min="5" max="5" width="13.42578125" customWidth="1"/>
    <col min="6" max="6" width="4.42578125" customWidth="1"/>
    <col min="7" max="7" width="14.42578125" customWidth="1"/>
    <col min="8" max="8" width="15" customWidth="1"/>
    <col min="10" max="10" width="14.42578125" customWidth="1"/>
    <col min="11" max="11" width="15" customWidth="1"/>
  </cols>
  <sheetData>
    <row r="1" spans="1:19" ht="15.75" customHeight="1">
      <c r="A1" s="130" t="s">
        <v>32</v>
      </c>
      <c r="B1" s="131"/>
      <c r="C1" s="131"/>
      <c r="D1" s="131"/>
      <c r="E1" s="132"/>
      <c r="F1" s="52"/>
      <c r="G1" s="130" t="s">
        <v>33</v>
      </c>
      <c r="H1" s="132"/>
      <c r="I1" s="52"/>
      <c r="J1" s="133" t="s">
        <v>34</v>
      </c>
      <c r="K1" s="115"/>
      <c r="L1" s="53"/>
      <c r="M1" s="53"/>
      <c r="N1" s="53"/>
      <c r="O1" s="53"/>
      <c r="P1" s="53"/>
      <c r="Q1" s="53"/>
      <c r="R1" s="53"/>
      <c r="S1" s="53"/>
    </row>
    <row r="2" spans="1:19" ht="15.75" customHeight="1">
      <c r="A2" s="54" t="s">
        <v>35</v>
      </c>
      <c r="B2" s="55" t="s">
        <v>36</v>
      </c>
      <c r="C2" s="56" t="s">
        <v>37</v>
      </c>
      <c r="D2" s="54" t="s">
        <v>38</v>
      </c>
      <c r="E2" s="54" t="s">
        <v>39</v>
      </c>
      <c r="F2" s="52"/>
      <c r="G2" s="54" t="s">
        <v>40</v>
      </c>
      <c r="H2" s="54" t="s">
        <v>41</v>
      </c>
      <c r="I2" s="52"/>
      <c r="J2" s="54" t="s">
        <v>40</v>
      </c>
      <c r="K2" s="54" t="s">
        <v>41</v>
      </c>
      <c r="L2" s="53"/>
      <c r="M2" s="53"/>
      <c r="N2" s="53"/>
      <c r="O2" s="53"/>
      <c r="P2" s="53"/>
      <c r="Q2" s="53"/>
      <c r="R2" s="53"/>
      <c r="S2" s="53"/>
    </row>
    <row r="3" spans="1:19">
      <c r="A3" s="57">
        <v>1</v>
      </c>
      <c r="B3" s="58" t="s">
        <v>42</v>
      </c>
      <c r="C3" s="58" t="str">
        <f>VLOOKUP(A3,'호석 정보_mhr_한글_참조'!$A$3:$B$113,2,1)</f>
        <v>공격</v>
      </c>
      <c r="D3" s="57" t="s">
        <v>43</v>
      </c>
      <c r="E3" s="59" t="s">
        <v>44</v>
      </c>
      <c r="F3" s="60"/>
      <c r="G3" s="59" t="s">
        <v>45</v>
      </c>
      <c r="H3" s="59" t="s">
        <v>46</v>
      </c>
      <c r="I3" s="60"/>
      <c r="J3" s="59" t="s">
        <v>45</v>
      </c>
      <c r="K3" s="59" t="s">
        <v>46</v>
      </c>
      <c r="L3" s="53"/>
      <c r="M3" s="53"/>
      <c r="N3" s="53"/>
      <c r="O3" s="53"/>
      <c r="P3" s="53"/>
      <c r="Q3" s="53"/>
      <c r="R3" s="53"/>
      <c r="S3" s="53"/>
    </row>
    <row r="4" spans="1:19">
      <c r="A4" s="61">
        <v>2</v>
      </c>
      <c r="B4" s="62" t="s">
        <v>47</v>
      </c>
      <c r="C4" s="62" t="str">
        <f>VLOOKUP(A4,'호석 정보_mhr_한글_참조'!$A$3:$B$113,2,1)</f>
        <v>도전자</v>
      </c>
      <c r="D4" s="61" t="s">
        <v>43</v>
      </c>
      <c r="E4" s="63" t="s">
        <v>48</v>
      </c>
      <c r="F4" s="64"/>
      <c r="G4" s="63" t="s">
        <v>49</v>
      </c>
      <c r="H4" s="63" t="s">
        <v>50</v>
      </c>
      <c r="I4" s="64"/>
      <c r="J4" s="63" t="s">
        <v>49</v>
      </c>
      <c r="K4" s="63" t="s">
        <v>50</v>
      </c>
      <c r="L4" s="53"/>
      <c r="M4" s="53"/>
      <c r="N4" s="53"/>
      <c r="O4" s="53"/>
      <c r="P4" s="53"/>
      <c r="Q4" s="53"/>
      <c r="R4" s="53"/>
      <c r="S4" s="53"/>
    </row>
    <row r="5" spans="1:19">
      <c r="A5" s="57">
        <v>3</v>
      </c>
      <c r="B5" s="58" t="s">
        <v>51</v>
      </c>
      <c r="C5" s="58" t="str">
        <f>VLOOKUP(A5,'호석 정보_mhr_한글_참조'!$A$3:$B$113,2,1)</f>
        <v>완전 충전</v>
      </c>
      <c r="D5" s="57" t="s">
        <v>43</v>
      </c>
      <c r="E5" s="59" t="s">
        <v>52</v>
      </c>
      <c r="F5" s="60"/>
      <c r="G5" s="59" t="s">
        <v>53</v>
      </c>
      <c r="H5" s="59" t="s">
        <v>53</v>
      </c>
      <c r="I5" s="60"/>
      <c r="J5" s="59" t="s">
        <v>53</v>
      </c>
      <c r="K5" s="59" t="s">
        <v>53</v>
      </c>
      <c r="L5" s="53"/>
      <c r="M5" s="53"/>
      <c r="N5" s="53"/>
      <c r="O5" s="53"/>
      <c r="P5" s="53"/>
      <c r="Q5" s="53"/>
      <c r="R5" s="53"/>
      <c r="S5" s="53"/>
    </row>
    <row r="6" spans="1:19">
      <c r="A6" s="61">
        <v>4</v>
      </c>
      <c r="B6" s="62" t="s">
        <v>54</v>
      </c>
      <c r="C6" s="62" t="str">
        <f>VLOOKUP(A6,'호석 정보_mhr_한글_참조'!$A$3:$B$113,2,1)</f>
        <v>앙심</v>
      </c>
      <c r="D6" s="61" t="s">
        <v>43</v>
      </c>
      <c r="E6" s="63" t="s">
        <v>48</v>
      </c>
      <c r="F6" s="64"/>
      <c r="G6" s="63" t="s">
        <v>49</v>
      </c>
      <c r="H6" s="63" t="s">
        <v>50</v>
      </c>
      <c r="I6" s="64"/>
      <c r="J6" s="63" t="s">
        <v>49</v>
      </c>
      <c r="K6" s="63" t="s">
        <v>50</v>
      </c>
      <c r="L6" s="53"/>
      <c r="M6" s="53"/>
      <c r="N6" s="53"/>
      <c r="O6" s="53"/>
      <c r="P6" s="53"/>
      <c r="Q6" s="53"/>
      <c r="R6" s="53"/>
      <c r="S6" s="53"/>
    </row>
    <row r="7" spans="1:19">
      <c r="A7" s="57">
        <v>5</v>
      </c>
      <c r="B7" s="58" t="s">
        <v>55</v>
      </c>
      <c r="C7" s="58" t="str">
        <f>VLOOKUP(A7,'호석 정보_mhr_한글_참조'!$A$3:$B$113,2,1)</f>
        <v>돌파구</v>
      </c>
      <c r="D7" s="57" t="s">
        <v>43</v>
      </c>
      <c r="E7" s="59" t="s">
        <v>52</v>
      </c>
      <c r="F7" s="60"/>
      <c r="G7" s="59" t="s">
        <v>53</v>
      </c>
      <c r="H7" s="59" t="s">
        <v>53</v>
      </c>
      <c r="I7" s="60"/>
      <c r="J7" s="59" t="s">
        <v>53</v>
      </c>
      <c r="K7" s="59" t="s">
        <v>53</v>
      </c>
      <c r="L7" s="53"/>
      <c r="M7" s="53"/>
      <c r="N7" s="53"/>
      <c r="O7" s="53"/>
      <c r="P7" s="53"/>
      <c r="Q7" s="53"/>
      <c r="R7" s="53"/>
      <c r="S7" s="53"/>
    </row>
    <row r="8" spans="1:19">
      <c r="A8" s="61">
        <v>6</v>
      </c>
      <c r="B8" s="62" t="s">
        <v>56</v>
      </c>
      <c r="C8" s="62" t="str">
        <f>VLOOKUP(A8,'호석 정보_mhr_한글_참조'!$A$3:$B$113,2,1)</f>
        <v>간파</v>
      </c>
      <c r="D8" s="61" t="s">
        <v>43</v>
      </c>
      <c r="E8" s="63" t="s">
        <v>44</v>
      </c>
      <c r="F8" s="64"/>
      <c r="G8" s="63" t="s">
        <v>45</v>
      </c>
      <c r="H8" s="63" t="s">
        <v>46</v>
      </c>
      <c r="I8" s="64"/>
      <c r="J8" s="63" t="s">
        <v>45</v>
      </c>
      <c r="K8" s="63" t="s">
        <v>46</v>
      </c>
      <c r="L8" s="53"/>
      <c r="M8" s="53"/>
      <c r="N8" s="53"/>
      <c r="O8" s="53"/>
      <c r="P8" s="53"/>
      <c r="Q8" s="53"/>
      <c r="R8" s="53"/>
      <c r="S8" s="53"/>
    </row>
    <row r="9" spans="1:19">
      <c r="A9" s="57">
        <v>7</v>
      </c>
      <c r="B9" s="58" t="s">
        <v>57</v>
      </c>
      <c r="C9" s="58" t="str">
        <f>VLOOKUP(A9,'호석 정보_mhr_한글_참조'!$A$3:$B$113,2,1)</f>
        <v>슈퍼회심</v>
      </c>
      <c r="D9" s="57" t="s">
        <v>58</v>
      </c>
      <c r="E9" s="59" t="s">
        <v>52</v>
      </c>
      <c r="F9" s="60"/>
      <c r="G9" s="59" t="s">
        <v>53</v>
      </c>
      <c r="H9" s="59" t="s">
        <v>59</v>
      </c>
      <c r="I9" s="60"/>
      <c r="J9" s="59" t="s">
        <v>53</v>
      </c>
      <c r="K9" s="59" t="s">
        <v>59</v>
      </c>
      <c r="L9" s="53"/>
      <c r="M9" s="53"/>
      <c r="N9" s="53"/>
      <c r="O9" s="53"/>
      <c r="P9" s="53"/>
      <c r="Q9" s="53"/>
      <c r="R9" s="53"/>
      <c r="S9" s="53"/>
    </row>
    <row r="10" spans="1:19">
      <c r="A10" s="61">
        <v>8</v>
      </c>
      <c r="B10" s="62" t="s">
        <v>6</v>
      </c>
      <c r="C10" s="62" t="str">
        <f>VLOOKUP(A10,'호석 정보_mhr_한글_참조'!$A$3:$B$113,2,1)</f>
        <v>약점 특효</v>
      </c>
      <c r="D10" s="61" t="s">
        <v>43</v>
      </c>
      <c r="E10" s="63" t="s">
        <v>52</v>
      </c>
      <c r="F10" s="64"/>
      <c r="G10" s="63" t="s">
        <v>53</v>
      </c>
      <c r="H10" s="63" t="s">
        <v>53</v>
      </c>
      <c r="I10" s="64"/>
      <c r="J10" s="63" t="s">
        <v>53</v>
      </c>
      <c r="K10" s="63" t="s">
        <v>53</v>
      </c>
      <c r="L10" s="53"/>
      <c r="M10" s="53"/>
      <c r="N10" s="53"/>
      <c r="O10" s="53"/>
      <c r="P10" s="53"/>
      <c r="Q10" s="53"/>
      <c r="R10" s="53"/>
      <c r="S10" s="53"/>
    </row>
    <row r="11" spans="1:19">
      <c r="A11" s="57">
        <v>9</v>
      </c>
      <c r="B11" s="58" t="s">
        <v>60</v>
      </c>
      <c r="C11" s="58" t="str">
        <f>VLOOKUP(A11,'호석 정보_mhr_한글_참조'!$A$3:$B$113,2,1)</f>
        <v>힘의 해방</v>
      </c>
      <c r="D11" s="57" t="s">
        <v>43</v>
      </c>
      <c r="E11" s="59" t="s">
        <v>48</v>
      </c>
      <c r="F11" s="60"/>
      <c r="G11" s="59" t="s">
        <v>49</v>
      </c>
      <c r="H11" s="59" t="s">
        <v>50</v>
      </c>
      <c r="I11" s="60"/>
      <c r="J11" s="59" t="s">
        <v>49</v>
      </c>
      <c r="K11" s="59" t="s">
        <v>50</v>
      </c>
      <c r="L11" s="53"/>
      <c r="M11" s="53"/>
      <c r="N11" s="53"/>
      <c r="O11" s="53"/>
      <c r="P11" s="53"/>
      <c r="Q11" s="53"/>
      <c r="R11" s="53"/>
      <c r="S11" s="53"/>
    </row>
    <row r="12" spans="1:19">
      <c r="A12" s="61">
        <v>10</v>
      </c>
      <c r="B12" s="62" t="s">
        <v>61</v>
      </c>
      <c r="C12" s="62" t="str">
        <f>VLOOKUP(A12,'호석 정보_mhr_한글_참조'!$A$3:$B$113,2,1)</f>
        <v>혼신</v>
      </c>
      <c r="D12" s="61" t="s">
        <v>43</v>
      </c>
      <c r="E12" s="63" t="s">
        <v>52</v>
      </c>
      <c r="F12" s="64"/>
      <c r="G12" s="63" t="s">
        <v>53</v>
      </c>
      <c r="H12" s="63" t="s">
        <v>53</v>
      </c>
      <c r="I12" s="64"/>
      <c r="J12" s="63" t="s">
        <v>53</v>
      </c>
      <c r="K12" s="63" t="s">
        <v>53</v>
      </c>
      <c r="L12" s="53"/>
      <c r="M12" s="53"/>
      <c r="N12" s="53"/>
      <c r="O12" s="53"/>
      <c r="P12" s="53"/>
      <c r="Q12" s="53"/>
      <c r="R12" s="53"/>
      <c r="S12" s="53"/>
    </row>
    <row r="13" spans="1:19">
      <c r="A13" s="57">
        <v>11</v>
      </c>
      <c r="B13" s="58" t="s">
        <v>62</v>
      </c>
      <c r="C13" s="58" t="str">
        <f>VLOOKUP(A13,'호석 정보_mhr_한글_참조'!$A$3:$B$113,2,1)</f>
        <v>회심격[속성]</v>
      </c>
      <c r="D13" s="57" t="s">
        <v>43</v>
      </c>
      <c r="E13" s="58" t="s">
        <v>52</v>
      </c>
      <c r="F13" s="60"/>
      <c r="G13" s="58" t="s">
        <v>53</v>
      </c>
      <c r="H13" s="59" t="s">
        <v>53</v>
      </c>
      <c r="I13" s="60"/>
      <c r="J13" s="59" t="s">
        <v>53</v>
      </c>
      <c r="K13" s="59" t="s">
        <v>53</v>
      </c>
      <c r="L13" s="53"/>
      <c r="M13" s="53"/>
      <c r="N13" s="53"/>
      <c r="O13" s="53"/>
      <c r="P13" s="53"/>
      <c r="Q13" s="53"/>
      <c r="R13" s="53"/>
      <c r="S13" s="53"/>
    </row>
    <row r="14" spans="1:19">
      <c r="A14" s="61">
        <v>12</v>
      </c>
      <c r="B14" s="62" t="s">
        <v>63</v>
      </c>
      <c r="C14" s="62" t="str">
        <f>VLOOKUP(A14,'호석 정보_mhr_한글_참조'!$A$3:$B$113,2,1)</f>
        <v>달인의 재주</v>
      </c>
      <c r="D14" s="61" t="s">
        <v>58</v>
      </c>
      <c r="E14" s="62" t="s">
        <v>52</v>
      </c>
      <c r="F14" s="64"/>
      <c r="G14" s="59" t="s">
        <v>53</v>
      </c>
      <c r="H14" s="59" t="s">
        <v>59</v>
      </c>
      <c r="I14" s="60"/>
      <c r="J14" s="59" t="s">
        <v>53</v>
      </c>
      <c r="K14" s="59" t="s">
        <v>59</v>
      </c>
      <c r="L14" s="53"/>
      <c r="M14" s="53"/>
      <c r="N14" s="53"/>
      <c r="O14" s="53"/>
      <c r="P14" s="53"/>
      <c r="Q14" s="53"/>
      <c r="R14" s="53"/>
      <c r="S14" s="53"/>
    </row>
    <row r="15" spans="1:19">
      <c r="A15" s="57">
        <v>13</v>
      </c>
      <c r="B15" s="58" t="s">
        <v>64</v>
      </c>
      <c r="C15" s="58" t="str">
        <f>VLOOKUP(A15,'호석 정보_mhr_한글_참조'!$A$3:$B$113,2,1)</f>
        <v>불속성 공격 강화</v>
      </c>
      <c r="D15" s="57" t="s">
        <v>65</v>
      </c>
      <c r="E15" s="59" t="s">
        <v>48</v>
      </c>
      <c r="F15" s="60"/>
      <c r="G15" s="59" t="s">
        <v>48</v>
      </c>
      <c r="H15" s="59" t="s">
        <v>50</v>
      </c>
      <c r="I15" s="60"/>
      <c r="J15" s="59" t="s">
        <v>48</v>
      </c>
      <c r="K15" s="59" t="s">
        <v>50</v>
      </c>
      <c r="L15" s="53"/>
      <c r="M15" s="53"/>
      <c r="N15" s="53"/>
      <c r="O15" s="53"/>
      <c r="P15" s="53"/>
      <c r="Q15" s="53"/>
      <c r="R15" s="53"/>
      <c r="S15" s="53"/>
    </row>
    <row r="16" spans="1:19">
      <c r="A16" s="61">
        <v>14</v>
      </c>
      <c r="B16" s="62" t="s">
        <v>66</v>
      </c>
      <c r="C16" s="62" t="str">
        <f>VLOOKUP(A16,'호석 정보_mhr_한글_참조'!$A$3:$B$113,2,1)</f>
        <v>물속성 공격 강화</v>
      </c>
      <c r="D16" s="61" t="s">
        <v>65</v>
      </c>
      <c r="E16" s="63" t="s">
        <v>48</v>
      </c>
      <c r="F16" s="64"/>
      <c r="G16" s="63" t="s">
        <v>48</v>
      </c>
      <c r="H16" s="63" t="s">
        <v>50</v>
      </c>
      <c r="I16" s="64"/>
      <c r="J16" s="63" t="s">
        <v>48</v>
      </c>
      <c r="K16" s="63" t="s">
        <v>50</v>
      </c>
      <c r="L16" s="53"/>
      <c r="M16" s="53"/>
      <c r="N16" s="53"/>
      <c r="O16" s="53"/>
      <c r="P16" s="53"/>
      <c r="Q16" s="53"/>
      <c r="R16" s="53"/>
      <c r="S16" s="53"/>
    </row>
    <row r="17" spans="1:19">
      <c r="A17" s="57">
        <v>15</v>
      </c>
      <c r="B17" s="58" t="s">
        <v>67</v>
      </c>
      <c r="C17" s="58" t="str">
        <f>VLOOKUP(A17,'호석 정보_mhr_한글_참조'!$A$3:$B$113,2,1)</f>
        <v>얼음속성 공격 강화</v>
      </c>
      <c r="D17" s="57" t="s">
        <v>65</v>
      </c>
      <c r="E17" s="59" t="s">
        <v>48</v>
      </c>
      <c r="F17" s="60"/>
      <c r="G17" s="59" t="s">
        <v>48</v>
      </c>
      <c r="H17" s="59" t="s">
        <v>50</v>
      </c>
      <c r="I17" s="60"/>
      <c r="J17" s="59" t="s">
        <v>48</v>
      </c>
      <c r="K17" s="59" t="s">
        <v>50</v>
      </c>
      <c r="L17" s="53"/>
      <c r="M17" s="53"/>
      <c r="N17" s="53"/>
      <c r="O17" s="53"/>
      <c r="P17" s="53"/>
      <c r="Q17" s="53"/>
      <c r="R17" s="53"/>
      <c r="S17" s="53"/>
    </row>
    <row r="18" spans="1:19">
      <c r="A18" s="61">
        <v>16</v>
      </c>
      <c r="B18" s="62" t="s">
        <v>68</v>
      </c>
      <c r="C18" s="62" t="str">
        <f>VLOOKUP(A18,'호석 정보_mhr_한글_참조'!$A$3:$B$113,2,1)</f>
        <v>번개속성 공격 강화</v>
      </c>
      <c r="D18" s="61" t="s">
        <v>65</v>
      </c>
      <c r="E18" s="63" t="s">
        <v>48</v>
      </c>
      <c r="F18" s="64"/>
      <c r="G18" s="63" t="s">
        <v>48</v>
      </c>
      <c r="H18" s="63" t="s">
        <v>50</v>
      </c>
      <c r="I18" s="64"/>
      <c r="J18" s="63" t="s">
        <v>48</v>
      </c>
      <c r="K18" s="63" t="s">
        <v>50</v>
      </c>
      <c r="L18" s="53"/>
      <c r="M18" s="53"/>
      <c r="N18" s="53"/>
      <c r="O18" s="53"/>
      <c r="P18" s="53"/>
      <c r="Q18" s="53"/>
      <c r="R18" s="53"/>
      <c r="S18" s="53"/>
    </row>
    <row r="19" spans="1:19">
      <c r="A19" s="57">
        <v>17</v>
      </c>
      <c r="B19" s="58" t="s">
        <v>69</v>
      </c>
      <c r="C19" s="58" t="str">
        <f>VLOOKUP(A19,'호석 정보_mhr_한글_참조'!$A$3:$B$113,2,1)</f>
        <v>용속성 공격 강화</v>
      </c>
      <c r="D19" s="57" t="s">
        <v>65</v>
      </c>
      <c r="E19" s="59" t="s">
        <v>48</v>
      </c>
      <c r="F19" s="60"/>
      <c r="G19" s="59" t="s">
        <v>48</v>
      </c>
      <c r="H19" s="59" t="s">
        <v>50</v>
      </c>
      <c r="I19" s="60"/>
      <c r="J19" s="59" t="s">
        <v>48</v>
      </c>
      <c r="K19" s="59" t="s">
        <v>50</v>
      </c>
      <c r="L19" s="53"/>
      <c r="M19" s="53"/>
      <c r="N19" s="53"/>
      <c r="O19" s="53"/>
      <c r="P19" s="53"/>
      <c r="Q19" s="53"/>
      <c r="R19" s="53"/>
      <c r="S19" s="53"/>
    </row>
    <row r="20" spans="1:19">
      <c r="A20" s="61">
        <v>18</v>
      </c>
      <c r="B20" s="62" t="s">
        <v>70</v>
      </c>
      <c r="C20" s="62" t="str">
        <f>VLOOKUP(A20,'호석 정보_mhr_한글_참조'!$A$3:$B$113,2,1)</f>
        <v>독속성 강화</v>
      </c>
      <c r="D20" s="61" t="s">
        <v>65</v>
      </c>
      <c r="E20" s="63" t="s">
        <v>52</v>
      </c>
      <c r="F20" s="64"/>
      <c r="G20" s="63" t="s">
        <v>52</v>
      </c>
      <c r="H20" s="63" t="s">
        <v>53</v>
      </c>
      <c r="I20" s="64"/>
      <c r="J20" s="63" t="s">
        <v>52</v>
      </c>
      <c r="K20" s="63" t="s">
        <v>53</v>
      </c>
      <c r="L20" s="53"/>
      <c r="M20" s="53"/>
      <c r="N20" s="53"/>
      <c r="O20" s="53"/>
      <c r="P20" s="53"/>
      <c r="Q20" s="53"/>
      <c r="R20" s="53"/>
      <c r="S20" s="53"/>
    </row>
    <row r="21" spans="1:19">
      <c r="A21" s="57">
        <v>19</v>
      </c>
      <c r="B21" s="58" t="s">
        <v>71</v>
      </c>
      <c r="C21" s="58" t="str">
        <f>VLOOKUP(A21,'호석 정보_mhr_한글_참조'!$A$3:$B$113,2,1)</f>
        <v>마비속성 강화</v>
      </c>
      <c r="D21" s="57" t="s">
        <v>43</v>
      </c>
      <c r="E21" s="59" t="s">
        <v>52</v>
      </c>
      <c r="F21" s="60"/>
      <c r="G21" s="59" t="s">
        <v>53</v>
      </c>
      <c r="H21" s="59" t="s">
        <v>53</v>
      </c>
      <c r="I21" s="60"/>
      <c r="J21" s="59" t="s">
        <v>53</v>
      </c>
      <c r="K21" s="59" t="s">
        <v>53</v>
      </c>
      <c r="L21" s="53"/>
      <c r="M21" s="53"/>
      <c r="N21" s="53"/>
      <c r="O21" s="53"/>
      <c r="P21" s="53"/>
      <c r="Q21" s="53"/>
      <c r="R21" s="53"/>
      <c r="S21" s="53"/>
    </row>
    <row r="22" spans="1:19">
      <c r="A22" s="61">
        <v>20</v>
      </c>
      <c r="B22" s="62" t="s">
        <v>72</v>
      </c>
      <c r="C22" s="62" t="str">
        <f>VLOOKUP(A22,'호석 정보_mhr_한글_참조'!$A$3:$B$113,2,1)</f>
        <v>수면속성 강화</v>
      </c>
      <c r="D22" s="61" t="s">
        <v>43</v>
      </c>
      <c r="E22" s="63" t="s">
        <v>52</v>
      </c>
      <c r="F22" s="64"/>
      <c r="G22" s="63" t="s">
        <v>53</v>
      </c>
      <c r="H22" s="63" t="s">
        <v>53</v>
      </c>
      <c r="I22" s="64"/>
      <c r="J22" s="63" t="s">
        <v>53</v>
      </c>
      <c r="K22" s="63" t="s">
        <v>53</v>
      </c>
      <c r="L22" s="53"/>
      <c r="M22" s="53"/>
      <c r="N22" s="53"/>
      <c r="O22" s="53"/>
      <c r="P22" s="53"/>
      <c r="Q22" s="53"/>
      <c r="R22" s="53"/>
      <c r="S22" s="53"/>
    </row>
    <row r="23" spans="1:19">
      <c r="A23" s="57">
        <v>21</v>
      </c>
      <c r="B23" s="58" t="s">
        <v>73</v>
      </c>
      <c r="C23" s="58" t="str">
        <f>VLOOKUP(A23,'호석 정보_mhr_한글_참조'!$A$3:$B$113,2,1)</f>
        <v>폭파속성 강화</v>
      </c>
      <c r="D23" s="57" t="s">
        <v>43</v>
      </c>
      <c r="E23" s="59" t="s">
        <v>52</v>
      </c>
      <c r="F23" s="60"/>
      <c r="G23" s="59" t="s">
        <v>53</v>
      </c>
      <c r="H23" s="59" t="s">
        <v>53</v>
      </c>
      <c r="I23" s="60"/>
      <c r="J23" s="59" t="s">
        <v>53</v>
      </c>
      <c r="K23" s="59" t="s">
        <v>53</v>
      </c>
      <c r="L23" s="53"/>
      <c r="M23" s="53"/>
      <c r="N23" s="53"/>
      <c r="O23" s="53"/>
      <c r="P23" s="53"/>
      <c r="Q23" s="53"/>
      <c r="R23" s="53"/>
      <c r="S23" s="53"/>
    </row>
    <row r="24" spans="1:19">
      <c r="A24" s="61">
        <v>22</v>
      </c>
      <c r="B24" s="62" t="s">
        <v>74</v>
      </c>
      <c r="C24" s="62" t="str">
        <f>VLOOKUP(A24,'호석 정보_mhr_한글_참조'!$A$3:$B$113,2,1)</f>
        <v>장인</v>
      </c>
      <c r="D24" s="61" t="s">
        <v>58</v>
      </c>
      <c r="E24" s="63" t="s">
        <v>48</v>
      </c>
      <c r="F24" s="64"/>
      <c r="G24" s="63" t="s">
        <v>50</v>
      </c>
      <c r="H24" s="63" t="s">
        <v>75</v>
      </c>
      <c r="I24" s="64"/>
      <c r="J24" s="63" t="s">
        <v>50</v>
      </c>
      <c r="K24" s="63" t="s">
        <v>75</v>
      </c>
      <c r="L24" s="53"/>
      <c r="M24" s="53"/>
      <c r="N24" s="53"/>
      <c r="O24" s="53"/>
      <c r="P24" s="53"/>
      <c r="Q24" s="53"/>
      <c r="R24" s="53"/>
      <c r="S24" s="53"/>
    </row>
    <row r="25" spans="1:19">
      <c r="A25" s="57">
        <v>23</v>
      </c>
      <c r="B25" s="58" t="s">
        <v>76</v>
      </c>
      <c r="C25" s="58" t="str">
        <f>VLOOKUP(A25,'호석 정보_mhr_한글_참조'!$A$3:$B$113,2,1)</f>
        <v>명검</v>
      </c>
      <c r="D25" s="57" t="s">
        <v>43</v>
      </c>
      <c r="E25" s="59" t="s">
        <v>52</v>
      </c>
      <c r="F25" s="60"/>
      <c r="G25" s="59" t="s">
        <v>53</v>
      </c>
      <c r="H25" s="59" t="s">
        <v>53</v>
      </c>
      <c r="I25" s="60"/>
      <c r="J25" s="59" t="s">
        <v>53</v>
      </c>
      <c r="K25" s="59" t="s">
        <v>53</v>
      </c>
      <c r="L25" s="53"/>
      <c r="M25" s="53"/>
      <c r="N25" s="53"/>
      <c r="O25" s="53"/>
      <c r="P25" s="53"/>
      <c r="Q25" s="53"/>
      <c r="R25" s="53"/>
      <c r="S25" s="53"/>
    </row>
    <row r="26" spans="1:19" ht="14.25">
      <c r="A26" s="61">
        <v>24</v>
      </c>
      <c r="B26" s="62" t="s">
        <v>77</v>
      </c>
      <c r="C26" s="62" t="str">
        <f>VLOOKUP(A26,'호석 정보_mhr_한글_참조'!$A$3:$B$113,2,1)</f>
        <v>탄환 절약</v>
      </c>
      <c r="D26" s="61" t="s">
        <v>43</v>
      </c>
      <c r="E26" s="63" t="s">
        <v>52</v>
      </c>
      <c r="F26" s="64"/>
      <c r="G26" s="63" t="s">
        <v>53</v>
      </c>
      <c r="H26" s="63" t="s">
        <v>53</v>
      </c>
      <c r="I26" s="64"/>
      <c r="J26" s="63" t="s">
        <v>53</v>
      </c>
      <c r="K26" s="63" t="s">
        <v>53</v>
      </c>
      <c r="L26" s="53"/>
      <c r="M26" s="53"/>
      <c r="N26" s="53"/>
      <c r="O26" s="53"/>
      <c r="P26" s="53"/>
      <c r="Q26" s="53"/>
      <c r="R26" s="53"/>
      <c r="S26" s="53"/>
    </row>
    <row r="27" spans="1:19" ht="14.25">
      <c r="A27" s="57">
        <v>25</v>
      </c>
      <c r="B27" s="58" t="s">
        <v>78</v>
      </c>
      <c r="C27" s="58" t="str">
        <f>VLOOKUP(A27,'호석 정보_mhr_한글_참조'!$A$3:$B$113,2,1)</f>
        <v>칼날 연마</v>
      </c>
      <c r="D27" s="57" t="s">
        <v>43</v>
      </c>
      <c r="E27" s="59" t="s">
        <v>52</v>
      </c>
      <c r="F27" s="60"/>
      <c r="G27" s="59" t="s">
        <v>53</v>
      </c>
      <c r="H27" s="59" t="s">
        <v>53</v>
      </c>
      <c r="I27" s="60"/>
      <c r="J27" s="59" t="s">
        <v>53</v>
      </c>
      <c r="K27" s="59" t="s">
        <v>53</v>
      </c>
      <c r="L27" s="53"/>
      <c r="M27" s="53"/>
      <c r="N27" s="53"/>
      <c r="O27" s="53"/>
      <c r="P27" s="53"/>
      <c r="Q27" s="53"/>
      <c r="R27" s="53"/>
      <c r="S27" s="53"/>
    </row>
    <row r="28" spans="1:19" ht="14.25">
      <c r="A28" s="61">
        <v>26</v>
      </c>
      <c r="B28" s="62" t="s">
        <v>79</v>
      </c>
      <c r="C28" s="62" t="str">
        <f>VLOOKUP(A28,'호석 정보_mhr_한글_참조'!$A$3:$B$113,2,1)</f>
        <v>심안</v>
      </c>
      <c r="D28" s="61" t="s">
        <v>58</v>
      </c>
      <c r="E28" s="63" t="s">
        <v>52</v>
      </c>
      <c r="F28" s="64"/>
      <c r="G28" s="63" t="s">
        <v>53</v>
      </c>
      <c r="H28" s="63" t="s">
        <v>59</v>
      </c>
      <c r="I28" s="64"/>
      <c r="J28" s="63" t="s">
        <v>53</v>
      </c>
      <c r="K28" s="63" t="s">
        <v>59</v>
      </c>
      <c r="L28" s="53"/>
      <c r="M28" s="53"/>
      <c r="N28" s="53"/>
      <c r="O28" s="53"/>
      <c r="P28" s="53"/>
      <c r="Q28" s="53"/>
      <c r="R28" s="53"/>
      <c r="S28" s="53"/>
    </row>
    <row r="29" spans="1:19" ht="14.25">
      <c r="A29" s="57">
        <v>27</v>
      </c>
      <c r="B29" s="58" t="s">
        <v>80</v>
      </c>
      <c r="C29" s="58" t="str">
        <f>VLOOKUP(A29,'호석 정보_mhr_한글_참조'!$A$3:$B$113,2,1)</f>
        <v>탄도 강화</v>
      </c>
      <c r="D29" s="57" t="s">
        <v>43</v>
      </c>
      <c r="E29" s="59" t="s">
        <v>52</v>
      </c>
      <c r="F29" s="60"/>
      <c r="G29" s="59" t="s">
        <v>53</v>
      </c>
      <c r="H29" s="59" t="s">
        <v>53</v>
      </c>
      <c r="I29" s="60"/>
      <c r="J29" s="59" t="s">
        <v>53</v>
      </c>
      <c r="K29" s="59" t="s">
        <v>53</v>
      </c>
      <c r="L29" s="53"/>
      <c r="M29" s="53"/>
      <c r="N29" s="53"/>
      <c r="O29" s="53"/>
      <c r="P29" s="53"/>
      <c r="Q29" s="53"/>
      <c r="R29" s="53"/>
      <c r="S29" s="53"/>
    </row>
    <row r="30" spans="1:19" ht="14.25">
      <c r="A30" s="61">
        <v>28</v>
      </c>
      <c r="B30" s="62" t="s">
        <v>81</v>
      </c>
      <c r="C30" s="62" t="str">
        <f>VLOOKUP(A30,'호석 정보_mhr_한글_참조'!$A$3:$B$113,2,1)</f>
        <v>둔기 사용</v>
      </c>
      <c r="D30" s="61" t="s">
        <v>65</v>
      </c>
      <c r="E30" s="63" t="s">
        <v>52</v>
      </c>
      <c r="F30" s="64"/>
      <c r="G30" s="63" t="s">
        <v>52</v>
      </c>
      <c r="H30" s="63" t="s">
        <v>52</v>
      </c>
      <c r="I30" s="64"/>
      <c r="J30" s="63" t="s">
        <v>52</v>
      </c>
      <c r="K30" s="63" t="s">
        <v>52</v>
      </c>
      <c r="L30" s="53"/>
      <c r="M30" s="53"/>
      <c r="N30" s="53"/>
      <c r="O30" s="53"/>
      <c r="P30" s="53"/>
      <c r="Q30" s="53"/>
      <c r="R30" s="53"/>
      <c r="S30" s="53"/>
    </row>
    <row r="31" spans="1:19" ht="14.25">
      <c r="A31" s="57">
        <v>30</v>
      </c>
      <c r="B31" s="58" t="s">
        <v>82</v>
      </c>
      <c r="C31" s="58" t="str">
        <f>VLOOKUP(A31,'호석 정보_mhr_한글_참조'!$A$3:$B$113,2,1)</f>
        <v>집중</v>
      </c>
      <c r="D31" s="57" t="s">
        <v>58</v>
      </c>
      <c r="E31" s="59" t="s">
        <v>52</v>
      </c>
      <c r="F31" s="60"/>
      <c r="G31" s="59" t="s">
        <v>53</v>
      </c>
      <c r="H31" s="59" t="s">
        <v>59</v>
      </c>
      <c r="I31" s="60"/>
      <c r="J31" s="59" t="s">
        <v>53</v>
      </c>
      <c r="K31" s="59" t="s">
        <v>59</v>
      </c>
      <c r="L31" s="53"/>
      <c r="M31" s="53"/>
      <c r="N31" s="53"/>
      <c r="O31" s="53"/>
      <c r="P31" s="53"/>
      <c r="Q31" s="53"/>
      <c r="R31" s="53"/>
      <c r="S31" s="53"/>
    </row>
    <row r="32" spans="1:19" ht="14.25">
      <c r="A32" s="61">
        <v>31</v>
      </c>
      <c r="B32" s="62" t="s">
        <v>83</v>
      </c>
      <c r="C32" s="62" t="str">
        <f>VLOOKUP(A32,'호석 정보_mhr_한글_참조'!$A$3:$B$113,2,1)</f>
        <v>강화 지속</v>
      </c>
      <c r="D32" s="61" t="s">
        <v>43</v>
      </c>
      <c r="E32" s="63" t="s">
        <v>52</v>
      </c>
      <c r="F32" s="64"/>
      <c r="G32" s="63" t="s">
        <v>53</v>
      </c>
      <c r="H32" s="63" t="s">
        <v>53</v>
      </c>
      <c r="I32" s="64"/>
      <c r="J32" s="63" t="s">
        <v>53</v>
      </c>
      <c r="K32" s="63" t="s">
        <v>53</v>
      </c>
      <c r="L32" s="53"/>
      <c r="M32" s="53"/>
      <c r="N32" s="53"/>
      <c r="O32" s="53"/>
      <c r="P32" s="53"/>
      <c r="Q32" s="53"/>
      <c r="R32" s="53"/>
      <c r="S32" s="53"/>
    </row>
    <row r="33" spans="1:19" ht="14.25">
      <c r="A33" s="57">
        <v>32</v>
      </c>
      <c r="B33" s="58" t="s">
        <v>84</v>
      </c>
      <c r="C33" s="58" t="str">
        <f>VLOOKUP(A33,'호석 정보_mhr_한글_참조'!$A$3:$B$113,2,1)</f>
        <v>런너</v>
      </c>
      <c r="D33" s="57" t="s">
        <v>58</v>
      </c>
      <c r="E33" s="59" t="s">
        <v>52</v>
      </c>
      <c r="F33" s="60"/>
      <c r="G33" s="59" t="s">
        <v>53</v>
      </c>
      <c r="H33" s="59" t="s">
        <v>59</v>
      </c>
      <c r="I33" s="60"/>
      <c r="J33" s="59" t="s">
        <v>53</v>
      </c>
      <c r="K33" s="59" t="s">
        <v>59</v>
      </c>
      <c r="L33" s="53"/>
      <c r="M33" s="53"/>
      <c r="N33" s="53"/>
      <c r="O33" s="53"/>
      <c r="P33" s="53"/>
      <c r="Q33" s="53"/>
      <c r="R33" s="53"/>
      <c r="S33" s="53"/>
    </row>
    <row r="34" spans="1:19" ht="14.25">
      <c r="A34" s="61">
        <v>33</v>
      </c>
      <c r="B34" s="62" t="s">
        <v>126</v>
      </c>
      <c r="C34" s="62" t="str">
        <f>VLOOKUP(A34,'호석 정보_mhr_한글_참조'!$A$3:$B$113,2,1)</f>
        <v>체술</v>
      </c>
      <c r="D34" s="61" t="s">
        <v>127</v>
      </c>
      <c r="E34" s="63" t="s">
        <v>48</v>
      </c>
      <c r="F34" s="64"/>
      <c r="G34" s="63" t="s">
        <v>49</v>
      </c>
      <c r="H34" s="63" t="s">
        <v>49</v>
      </c>
      <c r="I34" s="64"/>
      <c r="J34" s="63" t="s">
        <v>49</v>
      </c>
      <c r="K34" s="63" t="s">
        <v>49</v>
      </c>
      <c r="L34" s="53"/>
      <c r="M34" s="53"/>
      <c r="N34" s="53"/>
      <c r="O34" s="53"/>
      <c r="P34" s="53"/>
      <c r="Q34" s="53"/>
      <c r="R34" s="53"/>
      <c r="S34" s="53"/>
    </row>
    <row r="35" spans="1:19" ht="14.25">
      <c r="A35" s="57">
        <v>34</v>
      </c>
      <c r="B35" s="58" t="s">
        <v>87</v>
      </c>
      <c r="C35" s="58" t="str">
        <f>VLOOKUP(A35,'호석 정보_mhr_한글_참조'!$A$3:$B$113,2,1)</f>
        <v>스태미나 급속 회복</v>
      </c>
      <c r="D35" s="57" t="s">
        <v>43</v>
      </c>
      <c r="E35" s="59" t="s">
        <v>52</v>
      </c>
      <c r="F35" s="60"/>
      <c r="G35" s="59" t="s">
        <v>53</v>
      </c>
      <c r="H35" s="59" t="s">
        <v>53</v>
      </c>
      <c r="I35" s="60"/>
      <c r="J35" s="59" t="s">
        <v>53</v>
      </c>
      <c r="K35" s="59" t="s">
        <v>53</v>
      </c>
      <c r="L35" s="53"/>
      <c r="M35" s="53"/>
      <c r="N35" s="53"/>
      <c r="O35" s="53"/>
      <c r="P35" s="53"/>
      <c r="Q35" s="53"/>
      <c r="R35" s="53"/>
      <c r="S35" s="53"/>
    </row>
    <row r="36" spans="1:19" ht="14.25">
      <c r="A36" s="61">
        <v>35</v>
      </c>
      <c r="B36" s="62" t="s">
        <v>88</v>
      </c>
      <c r="C36" s="62" t="str">
        <f>VLOOKUP(A36,'호석 정보_mhr_한글_참조'!$A$3:$B$113,2,1)</f>
        <v>가드 성능</v>
      </c>
      <c r="D36" s="61" t="s">
        <v>43</v>
      </c>
      <c r="E36" s="63" t="s">
        <v>48</v>
      </c>
      <c r="F36" s="64"/>
      <c r="G36" s="63" t="s">
        <v>49</v>
      </c>
      <c r="H36" s="63" t="s">
        <v>50</v>
      </c>
      <c r="I36" s="64"/>
      <c r="J36" s="63" t="s">
        <v>49</v>
      </c>
      <c r="K36" s="63" t="s">
        <v>50</v>
      </c>
      <c r="L36" s="53"/>
      <c r="M36" s="53"/>
      <c r="N36" s="53"/>
      <c r="O36" s="53"/>
      <c r="P36" s="53"/>
      <c r="Q36" s="53"/>
      <c r="R36" s="53"/>
      <c r="S36" s="53"/>
    </row>
    <row r="37" spans="1:19" ht="14.25">
      <c r="A37" s="57">
        <v>36</v>
      </c>
      <c r="B37" s="58" t="s">
        <v>89</v>
      </c>
      <c r="C37" s="58" t="str">
        <f>VLOOKUP(A37,'호석 정보_mhr_한글_참조'!$A$3:$B$113,2,1)</f>
        <v>가드 강화</v>
      </c>
      <c r="D37" s="57" t="s">
        <v>43</v>
      </c>
      <c r="E37" s="59" t="s">
        <v>52</v>
      </c>
      <c r="F37" s="60"/>
      <c r="G37" s="59" t="s">
        <v>53</v>
      </c>
      <c r="H37" s="59" t="s">
        <v>59</v>
      </c>
      <c r="I37" s="60"/>
      <c r="J37" s="59" t="s">
        <v>53</v>
      </c>
      <c r="K37" s="59" t="s">
        <v>59</v>
      </c>
      <c r="L37" s="53"/>
      <c r="M37" s="53"/>
      <c r="N37" s="53"/>
      <c r="O37" s="53"/>
      <c r="P37" s="53"/>
      <c r="Q37" s="53"/>
      <c r="R37" s="53"/>
      <c r="S37" s="53"/>
    </row>
    <row r="38" spans="1:19" ht="14.25">
      <c r="A38" s="61">
        <v>37</v>
      </c>
      <c r="B38" s="62" t="s">
        <v>90</v>
      </c>
      <c r="C38" s="62" t="str">
        <f>VLOOKUP(A38,'호석 정보_mhr_한글_참조'!$A$3:$B$113,2,1)</f>
        <v>공격적인 방어</v>
      </c>
      <c r="D38" s="61" t="s">
        <v>58</v>
      </c>
      <c r="E38" s="63" t="s">
        <v>52</v>
      </c>
      <c r="F38" s="64"/>
      <c r="G38" s="63" t="s">
        <v>53</v>
      </c>
      <c r="H38" s="63" t="s">
        <v>59</v>
      </c>
      <c r="I38" s="64"/>
      <c r="J38" s="63" t="s">
        <v>53</v>
      </c>
      <c r="K38" s="63" t="s">
        <v>59</v>
      </c>
      <c r="L38" s="53"/>
      <c r="M38" s="53"/>
      <c r="N38" s="53"/>
      <c r="O38" s="53"/>
      <c r="P38" s="53"/>
      <c r="Q38" s="53"/>
      <c r="R38" s="53"/>
      <c r="S38" s="53"/>
    </row>
    <row r="39" spans="1:19" ht="14.25">
      <c r="A39" s="57">
        <v>38</v>
      </c>
      <c r="B39" s="58" t="s">
        <v>91</v>
      </c>
      <c r="C39" s="58" t="str">
        <f>VLOOKUP(A39,'호석 정보_mhr_한글_참조'!$A$3:$B$113,2,1)</f>
        <v>발도술[기]</v>
      </c>
      <c r="D39" s="57" t="s">
        <v>58</v>
      </c>
      <c r="E39" s="59" t="s">
        <v>52</v>
      </c>
      <c r="F39" s="60"/>
      <c r="G39" s="59" t="s">
        <v>53</v>
      </c>
      <c r="H39" s="59" t="s">
        <v>59</v>
      </c>
      <c r="I39" s="60"/>
      <c r="J39" s="59" t="s">
        <v>53</v>
      </c>
      <c r="K39" s="59" t="s">
        <v>59</v>
      </c>
      <c r="L39" s="53"/>
      <c r="M39" s="53"/>
      <c r="N39" s="53"/>
      <c r="O39" s="53"/>
      <c r="P39" s="53"/>
      <c r="Q39" s="53"/>
      <c r="R39" s="53"/>
      <c r="S39" s="53"/>
    </row>
    <row r="40" spans="1:19" ht="14.25">
      <c r="A40" s="61">
        <v>39</v>
      </c>
      <c r="B40" s="62" t="s">
        <v>85</v>
      </c>
      <c r="C40" s="62" t="str">
        <f>VLOOKUP(A40,'호석 정보_mhr_한글_참조'!$A$3:$B$113,2,1)</f>
        <v>발도술[힘]</v>
      </c>
      <c r="D40" s="61" t="s">
        <v>65</v>
      </c>
      <c r="E40" s="63" t="s">
        <v>52</v>
      </c>
      <c r="F40" s="64"/>
      <c r="G40" s="63" t="s">
        <v>86</v>
      </c>
      <c r="H40" s="63" t="s">
        <v>53</v>
      </c>
      <c r="I40" s="64"/>
      <c r="J40" s="63" t="s">
        <v>86</v>
      </c>
      <c r="K40" s="63" t="s">
        <v>53</v>
      </c>
      <c r="L40" s="53"/>
      <c r="M40" s="53"/>
      <c r="N40" s="53"/>
      <c r="O40" s="53"/>
      <c r="P40" s="53"/>
      <c r="Q40" s="53"/>
      <c r="R40" s="53"/>
      <c r="S40" s="53"/>
    </row>
    <row r="41" spans="1:19" ht="14.25">
      <c r="A41" s="57">
        <v>40</v>
      </c>
      <c r="B41" s="58" t="s">
        <v>92</v>
      </c>
      <c r="C41" s="58" t="str">
        <f>VLOOKUP(A41,'호석 정보_mhr_한글_참조'!$A$3:$B$113,2,1)</f>
        <v>납도술</v>
      </c>
      <c r="D41" s="57" t="s">
        <v>65</v>
      </c>
      <c r="E41" s="59" t="s">
        <v>52</v>
      </c>
      <c r="F41" s="60"/>
      <c r="G41" s="59" t="s">
        <v>86</v>
      </c>
      <c r="H41" s="59" t="s">
        <v>53</v>
      </c>
      <c r="I41" s="60"/>
      <c r="J41" s="59" t="s">
        <v>86</v>
      </c>
      <c r="K41" s="59" t="s">
        <v>53</v>
      </c>
      <c r="L41" s="53"/>
      <c r="M41" s="53"/>
      <c r="N41" s="53"/>
      <c r="O41" s="53"/>
      <c r="P41" s="53"/>
      <c r="Q41" s="53"/>
      <c r="R41" s="53"/>
      <c r="S41" s="53"/>
    </row>
    <row r="42" spans="1:19" ht="14.25">
      <c r="A42" s="61">
        <v>41</v>
      </c>
      <c r="B42" s="62" t="s">
        <v>93</v>
      </c>
      <c r="C42" s="62" t="str">
        <f>VLOOKUP(A42,'호석 정보_mhr_한글_참조'!$A$3:$B$113,2,1)</f>
        <v>KO술</v>
      </c>
      <c r="D42" s="61" t="s">
        <v>65</v>
      </c>
      <c r="E42" s="63" t="s">
        <v>52</v>
      </c>
      <c r="F42" s="64"/>
      <c r="G42" s="63" t="s">
        <v>86</v>
      </c>
      <c r="H42" s="63" t="s">
        <v>53</v>
      </c>
      <c r="I42" s="64"/>
      <c r="J42" s="63" t="s">
        <v>86</v>
      </c>
      <c r="K42" s="63" t="s">
        <v>53</v>
      </c>
      <c r="L42" s="53"/>
      <c r="M42" s="53"/>
      <c r="N42" s="53"/>
      <c r="O42" s="53"/>
      <c r="P42" s="53"/>
      <c r="Q42" s="53"/>
      <c r="R42" s="53"/>
      <c r="S42" s="53"/>
    </row>
    <row r="43" spans="1:19" ht="14.25">
      <c r="A43" s="57">
        <v>42</v>
      </c>
      <c r="B43" s="58" t="s">
        <v>128</v>
      </c>
      <c r="C43" s="58" t="str">
        <f>VLOOKUP(A43,'호석 정보_mhr_한글_참조'!$A$3:$B$113,2,1)</f>
        <v>스태미나 탈취</v>
      </c>
      <c r="D43" s="57" t="s">
        <v>127</v>
      </c>
      <c r="E43" s="59" t="s">
        <v>52</v>
      </c>
      <c r="F43" s="60"/>
      <c r="G43" s="59" t="s">
        <v>86</v>
      </c>
      <c r="H43" s="59" t="s">
        <v>86</v>
      </c>
      <c r="I43" s="60"/>
      <c r="J43" s="59" t="s">
        <v>86</v>
      </c>
      <c r="K43" s="59" t="s">
        <v>86</v>
      </c>
      <c r="L43" s="53"/>
      <c r="M43" s="53"/>
      <c r="N43" s="53"/>
      <c r="O43" s="53"/>
      <c r="P43" s="53"/>
      <c r="Q43" s="53"/>
      <c r="R43" s="53"/>
      <c r="S43" s="53"/>
    </row>
    <row r="44" spans="1:19" ht="14.25">
      <c r="A44" s="61">
        <v>43</v>
      </c>
      <c r="B44" s="62" t="s">
        <v>129</v>
      </c>
      <c r="C44" s="62" t="str">
        <f>VLOOKUP(A44,'호석 정보_mhr_한글_참조'!$A$3:$B$113,2,1)</f>
        <v>활주 강화</v>
      </c>
      <c r="D44" s="61" t="s">
        <v>127</v>
      </c>
      <c r="E44" s="63" t="s">
        <v>130</v>
      </c>
      <c r="F44" s="64"/>
      <c r="G44" s="63" t="s">
        <v>131</v>
      </c>
      <c r="H44" s="63" t="s">
        <v>131</v>
      </c>
      <c r="I44" s="64"/>
      <c r="J44" s="63" t="s">
        <v>131</v>
      </c>
      <c r="K44" s="63" t="s">
        <v>131</v>
      </c>
      <c r="L44" s="53"/>
      <c r="M44" s="53"/>
      <c r="N44" s="53"/>
      <c r="O44" s="53"/>
      <c r="P44" s="53"/>
      <c r="Q44" s="53"/>
      <c r="R44" s="53"/>
      <c r="S44" s="53"/>
    </row>
    <row r="45" spans="1:19" ht="14.25">
      <c r="A45" s="57">
        <v>44</v>
      </c>
      <c r="B45" s="58" t="s">
        <v>132</v>
      </c>
      <c r="C45" s="58" t="str">
        <f>VLOOKUP(A45,'호석 정보_mhr_한글_참조'!$A$3:$B$113,2,1)</f>
        <v>피리 명인</v>
      </c>
      <c r="D45" s="57" t="s">
        <v>127</v>
      </c>
      <c r="E45" s="59" t="s">
        <v>130</v>
      </c>
      <c r="F45" s="60"/>
      <c r="G45" s="59" t="s">
        <v>131</v>
      </c>
      <c r="H45" s="59" t="s">
        <v>131</v>
      </c>
      <c r="I45" s="60"/>
      <c r="J45" s="59" t="s">
        <v>131</v>
      </c>
      <c r="K45" s="59" t="s">
        <v>131</v>
      </c>
      <c r="L45" s="53"/>
      <c r="M45" s="53"/>
      <c r="N45" s="53"/>
      <c r="O45" s="53"/>
      <c r="P45" s="53"/>
      <c r="Q45" s="53"/>
      <c r="R45" s="53"/>
      <c r="S45" s="53"/>
    </row>
    <row r="46" spans="1:19" ht="14.25">
      <c r="A46" s="61">
        <v>45</v>
      </c>
      <c r="B46" s="62" t="s">
        <v>99</v>
      </c>
      <c r="C46" s="62" t="str">
        <f>VLOOKUP(A46,'호석 정보_mhr_한글_참조'!$A$3:$B$113,2,1)</f>
        <v>포술</v>
      </c>
      <c r="D46" s="61" t="s">
        <v>58</v>
      </c>
      <c r="E46" s="63" t="s">
        <v>52</v>
      </c>
      <c r="F46" s="64"/>
      <c r="G46" s="63" t="s">
        <v>53</v>
      </c>
      <c r="H46" s="63" t="s">
        <v>59</v>
      </c>
      <c r="I46" s="64"/>
      <c r="J46" s="63" t="s">
        <v>53</v>
      </c>
      <c r="K46" s="63" t="s">
        <v>59</v>
      </c>
      <c r="L46" s="53"/>
      <c r="M46" s="53"/>
      <c r="N46" s="53"/>
      <c r="O46" s="53"/>
      <c r="P46" s="53"/>
      <c r="Q46" s="53"/>
      <c r="R46" s="53"/>
      <c r="S46" s="53"/>
    </row>
    <row r="47" spans="1:19" ht="14.25">
      <c r="A47" s="57">
        <v>46</v>
      </c>
      <c r="B47" s="58" t="s">
        <v>100</v>
      </c>
      <c r="C47" s="58" t="str">
        <f>VLOOKUP(A47,'호석 정보_mhr_한글_참조'!$A$3:$B$113,2,1)</f>
        <v>포탄 장전</v>
      </c>
      <c r="D47" s="57" t="s">
        <v>43</v>
      </c>
      <c r="E47" s="59" t="s">
        <v>97</v>
      </c>
      <c r="F47" s="60"/>
      <c r="G47" s="59" t="s">
        <v>101</v>
      </c>
      <c r="H47" s="59" t="s">
        <v>102</v>
      </c>
      <c r="I47" s="60"/>
      <c r="J47" s="59" t="s">
        <v>101</v>
      </c>
      <c r="K47" s="59" t="s">
        <v>102</v>
      </c>
      <c r="L47" s="53"/>
      <c r="M47" s="53"/>
      <c r="N47" s="53"/>
      <c r="O47" s="53"/>
      <c r="P47" s="53"/>
      <c r="Q47" s="53"/>
      <c r="R47" s="53"/>
      <c r="S47" s="53"/>
    </row>
    <row r="48" spans="1:19" ht="14.25">
      <c r="A48" s="61">
        <v>47</v>
      </c>
      <c r="B48" s="62" t="s">
        <v>103</v>
      </c>
      <c r="C48" s="62" t="str">
        <f>VLOOKUP(A48,'호석 정보_mhr_한글_참조'!$A$3:$B$113,2,1)</f>
        <v>특수 사격 강화</v>
      </c>
      <c r="D48" s="61" t="s">
        <v>43</v>
      </c>
      <c r="E48" s="63" t="s">
        <v>97</v>
      </c>
      <c r="F48" s="64"/>
      <c r="G48" s="63" t="s">
        <v>101</v>
      </c>
      <c r="H48" s="63" t="s">
        <v>102</v>
      </c>
      <c r="I48" s="64"/>
      <c r="J48" s="63" t="s">
        <v>101</v>
      </c>
      <c r="K48" s="63" t="s">
        <v>102</v>
      </c>
      <c r="L48" s="53"/>
      <c r="M48" s="53"/>
      <c r="N48" s="53"/>
      <c r="O48" s="53"/>
      <c r="P48" s="53"/>
      <c r="Q48" s="53"/>
      <c r="R48" s="53"/>
      <c r="S48" s="53"/>
    </row>
    <row r="49" spans="1:19" ht="14.25">
      <c r="A49" s="57">
        <v>48</v>
      </c>
      <c r="B49" s="58" t="s">
        <v>104</v>
      </c>
      <c r="C49" s="58" t="str">
        <f>VLOOKUP(A49,'호석 정보_mhr_한글_참조'!$A$3:$B$113,2,1)</f>
        <v>통상탄/연사화살 강화</v>
      </c>
      <c r="D49" s="57" t="s">
        <v>43</v>
      </c>
      <c r="E49" s="59" t="s">
        <v>52</v>
      </c>
      <c r="F49" s="60"/>
      <c r="G49" s="59" t="s">
        <v>53</v>
      </c>
      <c r="H49" s="59" t="s">
        <v>53</v>
      </c>
      <c r="I49" s="60"/>
      <c r="J49" s="59" t="s">
        <v>53</v>
      </c>
      <c r="K49" s="59" t="s">
        <v>53</v>
      </c>
      <c r="L49" s="53"/>
      <c r="M49" s="53"/>
      <c r="N49" s="53"/>
      <c r="O49" s="53"/>
      <c r="P49" s="53"/>
      <c r="Q49" s="53"/>
      <c r="R49" s="53"/>
      <c r="S49" s="53"/>
    </row>
    <row r="50" spans="1:19" ht="14.25">
      <c r="A50" s="61">
        <v>49</v>
      </c>
      <c r="B50" s="62" t="s">
        <v>105</v>
      </c>
      <c r="C50" s="62" t="str">
        <f>VLOOKUP(A50,'호석 정보_mhr_한글_참조'!$A$3:$B$113,2,1)</f>
        <v>관통탄/관통화살 강화</v>
      </c>
      <c r="D50" s="61" t="s">
        <v>58</v>
      </c>
      <c r="E50" s="63" t="s">
        <v>52</v>
      </c>
      <c r="F50" s="64"/>
      <c r="G50" s="63" t="s">
        <v>53</v>
      </c>
      <c r="H50" s="63" t="s">
        <v>59</v>
      </c>
      <c r="I50" s="64"/>
      <c r="J50" s="63" t="s">
        <v>53</v>
      </c>
      <c r="K50" s="63" t="s">
        <v>59</v>
      </c>
      <c r="L50" s="53"/>
      <c r="M50" s="53"/>
      <c r="N50" s="53"/>
      <c r="O50" s="53"/>
      <c r="P50" s="53"/>
      <c r="Q50" s="53"/>
      <c r="R50" s="53"/>
      <c r="S50" s="53"/>
    </row>
    <row r="51" spans="1:19" ht="14.25">
      <c r="A51" s="57">
        <v>50</v>
      </c>
      <c r="B51" s="58" t="s">
        <v>106</v>
      </c>
      <c r="C51" s="58" t="str">
        <f>VLOOKUP(A51,'호석 정보_mhr_한글_참조'!$A$3:$B$113,2,1)</f>
        <v>산탄/확산화살 강화</v>
      </c>
      <c r="D51" s="57" t="s">
        <v>58</v>
      </c>
      <c r="E51" s="59" t="s">
        <v>52</v>
      </c>
      <c r="F51" s="60"/>
      <c r="G51" s="59" t="s">
        <v>53</v>
      </c>
      <c r="H51" s="59" t="s">
        <v>59</v>
      </c>
      <c r="I51" s="60"/>
      <c r="J51" s="59" t="s">
        <v>53</v>
      </c>
      <c r="K51" s="59" t="s">
        <v>59</v>
      </c>
      <c r="L51" s="53"/>
      <c r="M51" s="53"/>
      <c r="N51" s="53"/>
      <c r="O51" s="53"/>
      <c r="P51" s="53"/>
      <c r="Q51" s="53"/>
      <c r="R51" s="53"/>
      <c r="S51" s="53"/>
    </row>
    <row r="52" spans="1:19" ht="14.25">
      <c r="A52" s="61">
        <v>51</v>
      </c>
      <c r="B52" s="62" t="s">
        <v>107</v>
      </c>
      <c r="C52" s="62" t="str">
        <f>VLOOKUP(A52,'호석 정보_mhr_한글_참조'!$A$3:$B$113,2,1)</f>
        <v>장전 확장</v>
      </c>
      <c r="D52" s="61" t="s">
        <v>58</v>
      </c>
      <c r="E52" s="63" t="s">
        <v>52</v>
      </c>
      <c r="F52" s="64"/>
      <c r="G52" s="63" t="s">
        <v>53</v>
      </c>
      <c r="H52" s="63" t="s">
        <v>59</v>
      </c>
      <c r="I52" s="64"/>
      <c r="J52" s="63" t="s">
        <v>53</v>
      </c>
      <c r="K52" s="63" t="s">
        <v>59</v>
      </c>
      <c r="L52" s="53"/>
      <c r="M52" s="53"/>
      <c r="N52" s="53"/>
      <c r="O52" s="53"/>
      <c r="P52" s="53"/>
      <c r="Q52" s="53"/>
      <c r="R52" s="53"/>
      <c r="S52" s="53"/>
    </row>
    <row r="53" spans="1:19" ht="14.25">
      <c r="A53" s="57">
        <v>52</v>
      </c>
      <c r="B53" s="58" t="s">
        <v>94</v>
      </c>
      <c r="C53" s="58" t="str">
        <f>VLOOKUP(A53,'호석 정보_mhr_한글_참조'!$A$3:$B$113,2,1)</f>
        <v>장전 속도</v>
      </c>
      <c r="D53" s="57" t="s">
        <v>65</v>
      </c>
      <c r="E53" s="59" t="s">
        <v>52</v>
      </c>
      <c r="F53" s="60"/>
      <c r="G53" s="59" t="s">
        <v>86</v>
      </c>
      <c r="H53" s="59" t="s">
        <v>53</v>
      </c>
      <c r="I53" s="60"/>
      <c r="J53" s="59" t="s">
        <v>86</v>
      </c>
      <c r="K53" s="59" t="s">
        <v>53</v>
      </c>
      <c r="L53" s="53"/>
      <c r="M53" s="53"/>
      <c r="N53" s="53"/>
      <c r="O53" s="53"/>
      <c r="P53" s="53"/>
      <c r="Q53" s="53"/>
      <c r="R53" s="53"/>
      <c r="S53" s="53"/>
    </row>
    <row r="54" spans="1:19" ht="14.25">
      <c r="A54" s="61">
        <v>53</v>
      </c>
      <c r="B54" s="62" t="s">
        <v>95</v>
      </c>
      <c r="C54" s="62" t="str">
        <f>VLOOKUP(A54,'호석 정보_mhr_한글_참조'!$A$3:$B$113,2,1)</f>
        <v>반동 경감</v>
      </c>
      <c r="D54" s="61" t="s">
        <v>65</v>
      </c>
      <c r="E54" s="63" t="s">
        <v>52</v>
      </c>
      <c r="F54" s="64"/>
      <c r="G54" s="63" t="s">
        <v>86</v>
      </c>
      <c r="H54" s="63" t="s">
        <v>53</v>
      </c>
      <c r="I54" s="64"/>
      <c r="J54" s="63" t="s">
        <v>86</v>
      </c>
      <c r="K54" s="63" t="s">
        <v>53</v>
      </c>
      <c r="L54" s="53"/>
      <c r="M54" s="53"/>
      <c r="N54" s="53"/>
      <c r="O54" s="53"/>
      <c r="P54" s="53"/>
      <c r="Q54" s="53"/>
      <c r="R54" s="53"/>
      <c r="S54" s="53"/>
    </row>
    <row r="55" spans="1:19" ht="14.25">
      <c r="A55" s="57">
        <v>54</v>
      </c>
      <c r="B55" s="58" t="s">
        <v>96</v>
      </c>
      <c r="C55" s="58" t="str">
        <f>VLOOKUP(A55,'호석 정보_mhr_한글_참조'!$A$3:$B$113,2,1)</f>
        <v>흔들림 억제</v>
      </c>
      <c r="D55" s="57" t="s">
        <v>65</v>
      </c>
      <c r="E55" s="59" t="s">
        <v>97</v>
      </c>
      <c r="F55" s="60"/>
      <c r="G55" s="59" t="s">
        <v>86</v>
      </c>
      <c r="H55" s="59" t="s">
        <v>53</v>
      </c>
      <c r="I55" s="60"/>
      <c r="J55" s="59" t="s">
        <v>86</v>
      </c>
      <c r="K55" s="59" t="s">
        <v>53</v>
      </c>
      <c r="L55" s="53"/>
      <c r="M55" s="53"/>
      <c r="N55" s="53"/>
      <c r="O55" s="53"/>
      <c r="P55" s="53"/>
      <c r="Q55" s="53"/>
      <c r="R55" s="53"/>
      <c r="S55" s="53"/>
    </row>
    <row r="56" spans="1:19" ht="14.25">
      <c r="A56" s="61">
        <v>55</v>
      </c>
      <c r="B56" s="62" t="s">
        <v>111</v>
      </c>
      <c r="C56" s="62" t="str">
        <f>VLOOKUP(A56,'호석 정보_mhr_한글_참조'!$A$3:$B$113,2,1)</f>
        <v>속사 강화</v>
      </c>
      <c r="D56" s="61" t="s">
        <v>58</v>
      </c>
      <c r="E56" s="63" t="s">
        <v>52</v>
      </c>
      <c r="F56" s="64"/>
      <c r="G56" s="63" t="s">
        <v>53</v>
      </c>
      <c r="H56" s="63" t="s">
        <v>59</v>
      </c>
      <c r="I56" s="64"/>
      <c r="J56" s="63" t="s">
        <v>53</v>
      </c>
      <c r="K56" s="63" t="s">
        <v>59</v>
      </c>
      <c r="L56" s="53"/>
      <c r="M56" s="53"/>
      <c r="N56" s="53"/>
      <c r="O56" s="53"/>
      <c r="P56" s="53"/>
      <c r="Q56" s="53"/>
      <c r="R56" s="53"/>
      <c r="S56" s="53"/>
    </row>
    <row r="57" spans="1:19" ht="14.25">
      <c r="A57" s="57">
        <v>56</v>
      </c>
      <c r="B57" s="58" t="s">
        <v>98</v>
      </c>
      <c r="C57" s="58" t="str">
        <f>VLOOKUP(A57,'호석 정보_mhr_한글_참조'!$A$3:$B$113,2,1)</f>
        <v>방어</v>
      </c>
      <c r="D57" s="57" t="s">
        <v>65</v>
      </c>
      <c r="E57" s="59" t="s">
        <v>44</v>
      </c>
      <c r="F57" s="60"/>
      <c r="G57" s="59" t="s">
        <v>45</v>
      </c>
      <c r="H57" s="59" t="s">
        <v>45</v>
      </c>
      <c r="I57" s="60"/>
      <c r="J57" s="59" t="s">
        <v>45</v>
      </c>
      <c r="K57" s="59" t="s">
        <v>45</v>
      </c>
      <c r="L57" s="53"/>
      <c r="M57" s="53"/>
      <c r="N57" s="53"/>
      <c r="O57" s="53"/>
      <c r="P57" s="53"/>
      <c r="Q57" s="53"/>
      <c r="R57" s="53"/>
      <c r="S57" s="53"/>
    </row>
    <row r="58" spans="1:19" ht="14.25">
      <c r="A58" s="61">
        <v>57</v>
      </c>
      <c r="B58" s="62" t="s">
        <v>108</v>
      </c>
      <c r="C58" s="62" t="str">
        <f>VLOOKUP(A58,'호석 정보_mhr_한글_참조'!$A$3:$B$113,2,1)</f>
        <v>정령의 가호</v>
      </c>
      <c r="D58" s="61" t="s">
        <v>65</v>
      </c>
      <c r="E58" s="63" t="s">
        <v>52</v>
      </c>
      <c r="F58" s="64"/>
      <c r="G58" s="63" t="s">
        <v>86</v>
      </c>
      <c r="H58" s="63" t="s">
        <v>53</v>
      </c>
      <c r="I58" s="64"/>
      <c r="J58" s="63" t="s">
        <v>86</v>
      </c>
      <c r="K58" s="63" t="s">
        <v>53</v>
      </c>
      <c r="L58" s="53"/>
      <c r="M58" s="53"/>
      <c r="N58" s="53"/>
      <c r="O58" s="53"/>
      <c r="P58" s="53"/>
      <c r="Q58" s="53"/>
      <c r="R58" s="53"/>
      <c r="S58" s="53"/>
    </row>
    <row r="59" spans="1:19" ht="14.25">
      <c r="A59" s="57">
        <v>58</v>
      </c>
      <c r="B59" s="58" t="s">
        <v>133</v>
      </c>
      <c r="C59" s="58" t="str">
        <f>VLOOKUP(A59,'호석 정보_mhr_한글_참조'!$A$3:$B$113,2,1)</f>
        <v>체력 회복량 UP</v>
      </c>
      <c r="D59" s="57" t="s">
        <v>127</v>
      </c>
      <c r="E59" s="59" t="s">
        <v>52</v>
      </c>
      <c r="F59" s="60"/>
      <c r="G59" s="59" t="s">
        <v>86</v>
      </c>
      <c r="H59" s="59" t="s">
        <v>86</v>
      </c>
      <c r="I59" s="60"/>
      <c r="J59" s="59" t="s">
        <v>86</v>
      </c>
      <c r="K59" s="59" t="s">
        <v>86</v>
      </c>
      <c r="L59" s="53"/>
      <c r="M59" s="53"/>
      <c r="N59" s="53"/>
      <c r="O59" s="53"/>
      <c r="P59" s="53"/>
      <c r="Q59" s="53"/>
      <c r="R59" s="53"/>
      <c r="S59" s="53"/>
    </row>
    <row r="60" spans="1:19" ht="14.25">
      <c r="A60" s="61">
        <v>59</v>
      </c>
      <c r="B60" s="62" t="s">
        <v>134</v>
      </c>
      <c r="C60" s="62" t="str">
        <f>VLOOKUP(A60,'호석 정보_mhr_한글_참조'!$A$3:$B$113,2,1)</f>
        <v>회복 속도</v>
      </c>
      <c r="D60" s="61" t="s">
        <v>127</v>
      </c>
      <c r="E60" s="63" t="s">
        <v>52</v>
      </c>
      <c r="F60" s="64"/>
      <c r="G60" s="63" t="s">
        <v>86</v>
      </c>
      <c r="H60" s="63" t="s">
        <v>86</v>
      </c>
      <c r="I60" s="64"/>
      <c r="J60" s="63" t="s">
        <v>86</v>
      </c>
      <c r="K60" s="63" t="s">
        <v>86</v>
      </c>
      <c r="L60" s="53"/>
      <c r="M60" s="53"/>
      <c r="N60" s="53"/>
      <c r="O60" s="53"/>
      <c r="P60" s="53"/>
      <c r="Q60" s="53"/>
      <c r="R60" s="53"/>
      <c r="S60" s="53"/>
    </row>
    <row r="61" spans="1:19" ht="14.25">
      <c r="A61" s="57">
        <v>60</v>
      </c>
      <c r="B61" s="58" t="s">
        <v>109</v>
      </c>
      <c r="C61" s="58" t="str">
        <f>VLOOKUP(A61,'호석 정보_mhr_한글_참조'!$A$3:$B$113,2,1)</f>
        <v>빨리 먹기</v>
      </c>
      <c r="D61" s="57" t="s">
        <v>65</v>
      </c>
      <c r="E61" s="59" t="s">
        <v>52</v>
      </c>
      <c r="F61" s="60"/>
      <c r="G61" s="59" t="s">
        <v>86</v>
      </c>
      <c r="H61" s="59" t="s">
        <v>53</v>
      </c>
      <c r="I61" s="60"/>
      <c r="J61" s="59" t="s">
        <v>86</v>
      </c>
      <c r="K61" s="59" t="s">
        <v>53</v>
      </c>
      <c r="L61" s="53"/>
      <c r="M61" s="53"/>
      <c r="N61" s="53"/>
      <c r="O61" s="53"/>
      <c r="P61" s="53"/>
      <c r="Q61" s="53"/>
      <c r="R61" s="53"/>
      <c r="S61" s="53"/>
    </row>
    <row r="62" spans="1:19" ht="14.25">
      <c r="A62" s="61">
        <v>61</v>
      </c>
      <c r="B62" s="62" t="s">
        <v>110</v>
      </c>
      <c r="C62" s="62" t="str">
        <f>VLOOKUP(A62,'호석 정보_mhr_한글_참조'!$A$3:$B$113,2,1)</f>
        <v>귀마개</v>
      </c>
      <c r="D62" s="61" t="s">
        <v>65</v>
      </c>
      <c r="E62" s="63" t="s">
        <v>48</v>
      </c>
      <c r="F62" s="64"/>
      <c r="G62" s="63" t="s">
        <v>49</v>
      </c>
      <c r="H62" s="63" t="s">
        <v>50</v>
      </c>
      <c r="I62" s="64"/>
      <c r="J62" s="63" t="s">
        <v>49</v>
      </c>
      <c r="K62" s="63" t="s">
        <v>50</v>
      </c>
      <c r="L62" s="53"/>
      <c r="M62" s="53"/>
      <c r="N62" s="53"/>
      <c r="O62" s="53"/>
      <c r="P62" s="53"/>
      <c r="Q62" s="53"/>
      <c r="R62" s="53"/>
      <c r="S62" s="53"/>
    </row>
    <row r="63" spans="1:19" ht="14.25">
      <c r="A63" s="57">
        <v>62</v>
      </c>
      <c r="B63" s="58" t="s">
        <v>112</v>
      </c>
      <c r="C63" s="58" t="str">
        <f>VLOOKUP(A63,'호석 정보_mhr_한글_참조'!$A$3:$B$113,2,1)</f>
        <v>풍압 내성</v>
      </c>
      <c r="D63" s="57" t="s">
        <v>65</v>
      </c>
      <c r="E63" s="59" t="s">
        <v>52</v>
      </c>
      <c r="F63" s="60"/>
      <c r="G63" s="59" t="s">
        <v>86</v>
      </c>
      <c r="H63" s="59" t="s">
        <v>53</v>
      </c>
      <c r="I63" s="60"/>
      <c r="J63" s="59" t="s">
        <v>86</v>
      </c>
      <c r="K63" s="59" t="s">
        <v>53</v>
      </c>
      <c r="L63" s="53"/>
      <c r="M63" s="53"/>
      <c r="N63" s="53"/>
      <c r="O63" s="53"/>
      <c r="P63" s="53"/>
      <c r="Q63" s="53"/>
      <c r="R63" s="53"/>
      <c r="S63" s="53"/>
    </row>
    <row r="64" spans="1:19" ht="14.25">
      <c r="A64" s="61">
        <v>63</v>
      </c>
      <c r="B64" s="62" t="s">
        <v>113</v>
      </c>
      <c r="C64" s="62" t="str">
        <f>VLOOKUP(A64,'호석 정보_mhr_한글_참조'!$A$3:$B$113,2,1)</f>
        <v>내진</v>
      </c>
      <c r="D64" s="61" t="s">
        <v>65</v>
      </c>
      <c r="E64" s="63" t="s">
        <v>52</v>
      </c>
      <c r="F64" s="64"/>
      <c r="G64" s="63" t="s">
        <v>86</v>
      </c>
      <c r="H64" s="63" t="s">
        <v>53</v>
      </c>
      <c r="I64" s="64"/>
      <c r="J64" s="63" t="s">
        <v>86</v>
      </c>
      <c r="K64" s="63" t="s">
        <v>53</v>
      </c>
      <c r="L64" s="53"/>
      <c r="M64" s="53"/>
      <c r="N64" s="53"/>
      <c r="O64" s="53"/>
      <c r="P64" s="53"/>
      <c r="Q64" s="53"/>
      <c r="R64" s="53"/>
      <c r="S64" s="53"/>
    </row>
    <row r="65" spans="1:19" ht="14.25">
      <c r="A65" s="57">
        <v>64</v>
      </c>
      <c r="B65" s="58" t="s">
        <v>114</v>
      </c>
      <c r="C65" s="58" t="str">
        <f>VLOOKUP(A65,'호석 정보_mhr_한글_참조'!$A$3:$B$113,2,1)</f>
        <v>거품의 춤</v>
      </c>
      <c r="D65" s="57" t="s">
        <v>65</v>
      </c>
      <c r="E65" s="59" t="s">
        <v>52</v>
      </c>
      <c r="F65" s="60"/>
      <c r="G65" s="59" t="s">
        <v>86</v>
      </c>
      <c r="H65" s="59" t="s">
        <v>53</v>
      </c>
      <c r="I65" s="60"/>
      <c r="J65" s="59" t="s">
        <v>86</v>
      </c>
      <c r="K65" s="59" t="s">
        <v>53</v>
      </c>
      <c r="L65" s="53"/>
      <c r="M65" s="53"/>
      <c r="N65" s="53"/>
      <c r="O65" s="53"/>
      <c r="P65" s="53"/>
      <c r="Q65" s="53"/>
      <c r="R65" s="53"/>
      <c r="S65" s="53"/>
    </row>
    <row r="66" spans="1:19" ht="14.25">
      <c r="A66" s="61">
        <v>65</v>
      </c>
      <c r="B66" s="62" t="s">
        <v>115</v>
      </c>
      <c r="C66" s="62" t="str">
        <f>VLOOKUP(A66,'호석 정보_mhr_한글_참조'!$A$3:$B$113,2,1)</f>
        <v>회피 성능</v>
      </c>
      <c r="D66" s="61" t="s">
        <v>65</v>
      </c>
      <c r="E66" s="63" t="s">
        <v>48</v>
      </c>
      <c r="F66" s="64"/>
      <c r="G66" s="63" t="s">
        <v>49</v>
      </c>
      <c r="H66" s="63" t="s">
        <v>50</v>
      </c>
      <c r="I66" s="64"/>
      <c r="J66" s="63" t="s">
        <v>49</v>
      </c>
      <c r="K66" s="63" t="s">
        <v>50</v>
      </c>
      <c r="L66" s="53"/>
      <c r="M66" s="53"/>
      <c r="N66" s="53"/>
      <c r="O66" s="53"/>
      <c r="P66" s="53"/>
      <c r="Q66" s="53"/>
      <c r="R66" s="53"/>
      <c r="S66" s="53"/>
    </row>
    <row r="67" spans="1:19" ht="14.25">
      <c r="A67" s="57">
        <v>66</v>
      </c>
      <c r="B67" s="58" t="s">
        <v>116</v>
      </c>
      <c r="C67" s="58" t="str">
        <f>VLOOKUP(A67,'호석 정보_mhr_한글_참조'!$A$3:$B$113,2,1)</f>
        <v>회피 거리 UP</v>
      </c>
      <c r="D67" s="57" t="s">
        <v>65</v>
      </c>
      <c r="E67" s="59" t="s">
        <v>52</v>
      </c>
      <c r="F67" s="60"/>
      <c r="G67" s="59" t="s">
        <v>86</v>
      </c>
      <c r="H67" s="59" t="s">
        <v>53</v>
      </c>
      <c r="I67" s="60"/>
      <c r="J67" s="59" t="s">
        <v>86</v>
      </c>
      <c r="K67" s="59" t="s">
        <v>53</v>
      </c>
      <c r="L67" s="53"/>
      <c r="M67" s="53"/>
      <c r="N67" s="53"/>
      <c r="O67" s="53"/>
      <c r="P67" s="53"/>
      <c r="Q67" s="53"/>
      <c r="R67" s="53"/>
      <c r="S67" s="53"/>
    </row>
    <row r="68" spans="1:19" ht="14.25">
      <c r="A68" s="61">
        <v>67</v>
      </c>
      <c r="B68" s="62" t="s">
        <v>135</v>
      </c>
      <c r="C68" s="62" t="str">
        <f>VLOOKUP(A68,'호석 정보_mhr_한글_참조'!$A$3:$B$113,2,1)</f>
        <v>불 내성</v>
      </c>
      <c r="D68" s="61" t="s">
        <v>127</v>
      </c>
      <c r="E68" s="63" t="s">
        <v>52</v>
      </c>
      <c r="F68" s="64"/>
      <c r="G68" s="63" t="s">
        <v>52</v>
      </c>
      <c r="H68" s="63" t="s">
        <v>52</v>
      </c>
      <c r="I68" s="64"/>
      <c r="J68" s="63" t="s">
        <v>52</v>
      </c>
      <c r="K68" s="63" t="s">
        <v>52</v>
      </c>
      <c r="L68" s="53"/>
      <c r="M68" s="53"/>
      <c r="N68" s="53"/>
      <c r="O68" s="53"/>
      <c r="P68" s="53"/>
      <c r="Q68" s="53"/>
      <c r="R68" s="53"/>
      <c r="S68" s="53"/>
    </row>
    <row r="69" spans="1:19" ht="14.25">
      <c r="A69" s="57">
        <v>68</v>
      </c>
      <c r="B69" s="58" t="s">
        <v>136</v>
      </c>
      <c r="C69" s="58" t="str">
        <f>VLOOKUP(A69,'호석 정보_mhr_한글_참조'!$A$3:$B$113,2,1)</f>
        <v>물 내성</v>
      </c>
      <c r="D69" s="57" t="s">
        <v>127</v>
      </c>
      <c r="E69" s="59" t="s">
        <v>52</v>
      </c>
      <c r="F69" s="60"/>
      <c r="G69" s="59" t="s">
        <v>52</v>
      </c>
      <c r="H69" s="59" t="s">
        <v>52</v>
      </c>
      <c r="I69" s="60"/>
      <c r="J69" s="59" t="s">
        <v>52</v>
      </c>
      <c r="K69" s="59" t="s">
        <v>52</v>
      </c>
      <c r="L69" s="53"/>
      <c r="M69" s="53"/>
      <c r="N69" s="53"/>
      <c r="O69" s="53"/>
      <c r="P69" s="53"/>
      <c r="Q69" s="53"/>
      <c r="R69" s="53"/>
      <c r="S69" s="53"/>
    </row>
    <row r="70" spans="1:19" ht="14.25">
      <c r="A70" s="61">
        <v>69</v>
      </c>
      <c r="B70" s="62" t="s">
        <v>137</v>
      </c>
      <c r="C70" s="62" t="str">
        <f>VLOOKUP(A70,'호석 정보_mhr_한글_참조'!$A$3:$B$113,2,1)</f>
        <v>얼음 내성</v>
      </c>
      <c r="D70" s="61" t="s">
        <v>127</v>
      </c>
      <c r="E70" s="63" t="s">
        <v>52</v>
      </c>
      <c r="F70" s="64"/>
      <c r="G70" s="63" t="s">
        <v>52</v>
      </c>
      <c r="H70" s="63" t="s">
        <v>52</v>
      </c>
      <c r="I70" s="64"/>
      <c r="J70" s="63" t="s">
        <v>52</v>
      </c>
      <c r="K70" s="63" t="s">
        <v>52</v>
      </c>
      <c r="L70" s="53"/>
      <c r="M70" s="53"/>
      <c r="N70" s="53"/>
      <c r="O70" s="53"/>
      <c r="P70" s="53"/>
      <c r="Q70" s="53"/>
      <c r="R70" s="53"/>
      <c r="S70" s="53"/>
    </row>
    <row r="71" spans="1:19" ht="14.25">
      <c r="A71" s="57">
        <v>70</v>
      </c>
      <c r="B71" s="58" t="s">
        <v>138</v>
      </c>
      <c r="C71" s="58" t="str">
        <f>VLOOKUP(A71,'호석 정보_mhr_한글_참조'!$A$3:$B$113,2,1)</f>
        <v>번개 내성</v>
      </c>
      <c r="D71" s="57" t="s">
        <v>127</v>
      </c>
      <c r="E71" s="59" t="s">
        <v>52</v>
      </c>
      <c r="F71" s="60"/>
      <c r="G71" s="59" t="s">
        <v>52</v>
      </c>
      <c r="H71" s="59" t="s">
        <v>52</v>
      </c>
      <c r="I71" s="60"/>
      <c r="J71" s="59" t="s">
        <v>52</v>
      </c>
      <c r="K71" s="59" t="s">
        <v>52</v>
      </c>
      <c r="L71" s="53"/>
      <c r="M71" s="53"/>
      <c r="N71" s="53"/>
      <c r="O71" s="53"/>
      <c r="P71" s="53"/>
      <c r="Q71" s="53"/>
      <c r="R71" s="53"/>
      <c r="S71" s="53"/>
    </row>
    <row r="72" spans="1:19" ht="14.25">
      <c r="A72" s="61">
        <v>71</v>
      </c>
      <c r="B72" s="62" t="s">
        <v>139</v>
      </c>
      <c r="C72" s="62" t="str">
        <f>VLOOKUP(A72,'호석 정보_mhr_한글_참조'!$A$3:$B$113,2,1)</f>
        <v>용 내성</v>
      </c>
      <c r="D72" s="61" t="s">
        <v>127</v>
      </c>
      <c r="E72" s="63" t="s">
        <v>52</v>
      </c>
      <c r="F72" s="64"/>
      <c r="G72" s="63" t="s">
        <v>52</v>
      </c>
      <c r="H72" s="63" t="s">
        <v>52</v>
      </c>
      <c r="I72" s="64"/>
      <c r="J72" s="63" t="s">
        <v>52</v>
      </c>
      <c r="K72" s="63" t="s">
        <v>52</v>
      </c>
      <c r="L72" s="53"/>
      <c r="M72" s="53"/>
      <c r="N72" s="53"/>
      <c r="O72" s="53"/>
      <c r="P72" s="53"/>
      <c r="Q72" s="53"/>
      <c r="R72" s="53"/>
      <c r="S72" s="53"/>
    </row>
    <row r="73" spans="1:19" ht="14.25">
      <c r="A73" s="57">
        <v>72</v>
      </c>
      <c r="B73" s="58" t="s">
        <v>117</v>
      </c>
      <c r="C73" s="58" t="str">
        <f>VLOOKUP(A73,'호석 정보_mhr_한글_참조'!$A$3:$B$113,2,1)</f>
        <v>속성 피해 내성</v>
      </c>
      <c r="D73" s="57" t="s">
        <v>65</v>
      </c>
      <c r="E73" s="59" t="s">
        <v>52</v>
      </c>
      <c r="F73" s="60"/>
      <c r="G73" s="59" t="s">
        <v>52</v>
      </c>
      <c r="H73" s="59" t="s">
        <v>53</v>
      </c>
      <c r="I73" s="60"/>
      <c r="J73" s="59" t="s">
        <v>52</v>
      </c>
      <c r="K73" s="59" t="s">
        <v>53</v>
      </c>
      <c r="L73" s="53"/>
      <c r="M73" s="53"/>
      <c r="N73" s="53"/>
      <c r="O73" s="53"/>
      <c r="P73" s="53"/>
      <c r="Q73" s="53"/>
      <c r="R73" s="53"/>
      <c r="S73" s="53"/>
    </row>
    <row r="74" spans="1:19" ht="14.25">
      <c r="A74" s="61">
        <v>73</v>
      </c>
      <c r="B74" s="62" t="s">
        <v>140</v>
      </c>
      <c r="C74" s="62" t="str">
        <f>VLOOKUP(A74,'호석 정보_mhr_한글_참조'!$A$3:$B$113,2,1)</f>
        <v>독 내성</v>
      </c>
      <c r="D74" s="61" t="s">
        <v>127</v>
      </c>
      <c r="E74" s="63" t="s">
        <v>52</v>
      </c>
      <c r="F74" s="64"/>
      <c r="G74" s="63" t="s">
        <v>52</v>
      </c>
      <c r="H74" s="63" t="s">
        <v>52</v>
      </c>
      <c r="I74" s="64"/>
      <c r="J74" s="63" t="s">
        <v>52</v>
      </c>
      <c r="K74" s="63" t="s">
        <v>52</v>
      </c>
      <c r="L74" s="53"/>
      <c r="M74" s="53"/>
      <c r="N74" s="53"/>
      <c r="O74" s="53"/>
      <c r="P74" s="53"/>
      <c r="Q74" s="53"/>
      <c r="R74" s="53"/>
      <c r="S74" s="53"/>
    </row>
    <row r="75" spans="1:19" ht="14.25">
      <c r="A75" s="57">
        <v>74</v>
      </c>
      <c r="B75" s="58" t="s">
        <v>142</v>
      </c>
      <c r="C75" s="58" t="str">
        <f>VLOOKUP(A75,'호석 정보_mhr_한글_참조'!$A$3:$B$113,2,1)</f>
        <v>마비 내성</v>
      </c>
      <c r="D75" s="57" t="s">
        <v>127</v>
      </c>
      <c r="E75" s="59" t="s">
        <v>52</v>
      </c>
      <c r="F75" s="60"/>
      <c r="G75" s="59" t="s">
        <v>52</v>
      </c>
      <c r="H75" s="59" t="s">
        <v>52</v>
      </c>
      <c r="I75" s="60"/>
      <c r="J75" s="59" t="s">
        <v>52</v>
      </c>
      <c r="K75" s="59" t="s">
        <v>52</v>
      </c>
      <c r="L75" s="53"/>
      <c r="M75" s="53"/>
      <c r="N75" s="53"/>
      <c r="O75" s="53"/>
      <c r="P75" s="53"/>
      <c r="Q75" s="53"/>
      <c r="R75" s="53"/>
      <c r="S75" s="53"/>
    </row>
    <row r="76" spans="1:19" ht="14.25">
      <c r="A76" s="61">
        <v>75</v>
      </c>
      <c r="B76" s="62" t="s">
        <v>143</v>
      </c>
      <c r="C76" s="62" t="str">
        <f>VLOOKUP(A76,'호석 정보_mhr_한글_참조'!$A$3:$B$113,2,1)</f>
        <v>수면 내성</v>
      </c>
      <c r="D76" s="61" t="s">
        <v>127</v>
      </c>
      <c r="E76" s="63" t="s">
        <v>52</v>
      </c>
      <c r="F76" s="64"/>
      <c r="G76" s="63" t="s">
        <v>52</v>
      </c>
      <c r="H76" s="63" t="s">
        <v>52</v>
      </c>
      <c r="I76" s="64"/>
      <c r="J76" s="63" t="s">
        <v>52</v>
      </c>
      <c r="K76" s="63" t="s">
        <v>52</v>
      </c>
      <c r="L76" s="53"/>
      <c r="M76" s="53"/>
      <c r="N76" s="53"/>
      <c r="O76" s="53"/>
      <c r="P76" s="53"/>
      <c r="Q76" s="53"/>
      <c r="R76" s="53"/>
      <c r="S76" s="53"/>
    </row>
    <row r="77" spans="1:19" ht="14.25">
      <c r="A77" s="57">
        <v>76</v>
      </c>
      <c r="B77" s="58" t="s">
        <v>118</v>
      </c>
      <c r="C77" s="58" t="str">
        <f>VLOOKUP(A77,'호석 정보_mhr_한글_참조'!$A$3:$B$113,2,1)</f>
        <v>기절 내성</v>
      </c>
      <c r="D77" s="57" t="s">
        <v>65</v>
      </c>
      <c r="E77" s="59" t="s">
        <v>52</v>
      </c>
      <c r="F77" s="60"/>
      <c r="G77" s="59" t="s">
        <v>86</v>
      </c>
      <c r="H77" s="59" t="s">
        <v>53</v>
      </c>
      <c r="I77" s="60"/>
      <c r="J77" s="59" t="s">
        <v>86</v>
      </c>
      <c r="K77" s="59" t="s">
        <v>53</v>
      </c>
      <c r="L77" s="53"/>
      <c r="M77" s="53"/>
      <c r="N77" s="53"/>
      <c r="O77" s="53"/>
      <c r="P77" s="53"/>
      <c r="Q77" s="53"/>
      <c r="R77" s="53"/>
      <c r="S77" s="53"/>
    </row>
    <row r="78" spans="1:19" ht="14.25">
      <c r="A78" s="61">
        <v>77</v>
      </c>
      <c r="B78" s="62" t="s">
        <v>145</v>
      </c>
      <c r="C78" s="62" t="str">
        <f>VLOOKUP(A78,'호석 정보_mhr_한글_참조'!$A$3:$B$113,2,1)</f>
        <v>진흙/눈 내성</v>
      </c>
      <c r="D78" s="61" t="s">
        <v>127</v>
      </c>
      <c r="E78" s="63" t="s">
        <v>97</v>
      </c>
      <c r="F78" s="64"/>
      <c r="G78" s="63" t="s">
        <v>97</v>
      </c>
      <c r="H78" s="63" t="s">
        <v>97</v>
      </c>
      <c r="I78" s="64"/>
      <c r="J78" s="63" t="s">
        <v>97</v>
      </c>
      <c r="K78" s="63" t="s">
        <v>97</v>
      </c>
      <c r="L78" s="53"/>
      <c r="M78" s="53"/>
      <c r="N78" s="53"/>
      <c r="O78" s="53"/>
      <c r="P78" s="53"/>
      <c r="Q78" s="53"/>
      <c r="R78" s="53"/>
      <c r="S78" s="53"/>
    </row>
    <row r="79" spans="1:19" ht="14.25">
      <c r="A79" s="57">
        <v>78</v>
      </c>
      <c r="B79" s="58" t="s">
        <v>146</v>
      </c>
      <c r="C79" s="58" t="str">
        <f>VLOOKUP(A79,'호석 정보_mhr_한글_참조'!$A$3:$B$113,2,1)</f>
        <v>폭파 피해 내성</v>
      </c>
      <c r="D79" s="57" t="s">
        <v>127</v>
      </c>
      <c r="E79" s="59" t="s">
        <v>52</v>
      </c>
      <c r="F79" s="60"/>
      <c r="G79" s="58" t="s">
        <v>52</v>
      </c>
      <c r="H79" s="59" t="s">
        <v>52</v>
      </c>
      <c r="I79" s="60"/>
      <c r="J79" s="59" t="s">
        <v>52</v>
      </c>
      <c r="K79" s="59" t="s">
        <v>52</v>
      </c>
      <c r="L79" s="53"/>
      <c r="M79" s="53"/>
      <c r="N79" s="53"/>
      <c r="O79" s="53"/>
      <c r="P79" s="53"/>
      <c r="Q79" s="53"/>
      <c r="R79" s="53"/>
      <c r="S79" s="53"/>
    </row>
    <row r="80" spans="1:19" ht="14.25">
      <c r="A80" s="61">
        <v>79</v>
      </c>
      <c r="B80" s="62" t="s">
        <v>147</v>
      </c>
      <c r="C80" s="62" t="str">
        <f>VLOOKUP(A80,'호석 정보_mhr_한글_참조'!$A$3:$B$113,2,1)</f>
        <v>식생학</v>
      </c>
      <c r="D80" s="61" t="s">
        <v>127</v>
      </c>
      <c r="E80" s="63" t="s">
        <v>148</v>
      </c>
      <c r="F80" s="64"/>
      <c r="G80" s="62" t="s">
        <v>148</v>
      </c>
      <c r="H80" s="62" t="s">
        <v>148</v>
      </c>
      <c r="I80" s="64"/>
      <c r="J80" s="62" t="s">
        <v>148</v>
      </c>
      <c r="K80" s="63" t="s">
        <v>148</v>
      </c>
      <c r="L80" s="53"/>
      <c r="M80" s="53"/>
      <c r="N80" s="53"/>
      <c r="O80" s="53"/>
      <c r="P80" s="53"/>
      <c r="Q80" s="53"/>
      <c r="R80" s="53"/>
      <c r="S80" s="53"/>
    </row>
    <row r="81" spans="1:19" ht="14.25">
      <c r="A81" s="57">
        <v>80</v>
      </c>
      <c r="B81" s="58" t="s">
        <v>150</v>
      </c>
      <c r="C81" s="58" t="str">
        <f>VLOOKUP(A81,'호석 정보_mhr_한글_참조'!$A$3:$B$113,2,1)</f>
        <v>지질학</v>
      </c>
      <c r="D81" s="57" t="s">
        <v>127</v>
      </c>
      <c r="E81" s="59" t="s">
        <v>52</v>
      </c>
      <c r="F81" s="60"/>
      <c r="G81" s="59" t="s">
        <v>52</v>
      </c>
      <c r="H81" s="59" t="s">
        <v>52</v>
      </c>
      <c r="I81" s="60"/>
      <c r="J81" s="59" t="s">
        <v>52</v>
      </c>
      <c r="K81" s="59" t="s">
        <v>52</v>
      </c>
      <c r="L81" s="53"/>
      <c r="M81" s="53"/>
      <c r="N81" s="53"/>
      <c r="O81" s="53"/>
      <c r="P81" s="53"/>
      <c r="Q81" s="53"/>
      <c r="R81" s="53"/>
      <c r="S81" s="53"/>
    </row>
    <row r="82" spans="1:19" ht="14.25">
      <c r="A82" s="61">
        <v>81</v>
      </c>
      <c r="B82" s="62" t="s">
        <v>119</v>
      </c>
      <c r="C82" s="62" t="str">
        <f>VLOOKUP(A82,'호석 정보_mhr_한글_참조'!$A$3:$B$113,2,1)</f>
        <v>파괴왕</v>
      </c>
      <c r="D82" s="61" t="s">
        <v>65</v>
      </c>
      <c r="E82" s="63" t="s">
        <v>52</v>
      </c>
      <c r="F82" s="64"/>
      <c r="G82" s="63" t="s">
        <v>86</v>
      </c>
      <c r="H82" s="63" t="s">
        <v>53</v>
      </c>
      <c r="I82" s="64"/>
      <c r="J82" s="63" t="s">
        <v>86</v>
      </c>
      <c r="K82" s="63" t="s">
        <v>53</v>
      </c>
      <c r="L82" s="53"/>
      <c r="M82" s="53"/>
      <c r="N82" s="53"/>
      <c r="O82" s="53"/>
      <c r="P82" s="53"/>
      <c r="Q82" s="53"/>
      <c r="R82" s="53"/>
      <c r="S82" s="53"/>
    </row>
    <row r="83" spans="1:19" ht="14.25">
      <c r="A83" s="57">
        <v>84</v>
      </c>
      <c r="B83" s="58" t="s">
        <v>141</v>
      </c>
      <c r="C83" s="58" t="str">
        <f>VLOOKUP(A83,'호석 정보_mhr_한글_참조'!$A$3:$B$113,2,1)</f>
        <v>행운</v>
      </c>
      <c r="D83" s="57" t="s">
        <v>58</v>
      </c>
      <c r="E83" s="59" t="s">
        <v>52</v>
      </c>
      <c r="F83" s="60"/>
      <c r="G83" s="59" t="s">
        <v>53</v>
      </c>
      <c r="H83" s="59" t="s">
        <v>59</v>
      </c>
      <c r="I83" s="60"/>
      <c r="J83" s="59" t="s">
        <v>53</v>
      </c>
      <c r="K83" s="59" t="s">
        <v>59</v>
      </c>
      <c r="L83" s="53"/>
      <c r="M83" s="53"/>
      <c r="N83" s="53"/>
      <c r="O83" s="53"/>
      <c r="P83" s="53"/>
      <c r="Q83" s="53"/>
      <c r="R83" s="53"/>
      <c r="S83" s="53"/>
    </row>
    <row r="84" spans="1:19" ht="14.25">
      <c r="A84" s="61">
        <v>85</v>
      </c>
      <c r="B84" s="62" t="s">
        <v>120</v>
      </c>
      <c r="C84" s="62" t="str">
        <f>VLOOKUP(A84,'호석 정보_mhr_한글_참조'!$A$3:$B$113,2,1)</f>
        <v>숫돌 사용 고속화</v>
      </c>
      <c r="D84" s="61" t="s">
        <v>65</v>
      </c>
      <c r="E84" s="63" t="s">
        <v>52</v>
      </c>
      <c r="F84" s="64"/>
      <c r="G84" s="63" t="s">
        <v>86</v>
      </c>
      <c r="H84" s="63" t="s">
        <v>53</v>
      </c>
      <c r="I84" s="64"/>
      <c r="J84" s="63" t="s">
        <v>86</v>
      </c>
      <c r="K84" s="63" t="s">
        <v>53</v>
      </c>
      <c r="L84" s="53"/>
      <c r="M84" s="53"/>
      <c r="N84" s="53"/>
      <c r="O84" s="53"/>
      <c r="P84" s="53"/>
      <c r="Q84" s="53"/>
      <c r="R84" s="53"/>
      <c r="S84" s="53"/>
    </row>
    <row r="85" spans="1:19" ht="14.25">
      <c r="A85" s="57">
        <v>86</v>
      </c>
      <c r="B85" s="58" t="s">
        <v>151</v>
      </c>
      <c r="C85" s="58" t="str">
        <f>VLOOKUP(A85,'호석 정보_mhr_한글_참조'!$A$3:$B$113,2,1)</f>
        <v>보머</v>
      </c>
      <c r="D85" s="57" t="s">
        <v>127</v>
      </c>
      <c r="E85" s="59" t="s">
        <v>52</v>
      </c>
      <c r="F85" s="60"/>
      <c r="G85" s="59" t="s">
        <v>52</v>
      </c>
      <c r="H85" s="59" t="s">
        <v>52</v>
      </c>
      <c r="I85" s="60"/>
      <c r="J85" s="59" t="s">
        <v>52</v>
      </c>
      <c r="K85" s="59" t="s">
        <v>52</v>
      </c>
      <c r="L85" s="53"/>
      <c r="M85" s="53"/>
      <c r="N85" s="53"/>
      <c r="O85" s="53"/>
      <c r="P85" s="53"/>
      <c r="Q85" s="53"/>
      <c r="R85" s="53"/>
      <c r="S85" s="53"/>
    </row>
    <row r="86" spans="1:19" ht="14.25">
      <c r="A86" s="61">
        <v>87</v>
      </c>
      <c r="B86" s="62" t="s">
        <v>144</v>
      </c>
      <c r="C86" s="62" t="str">
        <f>VLOOKUP(A86,'호석 정보_mhr_한글_참조'!$A$3:$B$113,2,1)</f>
        <v>버섯 애호가</v>
      </c>
      <c r="D86" s="61" t="s">
        <v>58</v>
      </c>
      <c r="E86" s="63" t="s">
        <v>52</v>
      </c>
      <c r="F86" s="64"/>
      <c r="G86" s="63" t="s">
        <v>53</v>
      </c>
      <c r="H86" s="63" t="s">
        <v>59</v>
      </c>
      <c r="I86" s="64"/>
      <c r="J86" s="63" t="s">
        <v>53</v>
      </c>
      <c r="K86" s="63" t="s">
        <v>59</v>
      </c>
      <c r="L86" s="53"/>
      <c r="M86" s="53"/>
      <c r="N86" s="53"/>
      <c r="O86" s="53"/>
      <c r="P86" s="53"/>
      <c r="Q86" s="53"/>
      <c r="R86" s="53"/>
      <c r="S86" s="53"/>
    </row>
    <row r="87" spans="1:19" ht="14.25">
      <c r="A87" s="57">
        <v>88</v>
      </c>
      <c r="B87" s="58" t="s">
        <v>153</v>
      </c>
      <c r="C87" s="58" t="str">
        <f>VLOOKUP(A87,'호석 정보_mhr_한글_참조'!$A$3:$B$113,2,1)</f>
        <v>아이템 사용 강화</v>
      </c>
      <c r="D87" s="57" t="s">
        <v>127</v>
      </c>
      <c r="E87" s="59" t="s">
        <v>52</v>
      </c>
      <c r="F87" s="60"/>
      <c r="G87" s="59" t="s">
        <v>86</v>
      </c>
      <c r="H87" s="59" t="s">
        <v>86</v>
      </c>
      <c r="I87" s="60"/>
      <c r="J87" s="59" t="s">
        <v>86</v>
      </c>
      <c r="K87" s="59" t="s">
        <v>86</v>
      </c>
      <c r="L87" s="53"/>
      <c r="M87" s="53"/>
      <c r="N87" s="53"/>
      <c r="O87" s="53"/>
      <c r="P87" s="53"/>
      <c r="Q87" s="53"/>
      <c r="R87" s="53"/>
      <c r="S87" s="53"/>
    </row>
    <row r="88" spans="1:19" ht="14.25">
      <c r="A88" s="61">
        <v>89</v>
      </c>
      <c r="B88" s="62" t="s">
        <v>121</v>
      </c>
      <c r="C88" s="62" t="str">
        <f>VLOOKUP(A88,'호석 정보_mhr_한글_참조'!$A$3:$B$113,2,1)</f>
        <v>광역화</v>
      </c>
      <c r="D88" s="61" t="s">
        <v>65</v>
      </c>
      <c r="E88" s="63" t="s">
        <v>48</v>
      </c>
      <c r="F88" s="64"/>
      <c r="G88" s="63" t="s">
        <v>49</v>
      </c>
      <c r="H88" s="63" t="s">
        <v>50</v>
      </c>
      <c r="I88" s="64"/>
      <c r="J88" s="63" t="s">
        <v>49</v>
      </c>
      <c r="K88" s="63" t="s">
        <v>50</v>
      </c>
      <c r="L88" s="53"/>
      <c r="M88" s="53"/>
      <c r="N88" s="53"/>
      <c r="O88" s="53"/>
      <c r="P88" s="53"/>
      <c r="Q88" s="53"/>
      <c r="R88" s="53"/>
      <c r="S88" s="53"/>
    </row>
    <row r="89" spans="1:19" ht="14.25">
      <c r="A89" s="57">
        <v>90</v>
      </c>
      <c r="B89" s="58" t="s">
        <v>154</v>
      </c>
      <c r="C89" s="58" t="str">
        <f>VLOOKUP(A89,'호석 정보_mhr_한글_참조'!$A$3:$B$113,2,1)</f>
        <v>만족감</v>
      </c>
      <c r="D89" s="57" t="s">
        <v>127</v>
      </c>
      <c r="E89" s="59" t="s">
        <v>52</v>
      </c>
      <c r="F89" s="60"/>
      <c r="G89" s="59" t="s">
        <v>86</v>
      </c>
      <c r="H89" s="59" t="s">
        <v>86</v>
      </c>
      <c r="I89" s="60"/>
      <c r="J89" s="59" t="s">
        <v>86</v>
      </c>
      <c r="K89" s="59" t="s">
        <v>86</v>
      </c>
      <c r="L89" s="53"/>
      <c r="M89" s="53"/>
      <c r="N89" s="53"/>
      <c r="O89" s="53"/>
      <c r="P89" s="53"/>
      <c r="Q89" s="53"/>
      <c r="R89" s="53"/>
      <c r="S89" s="53"/>
    </row>
    <row r="90" spans="1:19" ht="14.25">
      <c r="A90" s="61">
        <v>91</v>
      </c>
      <c r="B90" s="62" t="s">
        <v>149</v>
      </c>
      <c r="C90" s="62" t="str">
        <f>VLOOKUP(A90,'호석 정보_mhr_한글_참조'!$A$3:$B$113,2,1)</f>
        <v>재난대처능력</v>
      </c>
      <c r="D90" s="61" t="s">
        <v>43</v>
      </c>
      <c r="E90" s="63" t="s">
        <v>48</v>
      </c>
      <c r="F90" s="64"/>
      <c r="G90" s="63" t="s">
        <v>49</v>
      </c>
      <c r="H90" s="63" t="s">
        <v>50</v>
      </c>
      <c r="I90" s="64"/>
      <c r="J90" s="63" t="s">
        <v>49</v>
      </c>
      <c r="K90" s="63" t="s">
        <v>50</v>
      </c>
      <c r="L90" s="53"/>
      <c r="M90" s="53"/>
      <c r="N90" s="53"/>
      <c r="O90" s="53"/>
      <c r="P90" s="53"/>
      <c r="Q90" s="53"/>
      <c r="R90" s="53"/>
      <c r="S90" s="53"/>
    </row>
    <row r="91" spans="1:19" ht="14.25">
      <c r="A91" s="57">
        <v>92</v>
      </c>
      <c r="B91" s="58" t="s">
        <v>155</v>
      </c>
      <c r="C91" s="58" t="str">
        <f>VLOOKUP(A91,'호석 정보_mhr_한글_참조'!$A$3:$B$113,2,1)</f>
        <v>불굴</v>
      </c>
      <c r="D91" s="57" t="s">
        <v>127</v>
      </c>
      <c r="E91" s="59" t="s">
        <v>130</v>
      </c>
      <c r="F91" s="60"/>
      <c r="G91" s="59" t="s">
        <v>131</v>
      </c>
      <c r="H91" s="59" t="s">
        <v>131</v>
      </c>
      <c r="I91" s="60"/>
      <c r="J91" s="59" t="s">
        <v>131</v>
      </c>
      <c r="K91" s="59" t="s">
        <v>131</v>
      </c>
      <c r="L91" s="53"/>
      <c r="M91" s="53"/>
      <c r="N91" s="53"/>
      <c r="O91" s="53"/>
      <c r="P91" s="53"/>
      <c r="Q91" s="53"/>
      <c r="R91" s="53"/>
      <c r="S91" s="53"/>
    </row>
    <row r="92" spans="1:19" ht="14.25">
      <c r="A92" s="61">
        <v>93</v>
      </c>
      <c r="B92" s="62" t="s">
        <v>122</v>
      </c>
      <c r="C92" s="62" t="str">
        <f>VLOOKUP(A92,'호석 정보_mhr_한글_참조'!$A$3:$B$113,2,1)</f>
        <v>움찔 감소</v>
      </c>
      <c r="D92" s="61" t="s">
        <v>65</v>
      </c>
      <c r="E92" s="63" t="s">
        <v>52</v>
      </c>
      <c r="F92" s="64"/>
      <c r="G92" s="63" t="s">
        <v>86</v>
      </c>
      <c r="H92" s="63" t="s">
        <v>53</v>
      </c>
      <c r="I92" s="64"/>
      <c r="J92" s="63" t="s">
        <v>86</v>
      </c>
      <c r="K92" s="63" t="s">
        <v>53</v>
      </c>
      <c r="L92" s="53"/>
      <c r="M92" s="53"/>
      <c r="N92" s="53"/>
      <c r="O92" s="53"/>
      <c r="P92" s="53"/>
      <c r="Q92" s="53"/>
      <c r="R92" s="53"/>
      <c r="S92" s="53"/>
    </row>
    <row r="93" spans="1:19" ht="14.25">
      <c r="A93" s="57">
        <v>94</v>
      </c>
      <c r="B93" s="58" t="s">
        <v>152</v>
      </c>
      <c r="C93" s="58" t="str">
        <f>VLOOKUP(A93,'호석 정보_mhr_한글_참조'!$A$3:$B$113,2,1)</f>
        <v>점프 철인</v>
      </c>
      <c r="D93" s="57" t="s">
        <v>58</v>
      </c>
      <c r="E93" s="59" t="s">
        <v>130</v>
      </c>
      <c r="F93" s="60"/>
      <c r="G93" s="59" t="s">
        <v>130</v>
      </c>
      <c r="H93" s="59" t="s">
        <v>130</v>
      </c>
      <c r="I93" s="60"/>
      <c r="J93" s="59" t="s">
        <v>130</v>
      </c>
      <c r="K93" s="59" t="s">
        <v>130</v>
      </c>
      <c r="L93" s="53"/>
      <c r="M93" s="53"/>
      <c r="N93" s="53"/>
      <c r="O93" s="53"/>
      <c r="P93" s="53"/>
      <c r="Q93" s="53"/>
      <c r="R93" s="53"/>
      <c r="S93" s="53"/>
    </row>
    <row r="94" spans="1:19" ht="14.25">
      <c r="A94" s="61">
        <v>95</v>
      </c>
      <c r="B94" s="62" t="s">
        <v>156</v>
      </c>
      <c r="C94" s="62" t="str">
        <f>VLOOKUP(A94,'호석 정보_mhr_한글_참조'!$A$3:$B$113,2,1)</f>
        <v>갈무리 철인</v>
      </c>
      <c r="D94" s="61" t="s">
        <v>127</v>
      </c>
      <c r="E94" s="63" t="s">
        <v>130</v>
      </c>
      <c r="F94" s="64"/>
      <c r="G94" s="63" t="s">
        <v>131</v>
      </c>
      <c r="H94" s="63" t="s">
        <v>131</v>
      </c>
      <c r="I94" s="64"/>
      <c r="J94" s="63" t="s">
        <v>131</v>
      </c>
      <c r="K94" s="63" t="s">
        <v>131</v>
      </c>
      <c r="L94" s="53"/>
      <c r="M94" s="53"/>
      <c r="N94" s="53"/>
      <c r="O94" s="53"/>
      <c r="P94" s="53"/>
      <c r="Q94" s="53"/>
      <c r="R94" s="53"/>
      <c r="S94" s="53"/>
    </row>
    <row r="95" spans="1:19" ht="14.25">
      <c r="A95" s="57">
        <v>96</v>
      </c>
      <c r="B95" s="58" t="s">
        <v>157</v>
      </c>
      <c r="C95" s="58" t="str">
        <f>VLOOKUP(A95,'호석 정보_mhr_한글_참조'!$A$3:$B$113,2,1)</f>
        <v>배고픔 내성</v>
      </c>
      <c r="D95" s="57" t="s">
        <v>127</v>
      </c>
      <c r="E95" s="59" t="s">
        <v>52</v>
      </c>
      <c r="F95" s="60"/>
      <c r="G95" s="59" t="s">
        <v>86</v>
      </c>
      <c r="H95" s="59" t="s">
        <v>86</v>
      </c>
      <c r="I95" s="60"/>
      <c r="J95" s="59" t="s">
        <v>86</v>
      </c>
      <c r="K95" s="59" t="s">
        <v>86</v>
      </c>
      <c r="L95" s="53"/>
      <c r="M95" s="53"/>
      <c r="N95" s="53"/>
      <c r="O95" s="53"/>
      <c r="P95" s="53"/>
      <c r="Q95" s="53"/>
      <c r="R95" s="53"/>
      <c r="S95" s="53"/>
    </row>
    <row r="96" spans="1:19" ht="14.25">
      <c r="A96" s="61">
        <v>97</v>
      </c>
      <c r="B96" s="62" t="s">
        <v>158</v>
      </c>
      <c r="C96" s="62" t="str">
        <f>VLOOKUP(A96,'호석 정보_mhr_한글_참조'!$A$3:$B$113,2,1)</f>
        <v>뛰어들기</v>
      </c>
      <c r="D96" s="61" t="s">
        <v>127</v>
      </c>
      <c r="E96" s="63" t="s">
        <v>130</v>
      </c>
      <c r="F96" s="64"/>
      <c r="G96" s="63" t="s">
        <v>130</v>
      </c>
      <c r="H96" s="63" t="s">
        <v>130</v>
      </c>
      <c r="I96" s="64"/>
      <c r="J96" s="63" t="s">
        <v>130</v>
      </c>
      <c r="K96" s="63" t="s">
        <v>130</v>
      </c>
      <c r="L96" s="53"/>
      <c r="M96" s="53"/>
      <c r="N96" s="53"/>
      <c r="O96" s="53"/>
      <c r="P96" s="53"/>
      <c r="Q96" s="53"/>
      <c r="R96" s="53"/>
      <c r="S96" s="53"/>
    </row>
    <row r="97" spans="1:19" ht="14.25">
      <c r="A97" s="57">
        <v>98</v>
      </c>
      <c r="B97" s="58" t="s">
        <v>159</v>
      </c>
      <c r="C97" s="58" t="str">
        <f>VLOOKUP(A97,'호석 정보_mhr_한글_참조'!$A$3:$B$113,2,1)</f>
        <v>양동</v>
      </c>
      <c r="D97" s="57" t="s">
        <v>127</v>
      </c>
      <c r="E97" s="59" t="s">
        <v>130</v>
      </c>
      <c r="F97" s="60"/>
      <c r="G97" s="59" t="s">
        <v>130</v>
      </c>
      <c r="H97" s="59" t="s">
        <v>130</v>
      </c>
      <c r="I97" s="60"/>
      <c r="J97" s="59" t="s">
        <v>130</v>
      </c>
      <c r="K97" s="59" t="s">
        <v>130</v>
      </c>
      <c r="L97" s="53"/>
      <c r="M97" s="53"/>
      <c r="N97" s="53"/>
      <c r="O97" s="53"/>
      <c r="P97" s="53"/>
      <c r="Q97" s="53"/>
      <c r="R97" s="53"/>
      <c r="S97" s="53"/>
    </row>
    <row r="98" spans="1:19" ht="14.25">
      <c r="A98" s="61">
        <v>99</v>
      </c>
      <c r="B98" s="62" t="s">
        <v>160</v>
      </c>
      <c r="C98" s="62" t="str">
        <f>VLOOKUP(A98,'호석 정보_mhr_한글_참조'!$A$3:$B$113,2,1)</f>
        <v>탑승 명인</v>
      </c>
      <c r="D98" s="61" t="s">
        <v>127</v>
      </c>
      <c r="E98" s="63" t="s">
        <v>130</v>
      </c>
      <c r="F98" s="64"/>
      <c r="G98" s="63" t="s">
        <v>131</v>
      </c>
      <c r="H98" s="63" t="s">
        <v>131</v>
      </c>
      <c r="I98" s="64"/>
      <c r="J98" s="63" t="s">
        <v>131</v>
      </c>
      <c r="K98" s="63" t="s">
        <v>131</v>
      </c>
      <c r="L98" s="53"/>
      <c r="M98" s="53"/>
      <c r="N98" s="53"/>
      <c r="O98" s="53"/>
      <c r="P98" s="53"/>
      <c r="Q98" s="53"/>
      <c r="R98" s="53"/>
      <c r="S98" s="53"/>
    </row>
    <row r="99" spans="1:19" ht="14.25">
      <c r="A99" s="57">
        <v>104</v>
      </c>
      <c r="B99" s="58" t="s">
        <v>161</v>
      </c>
      <c r="C99" s="58" t="str">
        <f>VLOOKUP(A99,'호석 정보_mhr_한글_참조'!$A$3:$B$113,2,1)</f>
        <v>밧줄벌레꾼</v>
      </c>
      <c r="D99" s="57" t="s">
        <v>127</v>
      </c>
      <c r="E99" s="59" t="s">
        <v>52</v>
      </c>
      <c r="F99" s="60"/>
      <c r="G99" s="59" t="s">
        <v>86</v>
      </c>
      <c r="H99" s="59" t="s">
        <v>86</v>
      </c>
      <c r="I99" s="60"/>
      <c r="J99" s="59" t="s">
        <v>86</v>
      </c>
      <c r="K99" s="59" t="s">
        <v>86</v>
      </c>
      <c r="L99" s="53"/>
      <c r="M99" s="53"/>
      <c r="N99" s="53"/>
      <c r="O99" s="53"/>
      <c r="P99" s="53"/>
      <c r="Q99" s="53"/>
      <c r="R99" s="53"/>
      <c r="S99" s="53"/>
    </row>
    <row r="100" spans="1:19" ht="14.25">
      <c r="A100" s="61">
        <v>105</v>
      </c>
      <c r="B100" s="62" t="s">
        <v>165</v>
      </c>
      <c r="C100" s="62" t="str">
        <f>VLOOKUP(A100,'호석 정보_mhr_한글_참조'!$A$3:$B$113,2,1)</f>
        <v>벽면 이동</v>
      </c>
      <c r="D100" s="61" t="s">
        <v>127</v>
      </c>
      <c r="E100" s="63" t="s">
        <v>52</v>
      </c>
      <c r="F100" s="64"/>
      <c r="G100" s="63" t="s">
        <v>86</v>
      </c>
      <c r="H100" s="63" t="s">
        <v>86</v>
      </c>
      <c r="I100" s="64"/>
      <c r="J100" s="63" t="s">
        <v>86</v>
      </c>
      <c r="K100" s="63" t="s">
        <v>86</v>
      </c>
      <c r="L100" s="53"/>
      <c r="M100" s="53"/>
      <c r="N100" s="53"/>
      <c r="O100" s="53"/>
      <c r="P100" s="53"/>
      <c r="Q100" s="53"/>
      <c r="R100" s="53"/>
      <c r="S100" s="53"/>
    </row>
    <row r="101" spans="1:19" ht="14.25">
      <c r="A101" s="57">
        <v>106</v>
      </c>
      <c r="B101" s="58" t="s">
        <v>123</v>
      </c>
      <c r="C101" s="58" t="str">
        <f>VLOOKUP(A101,'호석 정보_mhr_한글_참조'!$A$3:$B$113,2,1)</f>
        <v>역습</v>
      </c>
      <c r="D101" s="57" t="s">
        <v>65</v>
      </c>
      <c r="E101" s="59" t="s">
        <v>52</v>
      </c>
      <c r="F101" s="60"/>
      <c r="G101" s="59" t="s">
        <v>86</v>
      </c>
      <c r="H101" s="59" t="s">
        <v>53</v>
      </c>
      <c r="I101" s="60"/>
      <c r="J101" s="59" t="s">
        <v>86</v>
      </c>
      <c r="K101" s="59" t="s">
        <v>53</v>
      </c>
      <c r="L101" s="53"/>
      <c r="M101" s="53"/>
      <c r="N101" s="53"/>
      <c r="O101" s="53"/>
      <c r="P101" s="53"/>
      <c r="Q101" s="53"/>
      <c r="R101" s="53"/>
      <c r="S101" s="53"/>
    </row>
    <row r="102" spans="1:19" ht="14.25">
      <c r="A102" s="61">
        <v>107</v>
      </c>
      <c r="B102" s="62" t="s">
        <v>124</v>
      </c>
      <c r="C102" s="62" t="str">
        <f>VLOOKUP(A102,'호석 정보_mhr_한글_참조'!$A$3:$B$113,2,1)</f>
        <v>고속 변형</v>
      </c>
      <c r="D102" s="61" t="s">
        <v>65</v>
      </c>
      <c r="E102" s="63" t="s">
        <v>52</v>
      </c>
      <c r="F102" s="64"/>
      <c r="G102" s="63" t="s">
        <v>86</v>
      </c>
      <c r="H102" s="63" t="s">
        <v>53</v>
      </c>
      <c r="I102" s="64"/>
      <c r="J102" s="63" t="s">
        <v>86</v>
      </c>
      <c r="K102" s="63" t="s">
        <v>53</v>
      </c>
      <c r="L102" s="53"/>
      <c r="M102" s="53"/>
      <c r="N102" s="53"/>
      <c r="O102" s="53"/>
      <c r="P102" s="53"/>
      <c r="Q102" s="53"/>
      <c r="R102" s="53"/>
      <c r="S102" s="53"/>
    </row>
    <row r="103" spans="1:19" ht="14.25">
      <c r="A103" s="57">
        <v>108</v>
      </c>
      <c r="B103" s="58" t="s">
        <v>162</v>
      </c>
      <c r="C103" s="58" t="str">
        <f>VLOOKUP(A103,'호석 정보_mhr_한글_참조'!$A$3:$B$113,2,1)</f>
        <v>귀화전</v>
      </c>
      <c r="D103" s="57" t="s">
        <v>43</v>
      </c>
      <c r="E103" s="59" t="s">
        <v>148</v>
      </c>
      <c r="F103" s="60"/>
      <c r="G103" s="59" t="s">
        <v>163</v>
      </c>
      <c r="H103" s="59" t="s">
        <v>163</v>
      </c>
      <c r="I103" s="60"/>
      <c r="J103" s="59" t="s">
        <v>163</v>
      </c>
      <c r="K103" s="59" t="s">
        <v>163</v>
      </c>
      <c r="L103" s="53"/>
      <c r="M103" s="53"/>
      <c r="N103" s="53"/>
      <c r="O103" s="53"/>
      <c r="P103" s="53"/>
      <c r="Q103" s="53"/>
      <c r="R103" s="53"/>
      <c r="S103" s="53"/>
    </row>
    <row r="104" spans="1:19" ht="14.25">
      <c r="A104" s="61">
        <v>116</v>
      </c>
      <c r="B104" s="62" t="s">
        <v>164</v>
      </c>
      <c r="C104" s="62" t="str">
        <f>VLOOKUP(A104,'호석 정보_mhr_한글_참조'!$A$3:$B$113,2,1)</f>
        <v>전화위복</v>
      </c>
      <c r="D104" s="61" t="s">
        <v>43</v>
      </c>
      <c r="E104" s="63" t="s">
        <v>52</v>
      </c>
      <c r="F104" s="64"/>
      <c r="G104" s="63" t="s">
        <v>53</v>
      </c>
      <c r="H104" s="63" t="s">
        <v>53</v>
      </c>
      <c r="I104" s="64"/>
      <c r="J104" s="63" t="s">
        <v>53</v>
      </c>
      <c r="K104" s="63" t="s">
        <v>53</v>
      </c>
      <c r="L104" s="53"/>
      <c r="M104" s="53"/>
      <c r="N104" s="53"/>
      <c r="O104" s="53"/>
      <c r="P104" s="53"/>
      <c r="Q104" s="53"/>
      <c r="R104" s="53"/>
      <c r="S104" s="53"/>
    </row>
    <row r="105" spans="1:19" ht="14.25">
      <c r="A105" s="57">
        <v>122</v>
      </c>
      <c r="B105" s="58" t="s">
        <v>125</v>
      </c>
      <c r="C105" s="58" t="str">
        <f>VLOOKUP(A105,'호석 정보_mhr_한글_참조'!$A$3:$B$113,2,1)</f>
        <v>합기</v>
      </c>
      <c r="D105" s="57" t="s">
        <v>65</v>
      </c>
      <c r="E105" s="59" t="s">
        <v>97</v>
      </c>
      <c r="F105" s="60"/>
      <c r="G105" s="59" t="s">
        <v>101</v>
      </c>
      <c r="H105" s="59" t="s">
        <v>102</v>
      </c>
      <c r="I105" s="60"/>
      <c r="J105" s="59" t="s">
        <v>101</v>
      </c>
      <c r="K105" s="59" t="s">
        <v>102</v>
      </c>
      <c r="L105" s="53"/>
      <c r="M105" s="53"/>
      <c r="N105" s="53"/>
      <c r="O105" s="53"/>
      <c r="P105" s="53"/>
      <c r="Q105" s="53"/>
      <c r="R105" s="53"/>
      <c r="S105" s="53"/>
    </row>
    <row r="106" spans="1:19" ht="14.25">
      <c r="A106" s="61">
        <v>123</v>
      </c>
      <c r="B106" s="62" t="s">
        <v>166</v>
      </c>
      <c r="C106" s="62" t="str">
        <f>VLOOKUP(A106,'호석 정보_mhr_한글_참조'!$A$3:$B$113,2,1)</f>
        <v>향응</v>
      </c>
      <c r="D106" s="61" t="s">
        <v>127</v>
      </c>
      <c r="E106" s="63" t="s">
        <v>130</v>
      </c>
      <c r="F106" s="64"/>
      <c r="G106" s="63" t="s">
        <v>131</v>
      </c>
      <c r="H106" s="63" t="s">
        <v>131</v>
      </c>
      <c r="I106" s="64"/>
      <c r="J106" s="63" t="s">
        <v>131</v>
      </c>
      <c r="K106" s="63" t="s">
        <v>131</v>
      </c>
      <c r="L106" s="53"/>
      <c r="M106" s="53"/>
      <c r="N106" s="53"/>
      <c r="O106" s="53"/>
      <c r="P106" s="53"/>
      <c r="Q106" s="53"/>
      <c r="R106" s="53"/>
      <c r="S106" s="53"/>
    </row>
    <row r="107" spans="1:19" ht="14.25">
      <c r="A107" s="57">
        <v>124</v>
      </c>
      <c r="B107" s="58" t="s">
        <v>167</v>
      </c>
      <c r="C107" s="58" t="str">
        <f>VLOOKUP(A107,'호석 정보_mhr_한글_참조'!$A$3:$B$113,2,1)</f>
        <v>차지 마스터</v>
      </c>
      <c r="D107" s="57" t="s">
        <v>43</v>
      </c>
      <c r="E107" s="59" t="s">
        <v>52</v>
      </c>
      <c r="F107" s="60"/>
      <c r="G107" s="59" t="s">
        <v>53</v>
      </c>
      <c r="H107" s="59" t="s">
        <v>53</v>
      </c>
      <c r="I107" s="60"/>
      <c r="J107" s="59" t="s">
        <v>53</v>
      </c>
      <c r="K107" s="59" t="s">
        <v>53</v>
      </c>
      <c r="L107" s="53"/>
      <c r="M107" s="53"/>
      <c r="N107" s="53"/>
      <c r="O107" s="53"/>
      <c r="P107" s="53"/>
      <c r="Q107" s="53"/>
      <c r="R107" s="53"/>
      <c r="S107" s="53"/>
    </row>
    <row r="108" spans="1:19" ht="14.25">
      <c r="A108" s="61">
        <v>125</v>
      </c>
      <c r="B108" s="62" t="s">
        <v>168</v>
      </c>
      <c r="C108" s="62" t="str">
        <f>VLOOKUP(A108,'호석 정보_mhr_한글_참조'!$A$3:$B$113,2,1)</f>
        <v>공세</v>
      </c>
      <c r="D108" s="61" t="s">
        <v>43</v>
      </c>
      <c r="E108" s="63" t="s">
        <v>52</v>
      </c>
      <c r="F108" s="64"/>
      <c r="G108" s="63" t="s">
        <v>53</v>
      </c>
      <c r="H108" s="63" t="s">
        <v>53</v>
      </c>
      <c r="I108" s="64"/>
      <c r="J108" s="63" t="s">
        <v>53</v>
      </c>
      <c r="K108" s="63" t="s">
        <v>53</v>
      </c>
      <c r="L108" s="53"/>
      <c r="M108" s="53"/>
      <c r="N108" s="53"/>
      <c r="O108" s="53"/>
      <c r="P108" s="53"/>
      <c r="Q108" s="53"/>
      <c r="R108" s="53"/>
      <c r="S108" s="53"/>
    </row>
    <row r="109" spans="1:19" ht="14.25">
      <c r="A109" s="57">
        <v>126</v>
      </c>
      <c r="B109" s="58" t="s">
        <v>169</v>
      </c>
      <c r="C109" s="58" t="str">
        <f>VLOOKUP(A109,'호석 정보_mhr_한글_참조'!$A$3:$B$113,2,1)</f>
        <v>튠 업</v>
      </c>
      <c r="D109" s="57" t="s">
        <v>43</v>
      </c>
      <c r="E109" s="59" t="s">
        <v>97</v>
      </c>
      <c r="F109" s="60"/>
      <c r="G109" s="59" t="s">
        <v>101</v>
      </c>
      <c r="H109" s="59" t="s">
        <v>102</v>
      </c>
      <c r="I109" s="60"/>
      <c r="J109" s="59" t="s">
        <v>101</v>
      </c>
      <c r="K109" s="59" t="s">
        <v>102</v>
      </c>
      <c r="L109" s="53"/>
      <c r="M109" s="53"/>
      <c r="N109" s="53"/>
      <c r="O109" s="53"/>
      <c r="P109" s="53"/>
      <c r="Q109" s="53"/>
      <c r="R109" s="53"/>
      <c r="S109" s="53"/>
    </row>
    <row r="110" spans="1:19" ht="14.25">
      <c r="A110" s="61">
        <v>127</v>
      </c>
      <c r="B110" s="62" t="s">
        <v>170</v>
      </c>
      <c r="C110" s="62" t="str">
        <f>VLOOKUP(A110,'호석 정보_mhr_한글_참조'!$A$3:$B$113,2,1)</f>
        <v>연마술[예]</v>
      </c>
      <c r="D110" s="61" t="s">
        <v>43</v>
      </c>
      <c r="E110" s="63" t="s">
        <v>52</v>
      </c>
      <c r="F110" s="64"/>
      <c r="G110" s="63" t="s">
        <v>53</v>
      </c>
      <c r="H110" s="63" t="s">
        <v>53</v>
      </c>
      <c r="I110" s="64"/>
      <c r="J110" s="63" t="s">
        <v>53</v>
      </c>
      <c r="K110" s="63" t="s">
        <v>53</v>
      </c>
      <c r="L110" s="53"/>
      <c r="M110" s="53"/>
      <c r="N110" s="53"/>
      <c r="O110" s="53"/>
      <c r="P110" s="53"/>
      <c r="Q110" s="53"/>
      <c r="R110" s="53"/>
      <c r="S110" s="53"/>
    </row>
    <row r="111" spans="1:19" ht="14.25">
      <c r="A111" s="57">
        <v>128</v>
      </c>
      <c r="B111" s="58" t="s">
        <v>171</v>
      </c>
      <c r="C111" s="58" t="str">
        <f>VLOOKUP(A111,'호석 정보_mhr_한글_참조'!$A$3:$B$113,2,1)</f>
        <v>칼날비늘 연마</v>
      </c>
      <c r="D111" s="57" t="s">
        <v>43</v>
      </c>
      <c r="E111" s="59" t="s">
        <v>52</v>
      </c>
      <c r="F111" s="60"/>
      <c r="G111" s="59" t="s">
        <v>53</v>
      </c>
      <c r="H111" s="59" t="s">
        <v>53</v>
      </c>
      <c r="I111" s="60"/>
      <c r="J111" s="59" t="s">
        <v>53</v>
      </c>
      <c r="K111" s="59" t="s">
        <v>53</v>
      </c>
      <c r="L111" s="53"/>
      <c r="M111" s="53"/>
      <c r="N111" s="53"/>
      <c r="O111" s="53"/>
      <c r="P111" s="53"/>
      <c r="Q111" s="53"/>
      <c r="R111" s="53"/>
      <c r="S111" s="53"/>
    </row>
    <row r="112" spans="1:19" ht="14.25">
      <c r="A112" s="61">
        <v>129</v>
      </c>
      <c r="B112" s="62" t="s">
        <v>172</v>
      </c>
      <c r="C112" s="62" t="str">
        <f>VLOOKUP(A112,'호석 정보_mhr_한글_참조'!$A$3:$B$113,2,1)</f>
        <v>벽면 이동[상]</v>
      </c>
      <c r="D112" s="61" t="s">
        <v>127</v>
      </c>
      <c r="E112" s="63" t="s">
        <v>130</v>
      </c>
      <c r="F112" s="64"/>
      <c r="G112" s="63" t="s">
        <v>131</v>
      </c>
      <c r="H112" s="63" t="s">
        <v>131</v>
      </c>
      <c r="I112" s="64"/>
      <c r="J112" s="63" t="s">
        <v>131</v>
      </c>
      <c r="K112" s="63" t="s">
        <v>131</v>
      </c>
      <c r="L112" s="53"/>
      <c r="M112" s="53"/>
      <c r="N112" s="53"/>
      <c r="O112" s="53"/>
      <c r="P112" s="53"/>
      <c r="Q112" s="53"/>
      <c r="R112" s="53"/>
      <c r="S112" s="53"/>
    </row>
    <row r="113" spans="1:19" ht="14.25">
      <c r="A113" s="57">
        <v>131</v>
      </c>
      <c r="B113" s="58" t="s">
        <v>173</v>
      </c>
      <c r="C113" s="58" t="str">
        <f>VLOOKUP(A113,'호석 정보_mhr_한글_참조'!$A$3:$B$113,2,1)</f>
        <v>연격</v>
      </c>
      <c r="D113" s="57" t="s">
        <v>43</v>
      </c>
      <c r="E113" s="59" t="s">
        <v>52</v>
      </c>
      <c r="F113" s="60"/>
      <c r="G113" s="59" t="s">
        <v>53</v>
      </c>
      <c r="H113" s="59" t="s">
        <v>53</v>
      </c>
      <c r="I113" s="60"/>
      <c r="J113" s="59" t="s">
        <v>53</v>
      </c>
      <c r="K113" s="65" t="s">
        <v>53</v>
      </c>
      <c r="L113" s="53"/>
      <c r="M113" s="53"/>
      <c r="N113" s="53"/>
      <c r="O113" s="53"/>
      <c r="P113" s="53"/>
      <c r="Q113" s="53"/>
      <c r="R113" s="53"/>
      <c r="S113" s="53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12.75">
      <c r="A115" s="4" t="s">
        <v>174</v>
      </c>
      <c r="B115" s="66" t="s">
        <v>175</v>
      </c>
      <c r="C115" s="66" t="s">
        <v>35</v>
      </c>
      <c r="D115" s="53"/>
      <c r="E115" s="53"/>
      <c r="F115" s="53"/>
      <c r="G115" s="4" t="s">
        <v>176</v>
      </c>
      <c r="H115" s="66" t="s">
        <v>175</v>
      </c>
      <c r="I115" s="66" t="s">
        <v>35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14.25">
      <c r="B116" s="53" t="s">
        <v>177</v>
      </c>
      <c r="C116" s="67">
        <v>41</v>
      </c>
      <c r="D116" s="67" t="s">
        <v>65</v>
      </c>
      <c r="E116" s="68" t="s">
        <v>93</v>
      </c>
      <c r="F116" s="53"/>
      <c r="H116" s="69" t="s">
        <v>129</v>
      </c>
      <c r="I116" s="67">
        <v>43</v>
      </c>
      <c r="J116" s="67" t="s">
        <v>127</v>
      </c>
      <c r="K116" s="53" t="s">
        <v>178</v>
      </c>
      <c r="L116" s="53"/>
      <c r="M116" s="53"/>
      <c r="N116" s="53"/>
      <c r="O116" s="53"/>
      <c r="P116" s="53"/>
      <c r="Q116" s="53"/>
      <c r="R116" s="53"/>
      <c r="S116" s="53"/>
    </row>
    <row r="117" spans="1:19" ht="14.25">
      <c r="B117" s="53" t="s">
        <v>179</v>
      </c>
      <c r="C117" s="67">
        <v>36</v>
      </c>
      <c r="D117" s="67" t="s">
        <v>43</v>
      </c>
      <c r="E117" s="68" t="s">
        <v>89</v>
      </c>
      <c r="F117" s="53"/>
      <c r="H117" s="68" t="s">
        <v>47</v>
      </c>
      <c r="I117" s="67">
        <v>2</v>
      </c>
      <c r="J117" s="67" t="s">
        <v>43</v>
      </c>
      <c r="K117" s="53" t="s">
        <v>180</v>
      </c>
      <c r="L117" s="53"/>
      <c r="M117" s="53"/>
      <c r="N117" s="53"/>
      <c r="O117" s="53"/>
      <c r="P117" s="53"/>
      <c r="Q117" s="53"/>
      <c r="R117" s="53"/>
      <c r="S117" s="53"/>
    </row>
    <row r="118" spans="1:19" ht="14.25">
      <c r="B118" s="53" t="s">
        <v>181</v>
      </c>
      <c r="C118" s="67">
        <v>35</v>
      </c>
      <c r="D118" s="67" t="s">
        <v>43</v>
      </c>
      <c r="E118" s="68" t="s">
        <v>88</v>
      </c>
      <c r="F118" s="53"/>
      <c r="H118" s="68" t="s">
        <v>107</v>
      </c>
      <c r="I118" s="67">
        <v>51</v>
      </c>
      <c r="J118" s="67" t="s">
        <v>58</v>
      </c>
      <c r="K118" s="53" t="s">
        <v>182</v>
      </c>
      <c r="L118" s="53"/>
      <c r="M118" s="53"/>
      <c r="N118" s="53"/>
      <c r="O118" s="53"/>
      <c r="P118" s="53"/>
      <c r="Q118" s="53"/>
      <c r="R118" s="53"/>
      <c r="S118" s="53"/>
    </row>
    <row r="119" spans="1:19" ht="14.25">
      <c r="B119" s="53" t="s">
        <v>21</v>
      </c>
      <c r="C119" s="67">
        <v>6</v>
      </c>
      <c r="D119" s="67" t="s">
        <v>43</v>
      </c>
      <c r="E119" s="68" t="s">
        <v>56</v>
      </c>
      <c r="F119" s="53"/>
      <c r="H119" s="68" t="s">
        <v>99</v>
      </c>
      <c r="I119" s="67">
        <v>45</v>
      </c>
      <c r="J119" s="67" t="s">
        <v>58</v>
      </c>
      <c r="K119" s="53" t="s">
        <v>183</v>
      </c>
      <c r="L119" s="53"/>
      <c r="M119" s="53"/>
      <c r="N119" s="53"/>
      <c r="O119" s="53"/>
      <c r="P119" s="53"/>
      <c r="Q119" s="53"/>
      <c r="R119" s="53"/>
      <c r="S119" s="53"/>
    </row>
    <row r="120" spans="1:19" ht="14.25">
      <c r="B120" s="53" t="s">
        <v>184</v>
      </c>
      <c r="C120" s="67">
        <v>95</v>
      </c>
      <c r="D120" s="67" t="s">
        <v>127</v>
      </c>
      <c r="E120" s="68" t="s">
        <v>156</v>
      </c>
      <c r="F120" s="53"/>
      <c r="H120" s="68" t="s">
        <v>42</v>
      </c>
      <c r="I120" s="67">
        <v>1</v>
      </c>
      <c r="J120" s="67" t="s">
        <v>43</v>
      </c>
      <c r="K120" s="53" t="s">
        <v>31</v>
      </c>
      <c r="L120" s="53"/>
      <c r="M120" s="53"/>
      <c r="N120" s="53"/>
      <c r="O120" s="53"/>
      <c r="P120" s="53"/>
      <c r="Q120" s="53"/>
      <c r="R120" s="53"/>
      <c r="S120" s="53"/>
    </row>
    <row r="121" spans="1:19" ht="14.25">
      <c r="B121" s="53" t="s">
        <v>185</v>
      </c>
      <c r="C121" s="67">
        <v>31</v>
      </c>
      <c r="D121" s="67" t="s">
        <v>43</v>
      </c>
      <c r="E121" s="68" t="s">
        <v>83</v>
      </c>
      <c r="F121" s="53"/>
      <c r="H121" s="68" t="s">
        <v>80</v>
      </c>
      <c r="I121" s="67">
        <v>27</v>
      </c>
      <c r="J121" s="67" t="s">
        <v>43</v>
      </c>
      <c r="K121" s="53" t="s">
        <v>186</v>
      </c>
      <c r="L121" s="53"/>
      <c r="M121" s="53"/>
      <c r="N121" s="53"/>
      <c r="O121" s="53"/>
      <c r="P121" s="53"/>
      <c r="Q121" s="53"/>
      <c r="R121" s="53"/>
      <c r="S121" s="53"/>
    </row>
    <row r="122" spans="1:19" ht="14.25">
      <c r="B122" s="53" t="s">
        <v>187</v>
      </c>
      <c r="C122" s="67">
        <v>64</v>
      </c>
      <c r="D122" s="67" t="s">
        <v>65</v>
      </c>
      <c r="E122" s="68" t="s">
        <v>114</v>
      </c>
      <c r="F122" s="53"/>
      <c r="H122" s="68" t="s">
        <v>171</v>
      </c>
      <c r="I122" s="67">
        <v>128</v>
      </c>
      <c r="J122" s="67" t="s">
        <v>43</v>
      </c>
      <c r="K122" s="53" t="s">
        <v>30</v>
      </c>
      <c r="L122" s="53"/>
      <c r="M122" s="53"/>
      <c r="N122" s="53"/>
      <c r="O122" s="53"/>
      <c r="P122" s="53"/>
      <c r="Q122" s="53"/>
      <c r="R122" s="53"/>
      <c r="S122" s="53"/>
    </row>
    <row r="123" spans="1:19" ht="14.25">
      <c r="B123" s="53" t="s">
        <v>188</v>
      </c>
      <c r="C123" s="67">
        <v>107</v>
      </c>
      <c r="D123" s="67" t="s">
        <v>65</v>
      </c>
      <c r="E123" s="68" t="s">
        <v>124</v>
      </c>
      <c r="F123" s="53"/>
      <c r="H123" s="68" t="s">
        <v>73</v>
      </c>
      <c r="I123" s="67">
        <v>21</v>
      </c>
      <c r="J123" s="67" t="s">
        <v>43</v>
      </c>
      <c r="K123" s="53" t="s">
        <v>189</v>
      </c>
      <c r="L123" s="53"/>
      <c r="M123" s="53"/>
      <c r="N123" s="53"/>
      <c r="O123" s="53"/>
      <c r="P123" s="53"/>
      <c r="Q123" s="53"/>
      <c r="R123" s="53"/>
      <c r="S123" s="53"/>
    </row>
    <row r="124" spans="1:19" ht="14.25">
      <c r="B124" s="53" t="s">
        <v>31</v>
      </c>
      <c r="C124" s="67">
        <v>1</v>
      </c>
      <c r="D124" s="67" t="s">
        <v>43</v>
      </c>
      <c r="E124" s="68" t="s">
        <v>42</v>
      </c>
      <c r="F124" s="53"/>
      <c r="H124" s="68" t="s">
        <v>146</v>
      </c>
      <c r="I124" s="67">
        <v>78</v>
      </c>
      <c r="J124" s="67" t="s">
        <v>127</v>
      </c>
      <c r="K124" s="53" t="s">
        <v>190</v>
      </c>
      <c r="L124" s="53"/>
      <c r="M124" s="53"/>
      <c r="N124" s="53"/>
      <c r="O124" s="53"/>
      <c r="P124" s="53"/>
      <c r="Q124" s="53"/>
      <c r="R124" s="53"/>
      <c r="S124" s="53"/>
    </row>
    <row r="125" spans="1:19" ht="14.25">
      <c r="B125" s="53" t="s">
        <v>191</v>
      </c>
      <c r="C125" s="67">
        <v>37</v>
      </c>
      <c r="D125" s="67" t="s">
        <v>58</v>
      </c>
      <c r="E125" s="68" t="s">
        <v>90</v>
      </c>
      <c r="F125" s="53"/>
      <c r="H125" s="68" t="s">
        <v>117</v>
      </c>
      <c r="I125" s="67">
        <v>72</v>
      </c>
      <c r="J125" s="67" t="s">
        <v>65</v>
      </c>
      <c r="K125" s="53" t="s">
        <v>192</v>
      </c>
      <c r="L125" s="53"/>
      <c r="M125" s="53"/>
      <c r="N125" s="53"/>
      <c r="O125" s="53"/>
      <c r="P125" s="53"/>
      <c r="Q125" s="53"/>
      <c r="R125" s="53"/>
      <c r="S125" s="53"/>
    </row>
    <row r="126" spans="1:19" ht="14.25">
      <c r="B126" s="53" t="s">
        <v>193</v>
      </c>
      <c r="C126" s="67">
        <v>125</v>
      </c>
      <c r="D126" s="67" t="s">
        <v>43</v>
      </c>
      <c r="E126" s="68" t="s">
        <v>168</v>
      </c>
      <c r="F126" s="53"/>
      <c r="H126" s="68" t="s">
        <v>81</v>
      </c>
      <c r="I126" s="67">
        <v>28</v>
      </c>
      <c r="J126" s="67" t="s">
        <v>65</v>
      </c>
      <c r="K126" s="53" t="s">
        <v>194</v>
      </c>
      <c r="L126" s="53"/>
      <c r="M126" s="53"/>
      <c r="N126" s="53"/>
      <c r="O126" s="53"/>
      <c r="P126" s="53"/>
      <c r="Q126" s="53"/>
      <c r="R126" s="53"/>
      <c r="S126" s="53"/>
    </row>
    <row r="127" spans="1:19" ht="14.25">
      <c r="B127" s="53" t="s">
        <v>195</v>
      </c>
      <c r="C127" s="67">
        <v>49</v>
      </c>
      <c r="D127" s="67" t="s">
        <v>58</v>
      </c>
      <c r="E127" s="68" t="s">
        <v>105</v>
      </c>
      <c r="F127" s="53"/>
      <c r="H127" s="68" t="s">
        <v>151</v>
      </c>
      <c r="I127" s="67">
        <v>86</v>
      </c>
      <c r="J127" s="67" t="s">
        <v>127</v>
      </c>
      <c r="K127" s="53" t="s">
        <v>196</v>
      </c>
      <c r="L127" s="53"/>
      <c r="M127" s="53"/>
      <c r="N127" s="53"/>
      <c r="O127" s="53"/>
      <c r="P127" s="53"/>
      <c r="Q127" s="53"/>
      <c r="R127" s="53"/>
      <c r="S127" s="53"/>
    </row>
    <row r="128" spans="1:19" ht="14.25">
      <c r="B128" s="53" t="s">
        <v>197</v>
      </c>
      <c r="C128" s="67">
        <v>89</v>
      </c>
      <c r="D128" s="67" t="s">
        <v>65</v>
      </c>
      <c r="E128" s="68" t="s">
        <v>121</v>
      </c>
      <c r="F128" s="53"/>
      <c r="H128" s="68" t="s">
        <v>147</v>
      </c>
      <c r="I128" s="67">
        <v>79</v>
      </c>
      <c r="J128" s="67" t="s">
        <v>127</v>
      </c>
      <c r="K128" s="53" t="s">
        <v>198</v>
      </c>
      <c r="L128" s="53"/>
      <c r="M128" s="53"/>
      <c r="N128" s="53"/>
      <c r="O128" s="53"/>
      <c r="P128" s="53"/>
      <c r="Q128" s="53"/>
      <c r="R128" s="53"/>
      <c r="S128" s="53"/>
    </row>
    <row r="129" spans="2:19" ht="14.25">
      <c r="B129" s="53" t="s">
        <v>199</v>
      </c>
      <c r="C129" s="67">
        <v>61</v>
      </c>
      <c r="D129" s="67" t="s">
        <v>65</v>
      </c>
      <c r="E129" s="68" t="s">
        <v>110</v>
      </c>
      <c r="F129" s="53"/>
      <c r="H129" s="68" t="s">
        <v>114</v>
      </c>
      <c r="I129" s="67">
        <v>64</v>
      </c>
      <c r="J129" s="67" t="s">
        <v>65</v>
      </c>
      <c r="K129" s="53" t="s">
        <v>187</v>
      </c>
      <c r="L129" s="53"/>
      <c r="M129" s="53"/>
      <c r="N129" s="53"/>
      <c r="O129" s="53"/>
      <c r="P129" s="53"/>
      <c r="Q129" s="53"/>
      <c r="R129" s="53"/>
      <c r="S129" s="53"/>
    </row>
    <row r="130" spans="2:19" ht="14.25">
      <c r="B130" s="53" t="s">
        <v>200</v>
      </c>
      <c r="C130" s="67">
        <v>108</v>
      </c>
      <c r="D130" s="67" t="s">
        <v>43</v>
      </c>
      <c r="E130" s="68" t="s">
        <v>162</v>
      </c>
      <c r="F130" s="53"/>
      <c r="H130" s="68" t="s">
        <v>156</v>
      </c>
      <c r="I130" s="67">
        <v>95</v>
      </c>
      <c r="J130" s="67" t="s">
        <v>127</v>
      </c>
      <c r="K130" s="53" t="s">
        <v>184</v>
      </c>
      <c r="L130" s="53"/>
      <c r="M130" s="53"/>
      <c r="N130" s="53"/>
      <c r="O130" s="53"/>
      <c r="P130" s="53"/>
      <c r="Q130" s="53"/>
      <c r="R130" s="53"/>
      <c r="S130" s="53"/>
    </row>
    <row r="131" spans="2:19" ht="14.25">
      <c r="B131" s="53" t="s">
        <v>201</v>
      </c>
      <c r="C131" s="67">
        <v>76</v>
      </c>
      <c r="D131" s="67" t="s">
        <v>65</v>
      </c>
      <c r="E131" s="68" t="s">
        <v>118</v>
      </c>
      <c r="F131" s="53"/>
      <c r="H131" s="68" t="s">
        <v>173</v>
      </c>
      <c r="I131" s="67">
        <v>131</v>
      </c>
      <c r="J131" s="67" t="s">
        <v>43</v>
      </c>
      <c r="K131" s="53" t="s">
        <v>202</v>
      </c>
      <c r="L131" s="53"/>
      <c r="M131" s="53"/>
      <c r="N131" s="53"/>
      <c r="O131" s="53"/>
      <c r="P131" s="53"/>
      <c r="Q131" s="53"/>
      <c r="R131" s="53"/>
      <c r="S131" s="53"/>
    </row>
    <row r="132" spans="2:19" ht="14.25">
      <c r="B132" s="53" t="s">
        <v>24</v>
      </c>
      <c r="C132" s="67">
        <v>40</v>
      </c>
      <c r="D132" s="67" t="s">
        <v>65</v>
      </c>
      <c r="E132" s="68" t="s">
        <v>92</v>
      </c>
      <c r="F132" s="53"/>
      <c r="H132" s="68" t="s">
        <v>167</v>
      </c>
      <c r="I132" s="67">
        <v>124</v>
      </c>
      <c r="J132" s="67" t="s">
        <v>43</v>
      </c>
      <c r="K132" s="53" t="s">
        <v>203</v>
      </c>
      <c r="L132" s="53"/>
      <c r="M132" s="53"/>
      <c r="N132" s="53"/>
      <c r="O132" s="53"/>
      <c r="P132" s="53"/>
      <c r="Q132" s="53"/>
      <c r="R132" s="53"/>
      <c r="S132" s="53"/>
    </row>
    <row r="133" spans="2:19" ht="14.25">
      <c r="B133" s="53" t="s">
        <v>204</v>
      </c>
      <c r="C133" s="67">
        <v>63</v>
      </c>
      <c r="D133" s="67" t="s">
        <v>65</v>
      </c>
      <c r="E133" s="68" t="s">
        <v>113</v>
      </c>
      <c r="F133" s="53"/>
      <c r="H133" s="68" t="s">
        <v>164</v>
      </c>
      <c r="I133" s="67">
        <v>116</v>
      </c>
      <c r="J133" s="67" t="s">
        <v>43</v>
      </c>
      <c r="K133" s="53" t="s">
        <v>205</v>
      </c>
      <c r="L133" s="53"/>
      <c r="M133" s="53"/>
      <c r="N133" s="53"/>
      <c r="O133" s="53"/>
      <c r="P133" s="53"/>
      <c r="Q133" s="53"/>
      <c r="R133" s="53"/>
      <c r="S133" s="53"/>
    </row>
    <row r="134" spans="2:19" ht="14.25">
      <c r="B134" s="53" t="s">
        <v>206</v>
      </c>
      <c r="C134" s="67">
        <v>12</v>
      </c>
      <c r="D134" s="67" t="s">
        <v>58</v>
      </c>
      <c r="E134" s="68" t="s">
        <v>63</v>
      </c>
      <c r="F134" s="53"/>
      <c r="H134" s="68" t="s">
        <v>126</v>
      </c>
      <c r="I134" s="67">
        <v>33</v>
      </c>
      <c r="J134" s="67" t="s">
        <v>127</v>
      </c>
      <c r="K134" s="53" t="s">
        <v>29</v>
      </c>
      <c r="L134" s="53"/>
      <c r="M134" s="53"/>
      <c r="N134" s="53"/>
      <c r="O134" s="53"/>
      <c r="P134" s="53"/>
      <c r="Q134" s="53"/>
      <c r="R134" s="53"/>
      <c r="S134" s="53"/>
    </row>
    <row r="135" spans="2:19" ht="14.25">
      <c r="B135" s="53" t="s">
        <v>180</v>
      </c>
      <c r="C135" s="67">
        <v>2</v>
      </c>
      <c r="D135" s="67" t="s">
        <v>43</v>
      </c>
      <c r="E135" s="68" t="s">
        <v>47</v>
      </c>
      <c r="F135" s="53"/>
      <c r="H135" s="68" t="s">
        <v>123</v>
      </c>
      <c r="I135" s="67">
        <v>106</v>
      </c>
      <c r="J135" s="67" t="s">
        <v>65</v>
      </c>
      <c r="K135" s="53" t="s">
        <v>207</v>
      </c>
      <c r="L135" s="53"/>
      <c r="M135" s="53"/>
      <c r="N135" s="53"/>
      <c r="O135" s="53"/>
      <c r="P135" s="53"/>
      <c r="Q135" s="53"/>
      <c r="R135" s="53"/>
      <c r="S135" s="53"/>
    </row>
    <row r="136" spans="2:19" ht="14.25">
      <c r="B136" s="53" t="s">
        <v>208</v>
      </c>
      <c r="C136" s="67">
        <v>73</v>
      </c>
      <c r="D136" s="67" t="s">
        <v>127</v>
      </c>
      <c r="E136" s="68" t="s">
        <v>140</v>
      </c>
      <c r="F136" s="53"/>
      <c r="H136" s="68" t="s">
        <v>57</v>
      </c>
      <c r="I136" s="67">
        <v>7</v>
      </c>
      <c r="J136" s="67" t="s">
        <v>58</v>
      </c>
      <c r="K136" s="53" t="s">
        <v>209</v>
      </c>
      <c r="L136" s="53"/>
      <c r="M136" s="53"/>
      <c r="N136" s="53"/>
      <c r="O136" s="53"/>
      <c r="P136" s="53"/>
      <c r="Q136" s="53"/>
      <c r="R136" s="53"/>
      <c r="S136" s="53"/>
    </row>
    <row r="137" spans="2:19" ht="14.25">
      <c r="B137" s="53" t="s">
        <v>210</v>
      </c>
      <c r="C137" s="67">
        <v>18</v>
      </c>
      <c r="D137" s="67" t="s">
        <v>65</v>
      </c>
      <c r="E137" s="68" t="s">
        <v>70</v>
      </c>
      <c r="F137" s="53"/>
      <c r="H137" s="68" t="s">
        <v>91</v>
      </c>
      <c r="I137" s="67">
        <v>38</v>
      </c>
      <c r="J137" s="67" t="s">
        <v>58</v>
      </c>
      <c r="K137" s="53" t="s">
        <v>211</v>
      </c>
      <c r="L137" s="53"/>
      <c r="M137" s="53"/>
      <c r="N137" s="53"/>
      <c r="O137" s="53"/>
      <c r="P137" s="53"/>
      <c r="Q137" s="53"/>
      <c r="R137" s="53"/>
      <c r="S137" s="53"/>
    </row>
    <row r="138" spans="2:19" ht="14.25">
      <c r="B138" s="53" t="s">
        <v>212</v>
      </c>
      <c r="C138" s="67">
        <v>5</v>
      </c>
      <c r="D138" s="67" t="s">
        <v>43</v>
      </c>
      <c r="E138" s="68" t="s">
        <v>55</v>
      </c>
      <c r="F138" s="53"/>
      <c r="H138" s="68" t="s">
        <v>62</v>
      </c>
      <c r="I138" s="67">
        <v>11</v>
      </c>
      <c r="J138" s="67" t="s">
        <v>43</v>
      </c>
      <c r="K138" s="53" t="s">
        <v>213</v>
      </c>
      <c r="L138" s="53"/>
      <c r="M138" s="53"/>
      <c r="N138" s="53"/>
      <c r="O138" s="53"/>
      <c r="P138" s="53"/>
      <c r="Q138" s="53"/>
      <c r="R138" s="53"/>
      <c r="S138" s="53"/>
    </row>
    <row r="139" spans="2:19" ht="14.25">
      <c r="B139" s="53" t="s">
        <v>194</v>
      </c>
      <c r="C139" s="67">
        <v>28</v>
      </c>
      <c r="D139" s="67" t="s">
        <v>65</v>
      </c>
      <c r="E139" s="68" t="s">
        <v>81</v>
      </c>
      <c r="F139" s="53"/>
      <c r="H139" s="68" t="s">
        <v>56</v>
      </c>
      <c r="I139" s="67">
        <v>6</v>
      </c>
      <c r="J139" s="67" t="s">
        <v>43</v>
      </c>
      <c r="K139" s="53" t="s">
        <v>21</v>
      </c>
      <c r="L139" s="53"/>
      <c r="M139" s="53"/>
      <c r="N139" s="53"/>
      <c r="O139" s="53"/>
      <c r="P139" s="53"/>
      <c r="Q139" s="53"/>
      <c r="R139" s="53"/>
      <c r="S139" s="53"/>
    </row>
    <row r="140" spans="2:19" ht="14.25">
      <c r="B140" s="53" t="s">
        <v>214</v>
      </c>
      <c r="C140" s="67">
        <v>97</v>
      </c>
      <c r="D140" s="67" t="s">
        <v>127</v>
      </c>
      <c r="E140" s="68" t="s">
        <v>158</v>
      </c>
      <c r="F140" s="53"/>
      <c r="H140" s="68" t="s">
        <v>98</v>
      </c>
      <c r="I140" s="67">
        <v>56</v>
      </c>
      <c r="J140" s="67" t="s">
        <v>65</v>
      </c>
      <c r="K140" s="53" t="s">
        <v>215</v>
      </c>
      <c r="L140" s="53"/>
      <c r="M140" s="53"/>
      <c r="N140" s="53"/>
      <c r="O140" s="53"/>
      <c r="P140" s="53"/>
      <c r="Q140" s="53"/>
      <c r="R140" s="53"/>
      <c r="S140" s="53"/>
    </row>
    <row r="141" spans="2:19" ht="14.25">
      <c r="B141" s="53" t="s">
        <v>216</v>
      </c>
      <c r="C141" s="67">
        <v>32</v>
      </c>
      <c r="D141" s="67" t="s">
        <v>58</v>
      </c>
      <c r="E141" s="68" t="s">
        <v>84</v>
      </c>
      <c r="F141" s="53"/>
      <c r="H141" s="68" t="s">
        <v>159</v>
      </c>
      <c r="I141" s="67">
        <v>98</v>
      </c>
      <c r="J141" s="67" t="s">
        <v>127</v>
      </c>
      <c r="K141" s="53" t="s">
        <v>217</v>
      </c>
      <c r="L141" s="53"/>
      <c r="M141" s="53"/>
      <c r="N141" s="53"/>
      <c r="O141" s="53"/>
      <c r="P141" s="53"/>
      <c r="Q141" s="53"/>
      <c r="R141" s="53"/>
      <c r="S141" s="53"/>
    </row>
    <row r="142" spans="2:19" ht="14.25">
      <c r="B142" s="53" t="s">
        <v>218</v>
      </c>
      <c r="C142" s="67">
        <v>74</v>
      </c>
      <c r="D142" s="67" t="s">
        <v>127</v>
      </c>
      <c r="E142" s="68" t="s">
        <v>142</v>
      </c>
      <c r="F142" s="53"/>
      <c r="H142" s="68" t="s">
        <v>108</v>
      </c>
      <c r="I142" s="67">
        <v>57</v>
      </c>
      <c r="J142" s="67" t="s">
        <v>65</v>
      </c>
      <c r="K142" s="53" t="s">
        <v>219</v>
      </c>
      <c r="L142" s="53"/>
      <c r="M142" s="53"/>
      <c r="N142" s="53"/>
      <c r="O142" s="53"/>
      <c r="P142" s="53"/>
      <c r="Q142" s="53"/>
      <c r="R142" s="53"/>
      <c r="S142" s="53"/>
    </row>
    <row r="143" spans="2:19" ht="14.25">
      <c r="B143" s="53" t="s">
        <v>220</v>
      </c>
      <c r="C143" s="67">
        <v>19</v>
      </c>
      <c r="D143" s="67" t="s">
        <v>43</v>
      </c>
      <c r="E143" s="68" t="s">
        <v>71</v>
      </c>
      <c r="F143" s="53"/>
      <c r="H143" s="68" t="s">
        <v>69</v>
      </c>
      <c r="I143" s="67">
        <v>17</v>
      </c>
      <c r="J143" s="67" t="s">
        <v>65</v>
      </c>
      <c r="K143" s="53" t="s">
        <v>221</v>
      </c>
      <c r="L143" s="53"/>
      <c r="M143" s="53"/>
      <c r="N143" s="53"/>
      <c r="O143" s="53"/>
      <c r="P143" s="53"/>
      <c r="Q143" s="53"/>
      <c r="R143" s="53"/>
      <c r="S143" s="53"/>
    </row>
    <row r="144" spans="2:19" ht="14.25">
      <c r="B144" s="53" t="s">
        <v>222</v>
      </c>
      <c r="C144" s="67">
        <v>90</v>
      </c>
      <c r="D144" s="67" t="s">
        <v>127</v>
      </c>
      <c r="E144" s="68" t="s">
        <v>154</v>
      </c>
      <c r="F144" s="53"/>
      <c r="H144" s="68" t="s">
        <v>139</v>
      </c>
      <c r="I144" s="67">
        <v>71</v>
      </c>
      <c r="J144" s="67" t="s">
        <v>127</v>
      </c>
      <c r="K144" s="53" t="s">
        <v>223</v>
      </c>
      <c r="L144" s="53"/>
      <c r="M144" s="53"/>
      <c r="N144" s="53"/>
      <c r="O144" s="53"/>
      <c r="P144" s="53"/>
      <c r="Q144" s="53"/>
      <c r="R144" s="53"/>
      <c r="S144" s="53"/>
    </row>
    <row r="145" spans="2:19" ht="14.25">
      <c r="B145" s="53" t="s">
        <v>224</v>
      </c>
      <c r="C145" s="67">
        <v>23</v>
      </c>
      <c r="D145" s="67" t="s">
        <v>43</v>
      </c>
      <c r="E145" s="68" t="s">
        <v>76</v>
      </c>
      <c r="F145" s="53"/>
      <c r="H145" s="68" t="s">
        <v>110</v>
      </c>
      <c r="I145" s="67">
        <v>61</v>
      </c>
      <c r="J145" s="67" t="s">
        <v>65</v>
      </c>
      <c r="K145" s="53" t="s">
        <v>199</v>
      </c>
      <c r="L145" s="53"/>
      <c r="M145" s="53"/>
      <c r="N145" s="53"/>
      <c r="O145" s="53"/>
      <c r="P145" s="53"/>
      <c r="Q145" s="53"/>
      <c r="R145" s="53"/>
      <c r="S145" s="53"/>
    </row>
    <row r="146" spans="2:19" ht="14.25">
      <c r="B146" s="53" t="s">
        <v>225</v>
      </c>
      <c r="C146" s="67">
        <v>68</v>
      </c>
      <c r="D146" s="67" t="s">
        <v>127</v>
      </c>
      <c r="E146" s="68" t="s">
        <v>136</v>
      </c>
      <c r="F146" s="53"/>
      <c r="H146" s="68" t="s">
        <v>116</v>
      </c>
      <c r="I146" s="67">
        <v>66</v>
      </c>
      <c r="J146" s="67" t="s">
        <v>65</v>
      </c>
      <c r="K146" s="53" t="s">
        <v>14</v>
      </c>
      <c r="L146" s="53"/>
      <c r="M146" s="53"/>
      <c r="N146" s="53"/>
      <c r="O146" s="53"/>
      <c r="P146" s="53"/>
      <c r="Q146" s="53"/>
      <c r="R146" s="53"/>
      <c r="S146" s="53"/>
    </row>
    <row r="147" spans="2:19" ht="14.25">
      <c r="B147" s="53" t="s">
        <v>226</v>
      </c>
      <c r="C147" s="67">
        <v>14</v>
      </c>
      <c r="D147" s="67" t="s">
        <v>65</v>
      </c>
      <c r="E147" s="68" t="s">
        <v>66</v>
      </c>
      <c r="F147" s="53"/>
      <c r="H147" s="68" t="s">
        <v>115</v>
      </c>
      <c r="I147" s="67">
        <v>65</v>
      </c>
      <c r="J147" s="67" t="s">
        <v>65</v>
      </c>
      <c r="K147" s="53" t="s">
        <v>13</v>
      </c>
      <c r="L147" s="53"/>
      <c r="M147" s="53"/>
      <c r="N147" s="53"/>
      <c r="O147" s="53"/>
      <c r="P147" s="53"/>
      <c r="Q147" s="53"/>
      <c r="R147" s="53"/>
      <c r="S147" s="53"/>
    </row>
    <row r="148" spans="2:19" ht="14.25">
      <c r="B148" s="53" t="s">
        <v>227</v>
      </c>
      <c r="C148" s="67">
        <v>53</v>
      </c>
      <c r="D148" s="67" t="s">
        <v>65</v>
      </c>
      <c r="E148" s="68" t="s">
        <v>95</v>
      </c>
      <c r="F148" s="53"/>
      <c r="H148" s="68" t="s">
        <v>64</v>
      </c>
      <c r="I148" s="67">
        <v>13</v>
      </c>
      <c r="J148" s="67" t="s">
        <v>65</v>
      </c>
      <c r="K148" s="53" t="s">
        <v>228</v>
      </c>
      <c r="L148" s="53"/>
      <c r="M148" s="53"/>
      <c r="N148" s="53"/>
      <c r="O148" s="53"/>
      <c r="P148" s="53"/>
      <c r="Q148" s="53"/>
      <c r="R148" s="53"/>
      <c r="S148" s="53"/>
    </row>
    <row r="149" spans="2:19" ht="14.25">
      <c r="B149" s="53" t="s">
        <v>211</v>
      </c>
      <c r="C149" s="67">
        <v>38</v>
      </c>
      <c r="D149" s="67" t="s">
        <v>58</v>
      </c>
      <c r="E149" s="68" t="s">
        <v>91</v>
      </c>
      <c r="F149" s="53"/>
      <c r="H149" s="68" t="s">
        <v>135</v>
      </c>
      <c r="I149" s="67">
        <v>67</v>
      </c>
      <c r="J149" s="67" t="s">
        <v>127</v>
      </c>
      <c r="K149" s="53" t="s">
        <v>229</v>
      </c>
      <c r="L149" s="53"/>
      <c r="M149" s="53"/>
      <c r="N149" s="53"/>
      <c r="O149" s="53"/>
      <c r="P149" s="53"/>
      <c r="Q149" s="53"/>
      <c r="R149" s="53"/>
      <c r="S149" s="53"/>
    </row>
    <row r="150" spans="2:19" ht="14.25">
      <c r="B150" s="53" t="s">
        <v>230</v>
      </c>
      <c r="C150" s="67">
        <v>39</v>
      </c>
      <c r="D150" s="67" t="s">
        <v>65</v>
      </c>
      <c r="E150" s="68" t="s">
        <v>85</v>
      </c>
      <c r="F150" s="53"/>
      <c r="H150" s="68" t="s">
        <v>122</v>
      </c>
      <c r="I150" s="67">
        <v>93</v>
      </c>
      <c r="J150" s="67" t="s">
        <v>65</v>
      </c>
      <c r="K150" s="53" t="s">
        <v>231</v>
      </c>
      <c r="L150" s="53"/>
      <c r="M150" s="53"/>
      <c r="N150" s="53"/>
      <c r="O150" s="53"/>
      <c r="P150" s="53"/>
      <c r="Q150" s="53"/>
      <c r="R150" s="53"/>
      <c r="S150" s="53"/>
    </row>
    <row r="151" spans="2:19" ht="14.25">
      <c r="B151" s="53" t="s">
        <v>232</v>
      </c>
      <c r="C151" s="67">
        <v>104</v>
      </c>
      <c r="D151" s="67" t="s">
        <v>127</v>
      </c>
      <c r="E151" s="68" t="s">
        <v>161</v>
      </c>
      <c r="F151" s="53"/>
      <c r="H151" s="68" t="s">
        <v>82</v>
      </c>
      <c r="I151" s="67">
        <v>30</v>
      </c>
      <c r="J151" s="67" t="s">
        <v>58</v>
      </c>
      <c r="K151" s="53" t="s">
        <v>233</v>
      </c>
      <c r="L151" s="53"/>
      <c r="M151" s="53"/>
      <c r="N151" s="53"/>
      <c r="O151" s="53"/>
      <c r="P151" s="53"/>
      <c r="Q151" s="53"/>
      <c r="R151" s="53"/>
      <c r="S151" s="53"/>
    </row>
    <row r="152" spans="2:19" ht="14.25">
      <c r="B152" s="53" t="s">
        <v>215</v>
      </c>
      <c r="C152" s="67">
        <v>56</v>
      </c>
      <c r="D152" s="67" t="s">
        <v>65</v>
      </c>
      <c r="E152" s="68" t="s">
        <v>98</v>
      </c>
      <c r="F152" s="53"/>
      <c r="H152" s="68" t="s">
        <v>168</v>
      </c>
      <c r="I152" s="67">
        <v>125</v>
      </c>
      <c r="J152" s="67" t="s">
        <v>43</v>
      </c>
      <c r="K152" s="53" t="s">
        <v>193</v>
      </c>
      <c r="L152" s="53"/>
      <c r="M152" s="53"/>
      <c r="N152" s="53"/>
      <c r="O152" s="53"/>
      <c r="P152" s="53"/>
      <c r="Q152" s="53"/>
      <c r="R152" s="53"/>
      <c r="S152" s="53"/>
    </row>
    <row r="153" spans="2:19" ht="14.25">
      <c r="B153" s="53" t="s">
        <v>234</v>
      </c>
      <c r="C153" s="67">
        <v>96</v>
      </c>
      <c r="D153" s="67" t="s">
        <v>127</v>
      </c>
      <c r="E153" s="68" t="s">
        <v>157</v>
      </c>
      <c r="F153" s="53"/>
      <c r="H153" s="68" t="s">
        <v>155</v>
      </c>
      <c r="I153" s="67">
        <v>92</v>
      </c>
      <c r="J153" s="67" t="s">
        <v>127</v>
      </c>
      <c r="K153" s="53" t="s">
        <v>235</v>
      </c>
      <c r="L153" s="53"/>
      <c r="M153" s="53"/>
      <c r="N153" s="53"/>
      <c r="O153" s="53"/>
      <c r="P153" s="53"/>
      <c r="Q153" s="53"/>
      <c r="R153" s="53"/>
      <c r="S153" s="53"/>
    </row>
    <row r="154" spans="2:19" ht="14.25">
      <c r="B154" s="53" t="s">
        <v>236</v>
      </c>
      <c r="C154" s="67">
        <v>87</v>
      </c>
      <c r="D154" s="67" t="s">
        <v>58</v>
      </c>
      <c r="E154" s="68" t="s">
        <v>144</v>
      </c>
      <c r="F154" s="53"/>
      <c r="H154" s="68" t="s">
        <v>154</v>
      </c>
      <c r="I154" s="67">
        <v>90</v>
      </c>
      <c r="J154" s="67" t="s">
        <v>127</v>
      </c>
      <c r="K154" s="53" t="s">
        <v>222</v>
      </c>
      <c r="L154" s="53"/>
      <c r="M154" s="53"/>
      <c r="N154" s="53"/>
      <c r="O154" s="53"/>
      <c r="P154" s="53"/>
      <c r="Q154" s="53"/>
      <c r="R154" s="53"/>
      <c r="S154" s="53"/>
    </row>
    <row r="155" spans="2:19" ht="14.25">
      <c r="B155" s="53" t="s">
        <v>237</v>
      </c>
      <c r="C155" s="67">
        <v>70</v>
      </c>
      <c r="D155" s="67" t="s">
        <v>127</v>
      </c>
      <c r="E155" s="68" t="s">
        <v>138</v>
      </c>
      <c r="F155" s="53"/>
      <c r="H155" s="68" t="s">
        <v>150</v>
      </c>
      <c r="I155" s="67">
        <v>80</v>
      </c>
      <c r="J155" s="67" t="s">
        <v>127</v>
      </c>
      <c r="K155" s="53" t="s">
        <v>238</v>
      </c>
      <c r="L155" s="53"/>
      <c r="M155" s="53"/>
      <c r="N155" s="53"/>
      <c r="O155" s="53"/>
      <c r="P155" s="53"/>
      <c r="Q155" s="53"/>
      <c r="R155" s="53"/>
      <c r="S155" s="53"/>
    </row>
    <row r="156" spans="2:19" ht="14.25">
      <c r="B156" s="53" t="s">
        <v>239</v>
      </c>
      <c r="C156" s="67">
        <v>16</v>
      </c>
      <c r="D156" s="67" t="s">
        <v>65</v>
      </c>
      <c r="E156" s="68" t="s">
        <v>68</v>
      </c>
      <c r="F156" s="53"/>
      <c r="H156" s="68" t="s">
        <v>141</v>
      </c>
      <c r="I156" s="67">
        <v>84</v>
      </c>
      <c r="J156" s="67" t="s">
        <v>58</v>
      </c>
      <c r="K156" s="53" t="s">
        <v>240</v>
      </c>
      <c r="L156" s="53"/>
      <c r="M156" s="53"/>
      <c r="N156" s="53"/>
      <c r="O156" s="53"/>
      <c r="P156" s="53"/>
      <c r="Q156" s="53"/>
      <c r="R156" s="53"/>
      <c r="S156" s="53"/>
    </row>
    <row r="157" spans="2:19" ht="14.25">
      <c r="B157" s="53" t="s">
        <v>241</v>
      </c>
      <c r="C157" s="67">
        <v>105</v>
      </c>
      <c r="D157" s="67" t="s">
        <v>127</v>
      </c>
      <c r="E157" s="68" t="s">
        <v>165</v>
      </c>
      <c r="F157" s="53"/>
      <c r="H157" s="68" t="s">
        <v>170</v>
      </c>
      <c r="I157" s="67">
        <v>127</v>
      </c>
      <c r="J157" s="67" t="s">
        <v>43</v>
      </c>
      <c r="K157" s="53" t="s">
        <v>242</v>
      </c>
      <c r="L157" s="53"/>
      <c r="M157" s="53"/>
      <c r="N157" s="53"/>
      <c r="O157" s="53"/>
      <c r="P157" s="53"/>
      <c r="Q157" s="53"/>
      <c r="R157" s="53"/>
      <c r="S157" s="53"/>
    </row>
    <row r="158" spans="2:19" ht="14.25">
      <c r="B158" s="53" t="s">
        <v>243</v>
      </c>
      <c r="C158" s="67">
        <v>129</v>
      </c>
      <c r="D158" s="67" t="s">
        <v>127</v>
      </c>
      <c r="E158" s="68" t="s">
        <v>172</v>
      </c>
      <c r="F158" s="53"/>
      <c r="H158" s="68" t="s">
        <v>88</v>
      </c>
      <c r="I158" s="67">
        <v>35</v>
      </c>
      <c r="J158" s="67" t="s">
        <v>43</v>
      </c>
      <c r="K158" s="53" t="s">
        <v>181</v>
      </c>
      <c r="L158" s="53"/>
      <c r="M158" s="53"/>
      <c r="N158" s="53"/>
      <c r="O158" s="53"/>
      <c r="P158" s="53"/>
      <c r="Q158" s="53"/>
      <c r="R158" s="53"/>
      <c r="S158" s="53"/>
    </row>
    <row r="159" spans="2:19" ht="14.25">
      <c r="B159" s="53" t="s">
        <v>196</v>
      </c>
      <c r="C159" s="67">
        <v>86</v>
      </c>
      <c r="D159" s="67" t="s">
        <v>127</v>
      </c>
      <c r="E159" s="68" t="s">
        <v>151</v>
      </c>
      <c r="F159" s="53"/>
      <c r="H159" s="68" t="s">
        <v>89</v>
      </c>
      <c r="I159" s="67">
        <v>36</v>
      </c>
      <c r="J159" s="67" t="s">
        <v>43</v>
      </c>
      <c r="K159" s="53" t="s">
        <v>179</v>
      </c>
      <c r="L159" s="53"/>
      <c r="M159" s="53"/>
      <c r="N159" s="53"/>
      <c r="O159" s="53"/>
      <c r="P159" s="53"/>
      <c r="Q159" s="53"/>
      <c r="R159" s="53"/>
      <c r="S159" s="53"/>
    </row>
    <row r="160" spans="2:19" ht="14.25">
      <c r="B160" s="53" t="s">
        <v>229</v>
      </c>
      <c r="C160" s="67">
        <v>67</v>
      </c>
      <c r="D160" s="67" t="s">
        <v>127</v>
      </c>
      <c r="E160" s="68" t="s">
        <v>135</v>
      </c>
      <c r="F160" s="53"/>
      <c r="H160" s="68" t="s">
        <v>74</v>
      </c>
      <c r="I160" s="67">
        <v>22</v>
      </c>
      <c r="J160" s="67" t="s">
        <v>58</v>
      </c>
      <c r="K160" s="53" t="s">
        <v>244</v>
      </c>
      <c r="L160" s="53"/>
      <c r="M160" s="53"/>
      <c r="N160" s="53"/>
      <c r="O160" s="53"/>
      <c r="P160" s="53"/>
      <c r="Q160" s="53"/>
      <c r="R160" s="53"/>
      <c r="S160" s="53"/>
    </row>
    <row r="161" spans="2:19" ht="14.25">
      <c r="B161" s="53" t="s">
        <v>235</v>
      </c>
      <c r="C161" s="67">
        <v>92</v>
      </c>
      <c r="D161" s="67" t="s">
        <v>127</v>
      </c>
      <c r="E161" s="68" t="s">
        <v>155</v>
      </c>
      <c r="F161" s="53"/>
      <c r="H161" s="68" t="s">
        <v>162</v>
      </c>
      <c r="I161" s="67">
        <v>108</v>
      </c>
      <c r="J161" s="67" t="s">
        <v>43</v>
      </c>
      <c r="K161" s="53" t="s">
        <v>200</v>
      </c>
      <c r="L161" s="53"/>
      <c r="M161" s="53"/>
      <c r="N161" s="53"/>
      <c r="O161" s="53"/>
      <c r="P161" s="53"/>
      <c r="Q161" s="53"/>
      <c r="R161" s="53"/>
      <c r="S161" s="53"/>
    </row>
    <row r="162" spans="2:19" ht="14.25">
      <c r="B162" s="53" t="s">
        <v>228</v>
      </c>
      <c r="C162" s="67">
        <v>13</v>
      </c>
      <c r="D162" s="67" t="s">
        <v>65</v>
      </c>
      <c r="E162" s="68" t="s">
        <v>64</v>
      </c>
      <c r="F162" s="53"/>
      <c r="H162" s="68" t="s">
        <v>149</v>
      </c>
      <c r="I162" s="67">
        <v>91</v>
      </c>
      <c r="J162" s="67" t="s">
        <v>43</v>
      </c>
      <c r="K162" s="53" t="s">
        <v>245</v>
      </c>
      <c r="L162" s="53"/>
      <c r="M162" s="53"/>
      <c r="N162" s="53"/>
      <c r="O162" s="53"/>
      <c r="P162" s="53"/>
      <c r="Q162" s="53"/>
      <c r="R162" s="53"/>
      <c r="S162" s="53"/>
    </row>
    <row r="163" spans="2:19" ht="14.25">
      <c r="B163" s="53" t="s">
        <v>25</v>
      </c>
      <c r="C163" s="67">
        <v>60</v>
      </c>
      <c r="D163" s="67" t="s">
        <v>65</v>
      </c>
      <c r="E163" s="68" t="s">
        <v>109</v>
      </c>
      <c r="F163" s="53"/>
      <c r="H163" s="68" t="s">
        <v>132</v>
      </c>
      <c r="I163" s="67">
        <v>44</v>
      </c>
      <c r="J163" s="67" t="s">
        <v>127</v>
      </c>
      <c r="K163" s="53" t="s">
        <v>246</v>
      </c>
      <c r="L163" s="53"/>
      <c r="M163" s="53"/>
      <c r="N163" s="53"/>
      <c r="O163" s="53"/>
      <c r="P163" s="53"/>
      <c r="Q163" s="53"/>
      <c r="R163" s="53"/>
      <c r="S163" s="53"/>
    </row>
    <row r="164" spans="2:19" ht="14.25">
      <c r="B164" s="53" t="s">
        <v>4</v>
      </c>
      <c r="C164" s="67">
        <v>50</v>
      </c>
      <c r="D164" s="67" t="s">
        <v>58</v>
      </c>
      <c r="E164" s="68" t="s">
        <v>106</v>
      </c>
      <c r="F164" s="53"/>
      <c r="H164" s="68" t="s">
        <v>157</v>
      </c>
      <c r="I164" s="67">
        <v>96</v>
      </c>
      <c r="J164" s="67" t="s">
        <v>127</v>
      </c>
      <c r="K164" s="53" t="s">
        <v>234</v>
      </c>
      <c r="L164" s="53"/>
      <c r="M164" s="53"/>
      <c r="N164" s="53"/>
      <c r="O164" s="53"/>
      <c r="P164" s="53"/>
      <c r="Q164" s="53"/>
      <c r="R164" s="53"/>
      <c r="S164" s="53"/>
    </row>
    <row r="165" spans="2:19" ht="14.25">
      <c r="B165" s="53" t="s">
        <v>247</v>
      </c>
      <c r="C165" s="67">
        <v>55</v>
      </c>
      <c r="D165" s="67" t="s">
        <v>58</v>
      </c>
      <c r="E165" s="68" t="s">
        <v>111</v>
      </c>
      <c r="F165" s="53"/>
      <c r="H165" s="68" t="s">
        <v>67</v>
      </c>
      <c r="I165" s="67">
        <v>15</v>
      </c>
      <c r="J165" s="67" t="s">
        <v>65</v>
      </c>
      <c r="K165" s="53" t="s">
        <v>248</v>
      </c>
      <c r="L165" s="53"/>
      <c r="M165" s="53"/>
      <c r="N165" s="53"/>
      <c r="O165" s="53"/>
      <c r="P165" s="53"/>
      <c r="Q165" s="53"/>
      <c r="R165" s="53"/>
      <c r="S165" s="53"/>
    </row>
    <row r="166" spans="2:19" ht="14.25">
      <c r="B166" s="53" t="s">
        <v>192</v>
      </c>
      <c r="C166" s="67">
        <v>72</v>
      </c>
      <c r="D166" s="67" t="s">
        <v>65</v>
      </c>
      <c r="E166" s="68" t="s">
        <v>117</v>
      </c>
      <c r="F166" s="53"/>
      <c r="H166" s="68" t="s">
        <v>137</v>
      </c>
      <c r="I166" s="67">
        <v>69</v>
      </c>
      <c r="J166" s="67" t="s">
        <v>127</v>
      </c>
      <c r="K166" s="53" t="s">
        <v>249</v>
      </c>
      <c r="L166" s="53"/>
      <c r="M166" s="53"/>
      <c r="N166" s="53"/>
      <c r="O166" s="53"/>
      <c r="P166" s="53"/>
      <c r="Q166" s="53"/>
      <c r="R166" s="53"/>
      <c r="S166" s="53"/>
    </row>
    <row r="167" spans="2:19" ht="14.25">
      <c r="B167" s="53" t="s">
        <v>250</v>
      </c>
      <c r="C167" s="67">
        <v>75</v>
      </c>
      <c r="D167" s="67" t="s">
        <v>127</v>
      </c>
      <c r="E167" s="68" t="s">
        <v>143</v>
      </c>
      <c r="F167" s="53"/>
      <c r="H167" s="68" t="s">
        <v>153</v>
      </c>
      <c r="I167" s="67">
        <v>88</v>
      </c>
      <c r="J167" s="67" t="s">
        <v>127</v>
      </c>
      <c r="K167" s="53" t="s">
        <v>251</v>
      </c>
      <c r="L167" s="53"/>
      <c r="M167" s="53"/>
      <c r="N167" s="53"/>
      <c r="O167" s="53"/>
      <c r="P167" s="53"/>
      <c r="Q167" s="53"/>
      <c r="R167" s="53"/>
      <c r="S167" s="53"/>
    </row>
    <row r="168" spans="2:19" ht="14.25">
      <c r="B168" s="53" t="s">
        <v>252</v>
      </c>
      <c r="C168" s="67">
        <v>20</v>
      </c>
      <c r="D168" s="67" t="s">
        <v>43</v>
      </c>
      <c r="E168" s="68" t="s">
        <v>72</v>
      </c>
      <c r="F168" s="53"/>
      <c r="H168" s="68" t="s">
        <v>152</v>
      </c>
      <c r="I168" s="67">
        <v>94</v>
      </c>
      <c r="J168" s="67" t="s">
        <v>58</v>
      </c>
      <c r="K168" s="53" t="s">
        <v>253</v>
      </c>
      <c r="L168" s="53"/>
      <c r="M168" s="53"/>
      <c r="N168" s="53"/>
      <c r="O168" s="53"/>
      <c r="P168" s="53"/>
      <c r="Q168" s="53"/>
      <c r="R168" s="53"/>
      <c r="S168" s="53"/>
    </row>
    <row r="169" spans="2:19" ht="14.25">
      <c r="B169" s="53" t="s">
        <v>254</v>
      </c>
      <c r="C169" s="67">
        <v>85</v>
      </c>
      <c r="D169" s="67" t="s">
        <v>65</v>
      </c>
      <c r="E169" s="68" t="s">
        <v>120</v>
      </c>
      <c r="F169" s="53"/>
      <c r="H169" s="68" t="s">
        <v>60</v>
      </c>
      <c r="I169" s="67">
        <v>9</v>
      </c>
      <c r="J169" s="67" t="s">
        <v>43</v>
      </c>
      <c r="K169" s="53" t="s">
        <v>255</v>
      </c>
      <c r="L169" s="53"/>
      <c r="M169" s="53"/>
      <c r="N169" s="53"/>
      <c r="O169" s="53"/>
      <c r="P169" s="53"/>
      <c r="Q169" s="53"/>
      <c r="R169" s="53"/>
      <c r="S169" s="53"/>
    </row>
    <row r="170" spans="2:19" ht="14.25">
      <c r="B170" s="53" t="s">
        <v>209</v>
      </c>
      <c r="C170" s="67">
        <v>7</v>
      </c>
      <c r="D170" s="67" t="s">
        <v>58</v>
      </c>
      <c r="E170" s="68" t="s">
        <v>57</v>
      </c>
      <c r="F170" s="53"/>
      <c r="H170" s="68" t="s">
        <v>158</v>
      </c>
      <c r="I170" s="67">
        <v>97</v>
      </c>
      <c r="J170" s="67" t="s">
        <v>127</v>
      </c>
      <c r="K170" s="53" t="s">
        <v>214</v>
      </c>
      <c r="L170" s="53"/>
      <c r="M170" s="53"/>
      <c r="N170" s="53"/>
      <c r="O170" s="53"/>
      <c r="P170" s="53"/>
      <c r="Q170" s="53"/>
      <c r="R170" s="53"/>
      <c r="S170" s="53"/>
    </row>
    <row r="171" spans="2:19" ht="14.25">
      <c r="B171" s="53" t="s">
        <v>256</v>
      </c>
      <c r="C171" s="67">
        <v>34</v>
      </c>
      <c r="D171" s="67" t="s">
        <v>43</v>
      </c>
      <c r="E171" s="68" t="s">
        <v>87</v>
      </c>
      <c r="F171" s="53"/>
      <c r="H171" s="68" t="s">
        <v>100</v>
      </c>
      <c r="I171" s="67">
        <v>46</v>
      </c>
      <c r="J171" s="67" t="s">
        <v>43</v>
      </c>
      <c r="K171" s="53" t="s">
        <v>257</v>
      </c>
      <c r="L171" s="53"/>
      <c r="M171" s="53"/>
      <c r="N171" s="53"/>
      <c r="O171" s="53"/>
      <c r="P171" s="53"/>
      <c r="Q171" s="53"/>
      <c r="R171" s="53"/>
      <c r="S171" s="53"/>
    </row>
    <row r="172" spans="2:19" ht="14.25">
      <c r="B172" s="53" t="s">
        <v>258</v>
      </c>
      <c r="C172" s="67">
        <v>42</v>
      </c>
      <c r="D172" s="67" t="s">
        <v>127</v>
      </c>
      <c r="E172" s="68" t="s">
        <v>128</v>
      </c>
      <c r="F172" s="53"/>
      <c r="H172" s="68" t="s">
        <v>84</v>
      </c>
      <c r="I172" s="67">
        <v>32</v>
      </c>
      <c r="J172" s="67" t="s">
        <v>58</v>
      </c>
      <c r="K172" s="53" t="s">
        <v>216</v>
      </c>
      <c r="L172" s="53"/>
      <c r="M172" s="53"/>
      <c r="N172" s="53"/>
      <c r="O172" s="53"/>
      <c r="P172" s="53"/>
      <c r="Q172" s="53"/>
      <c r="R172" s="53"/>
      <c r="S172" s="53"/>
    </row>
    <row r="173" spans="2:19" ht="14.25">
      <c r="B173" s="53" t="s">
        <v>198</v>
      </c>
      <c r="C173" s="67">
        <v>79</v>
      </c>
      <c r="D173" s="67" t="s">
        <v>127</v>
      </c>
      <c r="E173" s="68" t="s">
        <v>147</v>
      </c>
      <c r="F173" s="53"/>
      <c r="H173" s="68" t="s">
        <v>160</v>
      </c>
      <c r="I173" s="67">
        <v>99</v>
      </c>
      <c r="J173" s="67" t="s">
        <v>127</v>
      </c>
      <c r="K173" s="53" t="s">
        <v>259</v>
      </c>
      <c r="L173" s="53"/>
      <c r="M173" s="53"/>
      <c r="N173" s="53"/>
      <c r="O173" s="53"/>
      <c r="P173" s="53"/>
      <c r="Q173" s="53"/>
      <c r="R173" s="53"/>
      <c r="S173" s="53"/>
    </row>
    <row r="174" spans="2:19" ht="14.25">
      <c r="B174" s="53" t="s">
        <v>260</v>
      </c>
      <c r="C174" s="67">
        <v>26</v>
      </c>
      <c r="D174" s="67" t="s">
        <v>58</v>
      </c>
      <c r="E174" s="68" t="s">
        <v>79</v>
      </c>
      <c r="F174" s="53"/>
      <c r="H174" s="68" t="s">
        <v>63</v>
      </c>
      <c r="I174" s="67">
        <v>12</v>
      </c>
      <c r="J174" s="67" t="s">
        <v>58</v>
      </c>
      <c r="K174" s="53" t="s">
        <v>206</v>
      </c>
      <c r="L174" s="53"/>
      <c r="M174" s="53"/>
      <c r="N174" s="53"/>
      <c r="O174" s="53"/>
      <c r="P174" s="53"/>
      <c r="Q174" s="53"/>
      <c r="R174" s="53"/>
      <c r="S174" s="53"/>
    </row>
    <row r="175" spans="2:19" ht="14.25">
      <c r="B175" s="53" t="s">
        <v>251</v>
      </c>
      <c r="C175" s="67">
        <v>88</v>
      </c>
      <c r="D175" s="67" t="s">
        <v>127</v>
      </c>
      <c r="E175" s="68" t="s">
        <v>153</v>
      </c>
      <c r="F175" s="53"/>
      <c r="H175" s="68" t="s">
        <v>61</v>
      </c>
      <c r="I175" s="67">
        <v>10</v>
      </c>
      <c r="J175" s="67" t="s">
        <v>43</v>
      </c>
      <c r="K175" s="53" t="s">
        <v>261</v>
      </c>
      <c r="L175" s="53"/>
      <c r="M175" s="53"/>
      <c r="N175" s="53"/>
      <c r="O175" s="53"/>
      <c r="P175" s="53"/>
      <c r="Q175" s="53"/>
      <c r="R175" s="53"/>
      <c r="S175" s="53"/>
    </row>
    <row r="176" spans="2:19" ht="14.25">
      <c r="B176" s="53" t="s">
        <v>262</v>
      </c>
      <c r="C176" s="67">
        <v>4</v>
      </c>
      <c r="D176" s="67" t="s">
        <v>43</v>
      </c>
      <c r="E176" s="68" t="s">
        <v>54</v>
      </c>
      <c r="F176" s="53"/>
      <c r="H176" s="68" t="s">
        <v>79</v>
      </c>
      <c r="I176" s="67">
        <v>26</v>
      </c>
      <c r="J176" s="67" t="s">
        <v>58</v>
      </c>
      <c r="K176" s="53" t="s">
        <v>260</v>
      </c>
      <c r="L176" s="53"/>
      <c r="M176" s="53"/>
      <c r="N176" s="53"/>
      <c r="O176" s="53"/>
      <c r="P176" s="53"/>
      <c r="Q176" s="53"/>
      <c r="R176" s="53"/>
      <c r="S176" s="53"/>
    </row>
    <row r="177" spans="1:19" ht="14.25">
      <c r="B177" s="53" t="s">
        <v>22</v>
      </c>
      <c r="C177" s="67">
        <v>8</v>
      </c>
      <c r="D177" s="67" t="s">
        <v>43</v>
      </c>
      <c r="E177" s="68" t="s">
        <v>6</v>
      </c>
      <c r="F177" s="53"/>
      <c r="H177" s="68" t="s">
        <v>145</v>
      </c>
      <c r="I177" s="67">
        <v>77</v>
      </c>
      <c r="J177" s="67" t="s">
        <v>127</v>
      </c>
      <c r="K177" s="53" t="s">
        <v>263</v>
      </c>
      <c r="L177" s="53"/>
      <c r="M177" s="53"/>
      <c r="N177" s="53"/>
      <c r="O177" s="53"/>
      <c r="P177" s="53"/>
      <c r="Q177" s="53"/>
      <c r="R177" s="53"/>
      <c r="S177" s="53"/>
    </row>
    <row r="178" spans="1:19" ht="14.25">
      <c r="B178" s="53" t="s">
        <v>217</v>
      </c>
      <c r="C178" s="67">
        <v>98</v>
      </c>
      <c r="D178" s="67" t="s">
        <v>127</v>
      </c>
      <c r="E178" s="68" t="s">
        <v>159</v>
      </c>
      <c r="F178" s="53"/>
      <c r="H178" s="68" t="s">
        <v>144</v>
      </c>
      <c r="I178" s="67">
        <v>87</v>
      </c>
      <c r="J178" s="67" t="s">
        <v>58</v>
      </c>
      <c r="K178" s="53" t="s">
        <v>236</v>
      </c>
      <c r="L178" s="53"/>
      <c r="M178" s="53"/>
      <c r="N178" s="53"/>
      <c r="O178" s="53"/>
      <c r="P178" s="53"/>
      <c r="Q178" s="53"/>
      <c r="R178" s="53"/>
      <c r="S178" s="53"/>
    </row>
    <row r="179" spans="1:19" ht="14.25">
      <c r="B179" s="53" t="s">
        <v>249</v>
      </c>
      <c r="C179" s="67">
        <v>69</v>
      </c>
      <c r="D179" s="67" t="s">
        <v>127</v>
      </c>
      <c r="E179" s="68" t="s">
        <v>137</v>
      </c>
      <c r="F179" s="53"/>
      <c r="H179" s="68" t="s">
        <v>104</v>
      </c>
      <c r="I179" s="67">
        <v>48</v>
      </c>
      <c r="J179" s="67" t="s">
        <v>43</v>
      </c>
      <c r="K179" s="53" t="s">
        <v>264</v>
      </c>
      <c r="L179" s="53"/>
      <c r="M179" s="53"/>
      <c r="N179" s="53"/>
      <c r="O179" s="53"/>
      <c r="P179" s="53"/>
      <c r="Q179" s="53"/>
      <c r="R179" s="53"/>
      <c r="S179" s="53"/>
    </row>
    <row r="180" spans="1:19" ht="14.25">
      <c r="B180" s="53" t="s">
        <v>248</v>
      </c>
      <c r="C180" s="67">
        <v>15</v>
      </c>
      <c r="D180" s="67" t="s">
        <v>65</v>
      </c>
      <c r="E180" s="68" t="s">
        <v>67</v>
      </c>
      <c r="F180" s="53"/>
      <c r="H180" s="68" t="s">
        <v>90</v>
      </c>
      <c r="I180" s="67">
        <v>37</v>
      </c>
      <c r="J180" s="67" t="s">
        <v>58</v>
      </c>
      <c r="K180" s="53" t="s">
        <v>191</v>
      </c>
      <c r="L180" s="53"/>
      <c r="M180" s="53"/>
      <c r="N180" s="53"/>
      <c r="O180" s="53"/>
      <c r="P180" s="53"/>
      <c r="Q180" s="53"/>
      <c r="R180" s="53"/>
      <c r="S180" s="53"/>
    </row>
    <row r="181" spans="1:19" ht="14.25">
      <c r="A181" s="53"/>
      <c r="B181" s="66" t="s">
        <v>28</v>
      </c>
      <c r="C181" s="53"/>
      <c r="D181" s="53"/>
      <c r="E181" s="53"/>
      <c r="F181" s="53"/>
      <c r="H181" s="68" t="s">
        <v>71</v>
      </c>
      <c r="I181" s="67">
        <v>19</v>
      </c>
      <c r="J181" s="67" t="s">
        <v>43</v>
      </c>
      <c r="K181" s="53" t="s">
        <v>220</v>
      </c>
      <c r="L181" s="53"/>
      <c r="M181" s="53"/>
      <c r="N181" s="53"/>
      <c r="O181" s="53"/>
      <c r="P181" s="53"/>
      <c r="Q181" s="53"/>
      <c r="R181" s="53"/>
      <c r="S181" s="53"/>
    </row>
    <row r="182" spans="1:19" ht="14.25">
      <c r="B182" s="53" t="s">
        <v>207</v>
      </c>
      <c r="C182" s="67">
        <v>106</v>
      </c>
      <c r="D182" s="67" t="s">
        <v>65</v>
      </c>
      <c r="E182" s="68" t="s">
        <v>123</v>
      </c>
      <c r="F182" s="53"/>
      <c r="H182" s="68" t="s">
        <v>142</v>
      </c>
      <c r="I182" s="67">
        <v>74</v>
      </c>
      <c r="J182" s="67" t="s">
        <v>127</v>
      </c>
      <c r="K182" s="53" t="s">
        <v>218</v>
      </c>
      <c r="L182" s="53"/>
      <c r="M182" s="53"/>
      <c r="N182" s="53"/>
      <c r="O182" s="53"/>
      <c r="P182" s="53"/>
      <c r="Q182" s="53"/>
      <c r="R182" s="53"/>
      <c r="S182" s="53"/>
    </row>
    <row r="183" spans="1:19" ht="14.25">
      <c r="B183" s="53" t="s">
        <v>202</v>
      </c>
      <c r="C183" s="67">
        <v>131</v>
      </c>
      <c r="D183" s="67" t="s">
        <v>43</v>
      </c>
      <c r="E183" s="68" t="s">
        <v>173</v>
      </c>
      <c r="F183" s="53"/>
      <c r="H183" s="68" t="s">
        <v>119</v>
      </c>
      <c r="I183" s="67">
        <v>81</v>
      </c>
      <c r="J183" s="67" t="s">
        <v>65</v>
      </c>
      <c r="K183" s="53" t="s">
        <v>265</v>
      </c>
      <c r="L183" s="53"/>
      <c r="M183" s="53"/>
      <c r="N183" s="53"/>
      <c r="O183" s="53"/>
      <c r="P183" s="53"/>
      <c r="Q183" s="53"/>
      <c r="R183" s="53"/>
      <c r="S183" s="53"/>
    </row>
    <row r="184" spans="1:19" ht="14.25">
      <c r="B184" s="53" t="s">
        <v>242</v>
      </c>
      <c r="C184" s="67">
        <v>127</v>
      </c>
      <c r="D184" s="67" t="s">
        <v>43</v>
      </c>
      <c r="E184" s="68" t="s">
        <v>170</v>
      </c>
      <c r="F184" s="53"/>
      <c r="H184" s="68" t="s">
        <v>51</v>
      </c>
      <c r="I184" s="67">
        <v>3</v>
      </c>
      <c r="J184" s="67" t="s">
        <v>43</v>
      </c>
      <c r="K184" s="53" t="s">
        <v>266</v>
      </c>
      <c r="L184" s="53"/>
      <c r="M184" s="53"/>
      <c r="N184" s="53"/>
      <c r="O184" s="53"/>
      <c r="P184" s="53"/>
      <c r="Q184" s="53"/>
      <c r="R184" s="53"/>
      <c r="S184" s="53"/>
    </row>
    <row r="185" spans="1:19" ht="14.25">
      <c r="B185" s="53" t="s">
        <v>266</v>
      </c>
      <c r="C185" s="67">
        <v>3</v>
      </c>
      <c r="D185" s="67" t="s">
        <v>43</v>
      </c>
      <c r="E185" s="68" t="s">
        <v>51</v>
      </c>
      <c r="F185" s="53"/>
      <c r="H185" s="68" t="s">
        <v>105</v>
      </c>
      <c r="I185" s="67">
        <v>49</v>
      </c>
      <c r="J185" s="67" t="s">
        <v>58</v>
      </c>
      <c r="K185" s="53" t="s">
        <v>195</v>
      </c>
      <c r="L185" s="53"/>
      <c r="M185" s="53"/>
      <c r="N185" s="53"/>
      <c r="O185" s="53"/>
      <c r="P185" s="53"/>
      <c r="Q185" s="53"/>
      <c r="R185" s="53"/>
      <c r="S185" s="53"/>
    </row>
    <row r="186" spans="1:19" ht="14.25">
      <c r="B186" s="53" t="s">
        <v>223</v>
      </c>
      <c r="C186" s="67">
        <v>71</v>
      </c>
      <c r="D186" s="67" t="s">
        <v>127</v>
      </c>
      <c r="E186" s="68" t="s">
        <v>139</v>
      </c>
      <c r="F186" s="53"/>
      <c r="H186" s="68" t="s">
        <v>70</v>
      </c>
      <c r="I186" s="67">
        <v>18</v>
      </c>
      <c r="J186" s="67" t="s">
        <v>65</v>
      </c>
      <c r="K186" s="53" t="s">
        <v>210</v>
      </c>
      <c r="L186" s="53"/>
      <c r="M186" s="53"/>
      <c r="N186" s="53"/>
      <c r="O186" s="53"/>
      <c r="P186" s="53"/>
      <c r="Q186" s="53"/>
      <c r="R186" s="53"/>
      <c r="S186" s="53"/>
    </row>
    <row r="187" spans="1:19" ht="14.25">
      <c r="B187" s="53" t="s">
        <v>221</v>
      </c>
      <c r="C187" s="67">
        <v>17</v>
      </c>
      <c r="D187" s="67" t="s">
        <v>65</v>
      </c>
      <c r="E187" s="68" t="s">
        <v>69</v>
      </c>
      <c r="F187" s="53"/>
      <c r="H187" s="68" t="s">
        <v>140</v>
      </c>
      <c r="I187" s="67">
        <v>73</v>
      </c>
      <c r="J187" s="67" t="s">
        <v>127</v>
      </c>
      <c r="K187" s="53" t="s">
        <v>208</v>
      </c>
      <c r="L187" s="53"/>
      <c r="M187" s="53"/>
      <c r="N187" s="53"/>
      <c r="O187" s="53"/>
      <c r="P187" s="53"/>
      <c r="Q187" s="53"/>
      <c r="R187" s="53"/>
      <c r="S187" s="53"/>
    </row>
    <row r="188" spans="1:19" ht="14.25">
      <c r="B188" s="53" t="s">
        <v>231</v>
      </c>
      <c r="C188" s="67">
        <v>93</v>
      </c>
      <c r="D188" s="67" t="s">
        <v>65</v>
      </c>
      <c r="E188" s="68" t="s">
        <v>122</v>
      </c>
      <c r="F188" s="53"/>
      <c r="H188" s="68" t="s">
        <v>83</v>
      </c>
      <c r="I188" s="67">
        <v>31</v>
      </c>
      <c r="J188" s="67" t="s">
        <v>43</v>
      </c>
      <c r="K188" s="53" t="s">
        <v>185</v>
      </c>
      <c r="L188" s="53"/>
      <c r="M188" s="53"/>
      <c r="N188" s="53"/>
      <c r="O188" s="53"/>
      <c r="P188" s="53"/>
      <c r="Q188" s="53"/>
      <c r="R188" s="53"/>
      <c r="S188" s="53"/>
    </row>
    <row r="189" spans="1:19" ht="14.25">
      <c r="B189" s="53" t="s">
        <v>244</v>
      </c>
      <c r="C189" s="67">
        <v>22</v>
      </c>
      <c r="D189" s="67" t="s">
        <v>58</v>
      </c>
      <c r="E189" s="68" t="s">
        <v>74</v>
      </c>
      <c r="F189" s="53"/>
      <c r="H189" s="68" t="s">
        <v>78</v>
      </c>
      <c r="I189" s="67">
        <v>25</v>
      </c>
      <c r="J189" s="67" t="s">
        <v>43</v>
      </c>
      <c r="K189" s="53" t="s">
        <v>267</v>
      </c>
      <c r="L189" s="53"/>
      <c r="M189" s="53"/>
      <c r="N189" s="53"/>
      <c r="O189" s="53"/>
      <c r="P189" s="53"/>
      <c r="Q189" s="53"/>
      <c r="R189" s="53"/>
      <c r="S189" s="53"/>
    </row>
    <row r="190" spans="1:19" ht="14.25">
      <c r="B190" s="53" t="s">
        <v>268</v>
      </c>
      <c r="C190" s="67">
        <v>52</v>
      </c>
      <c r="D190" s="67" t="s">
        <v>65</v>
      </c>
      <c r="E190" s="68" t="s">
        <v>94</v>
      </c>
      <c r="F190" s="53"/>
      <c r="H190" s="68" t="s">
        <v>85</v>
      </c>
      <c r="I190" s="67">
        <v>39</v>
      </c>
      <c r="J190" s="67" t="s">
        <v>65</v>
      </c>
      <c r="K190" s="53" t="s">
        <v>230</v>
      </c>
      <c r="L190" s="53"/>
      <c r="M190" s="53"/>
      <c r="N190" s="53"/>
      <c r="O190" s="53"/>
      <c r="P190" s="53"/>
      <c r="Q190" s="53"/>
      <c r="R190" s="53"/>
      <c r="S190" s="53"/>
    </row>
    <row r="191" spans="1:19" ht="14.25">
      <c r="B191" s="53" t="s">
        <v>182</v>
      </c>
      <c r="C191" s="67">
        <v>51</v>
      </c>
      <c r="D191" s="67" t="s">
        <v>58</v>
      </c>
      <c r="E191" s="68" t="s">
        <v>107</v>
      </c>
      <c r="F191" s="53"/>
      <c r="H191" s="68" t="s">
        <v>92</v>
      </c>
      <c r="I191" s="67">
        <v>40</v>
      </c>
      <c r="J191" s="67" t="s">
        <v>65</v>
      </c>
      <c r="K191" s="53" t="s">
        <v>24</v>
      </c>
      <c r="L191" s="53"/>
      <c r="M191" s="53"/>
      <c r="N191" s="53"/>
      <c r="O191" s="53"/>
      <c r="P191" s="53"/>
      <c r="Q191" s="53"/>
      <c r="R191" s="53"/>
      <c r="S191" s="53"/>
    </row>
    <row r="192" spans="1:19" ht="14.25">
      <c r="B192" s="53" t="s">
        <v>245</v>
      </c>
      <c r="C192" s="67">
        <v>91</v>
      </c>
      <c r="D192" s="67" t="s">
        <v>43</v>
      </c>
      <c r="E192" s="68" t="s">
        <v>149</v>
      </c>
      <c r="F192" s="53"/>
      <c r="H192" s="68" t="s">
        <v>111</v>
      </c>
      <c r="I192" s="67">
        <v>55</v>
      </c>
      <c r="J192" s="67" t="s">
        <v>58</v>
      </c>
      <c r="K192" s="53" t="s">
        <v>247</v>
      </c>
      <c r="L192" s="53"/>
      <c r="M192" s="53"/>
      <c r="N192" s="53"/>
      <c r="O192" s="53"/>
      <c r="P192" s="53"/>
      <c r="Q192" s="53"/>
      <c r="R192" s="53"/>
      <c r="S192" s="53"/>
    </row>
    <row r="193" spans="2:19" ht="14.25">
      <c r="B193" s="53" t="s">
        <v>205</v>
      </c>
      <c r="C193" s="67">
        <v>116</v>
      </c>
      <c r="D193" s="67" t="s">
        <v>43</v>
      </c>
      <c r="E193" s="68" t="s">
        <v>164</v>
      </c>
      <c r="F193" s="53"/>
      <c r="H193" s="68" t="s">
        <v>124</v>
      </c>
      <c r="I193" s="67">
        <v>107</v>
      </c>
      <c r="J193" s="67" t="s">
        <v>65</v>
      </c>
      <c r="K193" s="53" t="s">
        <v>188</v>
      </c>
      <c r="L193" s="53"/>
      <c r="M193" s="53"/>
      <c r="N193" s="53"/>
      <c r="O193" s="53"/>
      <c r="P193" s="53"/>
      <c r="Q193" s="53"/>
      <c r="R193" s="53"/>
      <c r="S193" s="53"/>
    </row>
    <row r="194" spans="2:19" ht="14.25">
      <c r="B194" s="53" t="s">
        <v>253</v>
      </c>
      <c r="C194" s="67">
        <v>94</v>
      </c>
      <c r="D194" s="67" t="s">
        <v>58</v>
      </c>
      <c r="E194" s="68" t="s">
        <v>152</v>
      </c>
      <c r="F194" s="53"/>
      <c r="H194" s="68" t="s">
        <v>76</v>
      </c>
      <c r="I194" s="67">
        <v>23</v>
      </c>
      <c r="J194" s="67" t="s">
        <v>43</v>
      </c>
      <c r="K194" s="53" t="s">
        <v>224</v>
      </c>
      <c r="L194" s="53"/>
      <c r="M194" s="53"/>
      <c r="N194" s="53"/>
      <c r="O194" s="53"/>
      <c r="P194" s="53"/>
      <c r="Q194" s="53"/>
      <c r="R194" s="53"/>
      <c r="S194" s="53"/>
    </row>
    <row r="195" spans="2:19" ht="14.25">
      <c r="B195" s="53" t="s">
        <v>219</v>
      </c>
      <c r="C195" s="67">
        <v>57</v>
      </c>
      <c r="D195" s="67" t="s">
        <v>65</v>
      </c>
      <c r="E195" s="68" t="s">
        <v>108</v>
      </c>
      <c r="F195" s="53"/>
      <c r="H195" s="68" t="s">
        <v>95</v>
      </c>
      <c r="I195" s="67">
        <v>53</v>
      </c>
      <c r="J195" s="67" t="s">
        <v>65</v>
      </c>
      <c r="K195" s="53" t="s">
        <v>227</v>
      </c>
      <c r="L195" s="53"/>
      <c r="M195" s="53"/>
      <c r="N195" s="53"/>
      <c r="O195" s="53"/>
      <c r="P195" s="53"/>
      <c r="Q195" s="53"/>
      <c r="R195" s="53"/>
      <c r="S195" s="53"/>
    </row>
    <row r="196" spans="2:19" ht="14.25">
      <c r="B196" s="53" t="s">
        <v>238</v>
      </c>
      <c r="C196" s="67">
        <v>80</v>
      </c>
      <c r="D196" s="67" t="s">
        <v>127</v>
      </c>
      <c r="E196" s="68" t="s">
        <v>150</v>
      </c>
      <c r="F196" s="53"/>
      <c r="H196" s="68" t="s">
        <v>134</v>
      </c>
      <c r="I196" s="67">
        <v>59</v>
      </c>
      <c r="J196" s="67" t="s">
        <v>127</v>
      </c>
      <c r="K196" s="53" t="s">
        <v>269</v>
      </c>
      <c r="L196" s="53"/>
      <c r="M196" s="53"/>
      <c r="N196" s="53"/>
      <c r="O196" s="53"/>
      <c r="P196" s="53"/>
      <c r="Q196" s="53"/>
      <c r="R196" s="53"/>
      <c r="S196" s="53"/>
    </row>
    <row r="197" spans="2:19" ht="14.25">
      <c r="B197" s="53" t="s">
        <v>263</v>
      </c>
      <c r="C197" s="67">
        <v>77</v>
      </c>
      <c r="D197" s="67" t="s">
        <v>127</v>
      </c>
      <c r="E197" s="68" t="s">
        <v>145</v>
      </c>
      <c r="F197" s="53"/>
      <c r="H197" s="68" t="s">
        <v>133</v>
      </c>
      <c r="I197" s="67">
        <v>58</v>
      </c>
      <c r="J197" s="67" t="s">
        <v>127</v>
      </c>
      <c r="K197" s="53" t="s">
        <v>270</v>
      </c>
      <c r="L197" s="53"/>
      <c r="M197" s="53"/>
      <c r="N197" s="53"/>
      <c r="O197" s="53"/>
      <c r="P197" s="53"/>
      <c r="Q197" s="53"/>
      <c r="R197" s="53"/>
      <c r="S197" s="53"/>
    </row>
    <row r="198" spans="2:19" ht="14.25">
      <c r="B198" s="53" t="s">
        <v>233</v>
      </c>
      <c r="C198" s="67">
        <v>30</v>
      </c>
      <c r="D198" s="67" t="s">
        <v>58</v>
      </c>
      <c r="E198" s="68" t="s">
        <v>82</v>
      </c>
      <c r="F198" s="53"/>
      <c r="H198" s="68" t="s">
        <v>125</v>
      </c>
      <c r="I198" s="67">
        <v>122</v>
      </c>
      <c r="J198" s="67" t="s">
        <v>65</v>
      </c>
      <c r="K198" s="53" t="s">
        <v>271</v>
      </c>
      <c r="L198" s="53"/>
      <c r="M198" s="53"/>
      <c r="N198" s="53"/>
      <c r="O198" s="53"/>
      <c r="P198" s="53"/>
      <c r="Q198" s="53"/>
      <c r="R198" s="53"/>
      <c r="S198" s="53"/>
    </row>
    <row r="199" spans="2:19" ht="14.25">
      <c r="B199" s="53" t="s">
        <v>203</v>
      </c>
      <c r="C199" s="67">
        <v>124</v>
      </c>
      <c r="D199" s="67" t="s">
        <v>43</v>
      </c>
      <c r="E199" s="68" t="s">
        <v>167</v>
      </c>
      <c r="F199" s="53"/>
      <c r="H199" s="68" t="s">
        <v>94</v>
      </c>
      <c r="I199" s="67">
        <v>52</v>
      </c>
      <c r="J199" s="67" t="s">
        <v>65</v>
      </c>
      <c r="K199" s="53" t="s">
        <v>268</v>
      </c>
      <c r="L199" s="53"/>
      <c r="M199" s="53"/>
      <c r="N199" s="53"/>
      <c r="O199" s="53"/>
      <c r="P199" s="53"/>
      <c r="Q199" s="53"/>
      <c r="R199" s="53"/>
      <c r="S199" s="53"/>
    </row>
    <row r="200" spans="2:19" ht="14.25">
      <c r="B200" s="53" t="s">
        <v>270</v>
      </c>
      <c r="C200" s="67">
        <v>58</v>
      </c>
      <c r="D200" s="67" t="s">
        <v>127</v>
      </c>
      <c r="E200" s="68" t="s">
        <v>133</v>
      </c>
      <c r="F200" s="53"/>
      <c r="H200" s="68" t="s">
        <v>54</v>
      </c>
      <c r="I200" s="67">
        <v>4</v>
      </c>
      <c r="J200" s="67" t="s">
        <v>43</v>
      </c>
      <c r="K200" s="53" t="s">
        <v>262</v>
      </c>
      <c r="L200" s="53"/>
      <c r="M200" s="53"/>
      <c r="N200" s="53"/>
      <c r="O200" s="53"/>
      <c r="P200" s="53"/>
      <c r="Q200" s="53"/>
      <c r="R200" s="53"/>
      <c r="S200" s="53"/>
    </row>
    <row r="201" spans="2:19" ht="14.25">
      <c r="B201" s="53" t="s">
        <v>29</v>
      </c>
      <c r="C201" s="67">
        <v>33</v>
      </c>
      <c r="D201" s="67" t="s">
        <v>127</v>
      </c>
      <c r="E201" s="68" t="s">
        <v>126</v>
      </c>
      <c r="F201" s="53"/>
      <c r="H201" s="68" t="s">
        <v>55</v>
      </c>
      <c r="I201" s="67">
        <v>5</v>
      </c>
      <c r="J201" s="67" t="s">
        <v>43</v>
      </c>
      <c r="K201" s="53" t="s">
        <v>212</v>
      </c>
      <c r="L201" s="53"/>
      <c r="M201" s="53"/>
      <c r="N201" s="53"/>
      <c r="O201" s="53"/>
      <c r="P201" s="53"/>
      <c r="Q201" s="53"/>
      <c r="R201" s="53"/>
      <c r="S201" s="53"/>
    </row>
    <row r="202" spans="2:19" ht="14.25">
      <c r="B202" s="53" t="s">
        <v>267</v>
      </c>
      <c r="C202" s="67">
        <v>25</v>
      </c>
      <c r="D202" s="67" t="s">
        <v>43</v>
      </c>
      <c r="E202" s="68" t="s">
        <v>78</v>
      </c>
      <c r="F202" s="53"/>
      <c r="H202" s="68" t="s">
        <v>72</v>
      </c>
      <c r="I202" s="67">
        <v>20</v>
      </c>
      <c r="J202" s="67" t="s">
        <v>43</v>
      </c>
      <c r="K202" s="53" t="s">
        <v>252</v>
      </c>
      <c r="L202" s="53"/>
      <c r="M202" s="53"/>
      <c r="N202" s="53"/>
      <c r="O202" s="53"/>
      <c r="P202" s="53"/>
      <c r="Q202" s="53"/>
      <c r="R202" s="53"/>
      <c r="S202" s="53"/>
    </row>
    <row r="203" spans="2:19" ht="14.25">
      <c r="B203" s="53" t="s">
        <v>30</v>
      </c>
      <c r="C203" s="67">
        <v>128</v>
      </c>
      <c r="D203" s="67" t="s">
        <v>43</v>
      </c>
      <c r="E203" s="68" t="s">
        <v>171</v>
      </c>
      <c r="F203" s="53"/>
      <c r="H203" s="68" t="s">
        <v>143</v>
      </c>
      <c r="I203" s="67">
        <v>75</v>
      </c>
      <c r="J203" s="67" t="s">
        <v>127</v>
      </c>
      <c r="K203" s="53" t="s">
        <v>250</v>
      </c>
      <c r="L203" s="53"/>
      <c r="M203" s="53"/>
      <c r="N203" s="53"/>
      <c r="O203" s="53"/>
      <c r="P203" s="53"/>
      <c r="Q203" s="53"/>
      <c r="R203" s="53"/>
      <c r="S203" s="53"/>
    </row>
    <row r="204" spans="2:19" ht="14.25">
      <c r="B204" s="53" t="s">
        <v>186</v>
      </c>
      <c r="C204" s="67">
        <v>27</v>
      </c>
      <c r="D204" s="67" t="s">
        <v>43</v>
      </c>
      <c r="E204" s="68" t="s">
        <v>80</v>
      </c>
      <c r="F204" s="53"/>
      <c r="H204" s="68" t="s">
        <v>93</v>
      </c>
      <c r="I204" s="67">
        <v>41</v>
      </c>
      <c r="J204" s="67" t="s">
        <v>65</v>
      </c>
      <c r="K204" s="53" t="s">
        <v>177</v>
      </c>
      <c r="L204" s="53"/>
      <c r="M204" s="53"/>
      <c r="N204" s="53"/>
      <c r="O204" s="53"/>
      <c r="P204" s="53"/>
      <c r="Q204" s="53"/>
      <c r="R204" s="53"/>
      <c r="S204" s="53"/>
    </row>
    <row r="205" spans="2:19" ht="14.25">
      <c r="B205" s="53" t="s">
        <v>272</v>
      </c>
      <c r="C205" s="67">
        <v>24</v>
      </c>
      <c r="D205" s="67" t="s">
        <v>43</v>
      </c>
      <c r="E205" s="68" t="s">
        <v>77</v>
      </c>
      <c r="F205" s="53"/>
      <c r="H205" s="68" t="s">
        <v>77</v>
      </c>
      <c r="I205" s="67">
        <v>24</v>
      </c>
      <c r="J205" s="67" t="s">
        <v>43</v>
      </c>
      <c r="K205" s="53" t="s">
        <v>272</v>
      </c>
      <c r="L205" s="53"/>
      <c r="M205" s="53"/>
      <c r="N205" s="53"/>
      <c r="O205" s="53"/>
      <c r="P205" s="53"/>
      <c r="Q205" s="53"/>
      <c r="R205" s="53"/>
      <c r="S205" s="53"/>
    </row>
    <row r="206" spans="2:19" ht="14.25">
      <c r="B206" s="53" t="s">
        <v>259</v>
      </c>
      <c r="C206" s="67">
        <v>99</v>
      </c>
      <c r="D206" s="67" t="s">
        <v>127</v>
      </c>
      <c r="E206" s="68" t="s">
        <v>160</v>
      </c>
      <c r="F206" s="53"/>
      <c r="H206" s="68" t="s">
        <v>103</v>
      </c>
      <c r="I206" s="67">
        <v>47</v>
      </c>
      <c r="J206" s="67" t="s">
        <v>43</v>
      </c>
      <c r="K206" s="53" t="s">
        <v>273</v>
      </c>
      <c r="L206" s="53"/>
      <c r="M206" s="53"/>
      <c r="N206" s="53"/>
      <c r="O206" s="53"/>
      <c r="P206" s="53"/>
      <c r="Q206" s="53"/>
      <c r="R206" s="53"/>
      <c r="S206" s="53"/>
    </row>
    <row r="207" spans="2:19" ht="14.25">
      <c r="B207" s="53" t="s">
        <v>264</v>
      </c>
      <c r="C207" s="67">
        <v>48</v>
      </c>
      <c r="D207" s="67" t="s">
        <v>43</v>
      </c>
      <c r="E207" s="68" t="s">
        <v>104</v>
      </c>
      <c r="F207" s="53"/>
      <c r="H207" s="68" t="s">
        <v>109</v>
      </c>
      <c r="I207" s="67">
        <v>60</v>
      </c>
      <c r="J207" s="67" t="s">
        <v>65</v>
      </c>
      <c r="K207" s="53" t="s">
        <v>25</v>
      </c>
      <c r="L207" s="53"/>
      <c r="M207" s="53"/>
      <c r="N207" s="53"/>
      <c r="O207" s="53"/>
      <c r="P207" s="53"/>
      <c r="Q207" s="53"/>
      <c r="R207" s="53"/>
      <c r="S207" s="53"/>
    </row>
    <row r="208" spans="2:19" ht="14.25">
      <c r="B208" s="53" t="s">
        <v>27</v>
      </c>
      <c r="C208" s="67">
        <v>126</v>
      </c>
      <c r="D208" s="67" t="s">
        <v>43</v>
      </c>
      <c r="E208" s="68" t="s">
        <v>169</v>
      </c>
      <c r="F208" s="53"/>
      <c r="H208" s="68" t="s">
        <v>120</v>
      </c>
      <c r="I208" s="67">
        <v>85</v>
      </c>
      <c r="J208" s="67" t="s">
        <v>65</v>
      </c>
      <c r="K208" s="53" t="s">
        <v>254</v>
      </c>
      <c r="L208" s="53"/>
      <c r="M208" s="53"/>
      <c r="N208" s="53"/>
      <c r="O208" s="53"/>
      <c r="P208" s="53"/>
      <c r="Q208" s="53"/>
      <c r="R208" s="53"/>
      <c r="S208" s="53"/>
    </row>
    <row r="209" spans="2:19" ht="14.25">
      <c r="B209" s="53" t="s">
        <v>273</v>
      </c>
      <c r="C209" s="67">
        <v>47</v>
      </c>
      <c r="D209" s="67" t="s">
        <v>43</v>
      </c>
      <c r="E209" s="68" t="s">
        <v>103</v>
      </c>
      <c r="F209" s="53"/>
      <c r="H209" s="68" t="s">
        <v>166</v>
      </c>
      <c r="I209" s="67">
        <v>123</v>
      </c>
      <c r="J209" s="67" t="s">
        <v>127</v>
      </c>
      <c r="K209" s="53" t="s">
        <v>26</v>
      </c>
      <c r="L209" s="53"/>
      <c r="M209" s="53"/>
      <c r="N209" s="53"/>
      <c r="O209" s="53"/>
      <c r="P209" s="53"/>
      <c r="Q209" s="53"/>
      <c r="R209" s="53"/>
      <c r="S209" s="53"/>
    </row>
    <row r="210" spans="2:19" ht="14.25">
      <c r="B210" s="53" t="s">
        <v>265</v>
      </c>
      <c r="C210" s="67">
        <v>81</v>
      </c>
      <c r="D210" s="67" t="s">
        <v>65</v>
      </c>
      <c r="E210" s="68" t="s">
        <v>119</v>
      </c>
      <c r="F210" s="53"/>
      <c r="H210" s="68" t="s">
        <v>106</v>
      </c>
      <c r="I210" s="67">
        <v>50</v>
      </c>
      <c r="J210" s="67" t="s">
        <v>58</v>
      </c>
      <c r="K210" s="53" t="s">
        <v>4</v>
      </c>
      <c r="L210" s="53"/>
      <c r="M210" s="53"/>
      <c r="N210" s="53"/>
      <c r="O210" s="53"/>
      <c r="P210" s="53"/>
      <c r="Q210" s="53"/>
      <c r="R210" s="53"/>
      <c r="S210" s="53"/>
    </row>
    <row r="211" spans="2:19" ht="14.25">
      <c r="B211" s="53" t="s">
        <v>183</v>
      </c>
      <c r="C211" s="67">
        <v>45</v>
      </c>
      <c r="D211" s="67" t="s">
        <v>58</v>
      </c>
      <c r="E211" s="68" t="s">
        <v>99</v>
      </c>
      <c r="F211" s="53"/>
      <c r="H211" s="68" t="s">
        <v>87</v>
      </c>
      <c r="I211" s="67">
        <v>34</v>
      </c>
      <c r="J211" s="67" t="s">
        <v>43</v>
      </c>
      <c r="K211" s="53" t="s">
        <v>256</v>
      </c>
      <c r="L211" s="53"/>
      <c r="M211" s="53"/>
      <c r="N211" s="53"/>
      <c r="O211" s="53"/>
      <c r="P211" s="53"/>
      <c r="Q211" s="53"/>
      <c r="R211" s="53"/>
      <c r="S211" s="53"/>
    </row>
    <row r="212" spans="2:19" ht="14.25">
      <c r="B212" s="53" t="s">
        <v>257</v>
      </c>
      <c r="C212" s="67">
        <v>46</v>
      </c>
      <c r="D212" s="67" t="s">
        <v>43</v>
      </c>
      <c r="E212" s="68" t="s">
        <v>100</v>
      </c>
      <c r="F212" s="53"/>
      <c r="H212" s="68" t="s">
        <v>128</v>
      </c>
      <c r="I212" s="67">
        <v>42</v>
      </c>
      <c r="J212" s="67" t="s">
        <v>127</v>
      </c>
      <c r="K212" s="53" t="s">
        <v>258</v>
      </c>
      <c r="L212" s="53"/>
      <c r="M212" s="53"/>
      <c r="N212" s="53"/>
      <c r="O212" s="53"/>
      <c r="P212" s="53"/>
      <c r="Q212" s="53"/>
      <c r="R212" s="53"/>
      <c r="S212" s="53"/>
    </row>
    <row r="213" spans="2:19" ht="14.25">
      <c r="B213" s="53" t="s">
        <v>190</v>
      </c>
      <c r="C213" s="67">
        <v>78</v>
      </c>
      <c r="D213" s="67" t="s">
        <v>127</v>
      </c>
      <c r="E213" s="68" t="s">
        <v>146</v>
      </c>
      <c r="F213" s="53"/>
      <c r="H213" s="68" t="s">
        <v>96</v>
      </c>
      <c r="I213" s="67">
        <v>54</v>
      </c>
      <c r="J213" s="67" t="s">
        <v>65</v>
      </c>
      <c r="K213" s="53" t="s">
        <v>274</v>
      </c>
      <c r="L213" s="53"/>
      <c r="M213" s="53"/>
      <c r="N213" s="53"/>
      <c r="O213" s="53"/>
      <c r="P213" s="53"/>
      <c r="Q213" s="53"/>
      <c r="R213" s="53"/>
      <c r="S213" s="53"/>
    </row>
    <row r="214" spans="2:19" ht="14.25">
      <c r="B214" s="53" t="s">
        <v>189</v>
      </c>
      <c r="C214" s="67">
        <v>21</v>
      </c>
      <c r="D214" s="67" t="s">
        <v>43</v>
      </c>
      <c r="E214" s="68" t="s">
        <v>73</v>
      </c>
      <c r="F214" s="53"/>
      <c r="H214" s="68" t="s">
        <v>118</v>
      </c>
      <c r="I214" s="67">
        <v>76</v>
      </c>
      <c r="J214" s="67" t="s">
        <v>65</v>
      </c>
      <c r="K214" s="53" t="s">
        <v>201</v>
      </c>
      <c r="L214" s="53"/>
      <c r="M214" s="53"/>
      <c r="N214" s="53"/>
      <c r="O214" s="53"/>
      <c r="P214" s="53"/>
      <c r="Q214" s="53"/>
      <c r="R214" s="53"/>
      <c r="S214" s="53"/>
    </row>
    <row r="215" spans="2:19" ht="14.25">
      <c r="B215" s="53" t="s">
        <v>275</v>
      </c>
      <c r="C215" s="67">
        <v>62</v>
      </c>
      <c r="D215" s="67" t="s">
        <v>65</v>
      </c>
      <c r="E215" s="68" t="s">
        <v>112</v>
      </c>
      <c r="F215" s="53"/>
      <c r="H215" s="68" t="s">
        <v>68</v>
      </c>
      <c r="I215" s="67">
        <v>16</v>
      </c>
      <c r="J215" s="67" t="s">
        <v>65</v>
      </c>
      <c r="K215" s="53" t="s">
        <v>239</v>
      </c>
      <c r="L215" s="53"/>
      <c r="M215" s="53"/>
      <c r="N215" s="53"/>
      <c r="O215" s="53"/>
      <c r="P215" s="53"/>
      <c r="Q215" s="53"/>
      <c r="R215" s="53"/>
      <c r="S215" s="53"/>
    </row>
    <row r="216" spans="2:19" ht="14.25">
      <c r="B216" s="53" t="s">
        <v>246</v>
      </c>
      <c r="C216" s="67">
        <v>44</v>
      </c>
      <c r="D216" s="67" t="s">
        <v>127</v>
      </c>
      <c r="E216" s="68" t="s">
        <v>132</v>
      </c>
      <c r="F216" s="53"/>
      <c r="H216" s="68" t="s">
        <v>138</v>
      </c>
      <c r="I216" s="67">
        <v>70</v>
      </c>
      <c r="J216" s="67" t="s">
        <v>127</v>
      </c>
      <c r="K216" s="53" t="s">
        <v>237</v>
      </c>
      <c r="L216" s="53"/>
      <c r="M216" s="53"/>
      <c r="N216" s="53"/>
      <c r="O216" s="53"/>
      <c r="P216" s="53"/>
      <c r="Q216" s="53"/>
      <c r="R216" s="53"/>
      <c r="S216" s="53"/>
    </row>
    <row r="217" spans="2:19" ht="14.25">
      <c r="B217" s="53" t="s">
        <v>271</v>
      </c>
      <c r="C217" s="67">
        <v>122</v>
      </c>
      <c r="D217" s="67" t="s">
        <v>65</v>
      </c>
      <c r="E217" s="68" t="s">
        <v>125</v>
      </c>
      <c r="F217" s="53"/>
      <c r="H217" s="68" t="s">
        <v>113</v>
      </c>
      <c r="I217" s="67">
        <v>63</v>
      </c>
      <c r="J217" s="67" t="s">
        <v>65</v>
      </c>
      <c r="K217" s="53" t="s">
        <v>204</v>
      </c>
      <c r="L217" s="53"/>
      <c r="M217" s="53"/>
      <c r="N217" s="53"/>
      <c r="O217" s="53"/>
      <c r="P217" s="53"/>
      <c r="Q217" s="53"/>
      <c r="R217" s="53"/>
      <c r="S217" s="53"/>
    </row>
    <row r="218" spans="2:19" ht="14.25">
      <c r="B218" s="53" t="s">
        <v>240</v>
      </c>
      <c r="C218" s="67">
        <v>84</v>
      </c>
      <c r="D218" s="67" t="s">
        <v>58</v>
      </c>
      <c r="E218" s="68" t="s">
        <v>141</v>
      </c>
      <c r="F218" s="53"/>
      <c r="H218" s="68" t="s">
        <v>169</v>
      </c>
      <c r="I218" s="67">
        <v>126</v>
      </c>
      <c r="J218" s="67" t="s">
        <v>43</v>
      </c>
      <c r="K218" s="53" t="s">
        <v>27</v>
      </c>
      <c r="L218" s="53"/>
      <c r="M218" s="53"/>
      <c r="N218" s="53"/>
      <c r="O218" s="53"/>
      <c r="P218" s="53"/>
      <c r="Q218" s="53"/>
      <c r="R218" s="53"/>
      <c r="S218" s="53"/>
    </row>
    <row r="219" spans="2:19" ht="14.25">
      <c r="B219" s="53" t="s">
        <v>26</v>
      </c>
      <c r="C219" s="67">
        <v>123</v>
      </c>
      <c r="D219" s="67" t="s">
        <v>127</v>
      </c>
      <c r="E219" s="68" t="s">
        <v>166</v>
      </c>
      <c r="F219" s="53"/>
      <c r="H219" s="68" t="s">
        <v>165</v>
      </c>
      <c r="I219" s="67">
        <v>105</v>
      </c>
      <c r="J219" s="67" t="s">
        <v>127</v>
      </c>
      <c r="K219" s="53" t="s">
        <v>241</v>
      </c>
      <c r="L219" s="53"/>
      <c r="M219" s="53"/>
      <c r="N219" s="53"/>
      <c r="O219" s="53"/>
      <c r="P219" s="53"/>
      <c r="Q219" s="53"/>
      <c r="R219" s="53"/>
      <c r="S219" s="53"/>
    </row>
    <row r="220" spans="2:19" ht="14.25">
      <c r="B220" s="53" t="s">
        <v>261</v>
      </c>
      <c r="C220" s="67">
        <v>10</v>
      </c>
      <c r="D220" s="67" t="s">
        <v>43</v>
      </c>
      <c r="E220" s="68" t="s">
        <v>61</v>
      </c>
      <c r="F220" s="53"/>
      <c r="H220" s="68" t="s">
        <v>172</v>
      </c>
      <c r="I220" s="67">
        <v>129</v>
      </c>
      <c r="J220" s="67" t="s">
        <v>127</v>
      </c>
      <c r="K220" s="53" t="s">
        <v>243</v>
      </c>
      <c r="L220" s="53"/>
      <c r="M220" s="53"/>
      <c r="N220" s="53"/>
      <c r="O220" s="53"/>
      <c r="P220" s="53"/>
      <c r="Q220" s="53"/>
      <c r="R220" s="53"/>
      <c r="S220" s="53"/>
    </row>
    <row r="221" spans="2:19" ht="14.25">
      <c r="B221" s="53" t="s">
        <v>178</v>
      </c>
      <c r="C221" s="67">
        <v>43</v>
      </c>
      <c r="D221" s="67" t="s">
        <v>127</v>
      </c>
      <c r="E221" s="68" t="s">
        <v>129</v>
      </c>
      <c r="F221" s="53"/>
      <c r="H221" s="68" t="s">
        <v>66</v>
      </c>
      <c r="I221" s="67">
        <v>14</v>
      </c>
      <c r="J221" s="67" t="s">
        <v>65</v>
      </c>
      <c r="K221" s="53" t="s">
        <v>226</v>
      </c>
      <c r="L221" s="53"/>
      <c r="M221" s="53"/>
      <c r="N221" s="53"/>
      <c r="O221" s="53"/>
      <c r="P221" s="53"/>
      <c r="Q221" s="53"/>
      <c r="R221" s="53"/>
      <c r="S221" s="53"/>
    </row>
    <row r="222" spans="2:19" ht="14.25">
      <c r="B222" s="53" t="s">
        <v>269</v>
      </c>
      <c r="C222" s="67">
        <v>59</v>
      </c>
      <c r="D222" s="67" t="s">
        <v>127</v>
      </c>
      <c r="E222" s="68" t="s">
        <v>134</v>
      </c>
      <c r="F222" s="53"/>
      <c r="H222" s="68" t="s">
        <v>136</v>
      </c>
      <c r="I222" s="67">
        <v>68</v>
      </c>
      <c r="J222" s="67" t="s">
        <v>127</v>
      </c>
      <c r="K222" s="53" t="s">
        <v>225</v>
      </c>
      <c r="L222" s="53"/>
      <c r="M222" s="53"/>
      <c r="N222" s="53"/>
      <c r="O222" s="53"/>
      <c r="P222" s="53"/>
      <c r="Q222" s="53"/>
      <c r="R222" s="53"/>
      <c r="S222" s="53"/>
    </row>
    <row r="223" spans="2:19" ht="14.25">
      <c r="B223" s="53" t="s">
        <v>213</v>
      </c>
      <c r="C223" s="67">
        <v>11</v>
      </c>
      <c r="D223" s="67" t="s">
        <v>43</v>
      </c>
      <c r="E223" s="68" t="s">
        <v>62</v>
      </c>
      <c r="F223" s="53"/>
      <c r="H223" s="68" t="s">
        <v>6</v>
      </c>
      <c r="I223" s="67">
        <v>8</v>
      </c>
      <c r="J223" s="67" t="s">
        <v>43</v>
      </c>
      <c r="K223" s="53" t="s">
        <v>22</v>
      </c>
      <c r="L223" s="53"/>
      <c r="M223" s="53"/>
      <c r="N223" s="53"/>
      <c r="O223" s="53"/>
      <c r="P223" s="53"/>
      <c r="Q223" s="53"/>
      <c r="R223" s="53"/>
      <c r="S223" s="53"/>
    </row>
    <row r="224" spans="2:19" ht="14.25">
      <c r="B224" s="53" t="s">
        <v>14</v>
      </c>
      <c r="C224" s="67">
        <v>66</v>
      </c>
      <c r="D224" s="67" t="s">
        <v>65</v>
      </c>
      <c r="E224" s="68" t="s">
        <v>116</v>
      </c>
      <c r="F224" s="53"/>
      <c r="H224" s="68" t="s">
        <v>121</v>
      </c>
      <c r="I224" s="67">
        <v>89</v>
      </c>
      <c r="J224" s="67" t="s">
        <v>65</v>
      </c>
      <c r="K224" s="53" t="s">
        <v>197</v>
      </c>
      <c r="L224" s="53"/>
      <c r="M224" s="53"/>
      <c r="N224" s="53"/>
      <c r="O224" s="53"/>
      <c r="P224" s="53"/>
      <c r="Q224" s="53"/>
      <c r="R224" s="53"/>
      <c r="S224" s="53"/>
    </row>
    <row r="225" spans="1:19" ht="14.25">
      <c r="B225" s="53" t="s">
        <v>13</v>
      </c>
      <c r="C225" s="67">
        <v>65</v>
      </c>
      <c r="D225" s="67" t="s">
        <v>65</v>
      </c>
      <c r="E225" s="68" t="s">
        <v>115</v>
      </c>
      <c r="F225" s="53"/>
      <c r="H225" s="68" t="s">
        <v>112</v>
      </c>
      <c r="I225" s="67">
        <v>62</v>
      </c>
      <c r="J225" s="67" t="s">
        <v>65</v>
      </c>
      <c r="K225" s="53" t="s">
        <v>275</v>
      </c>
      <c r="L225" s="53"/>
      <c r="M225" s="53"/>
      <c r="N225" s="53"/>
      <c r="O225" s="53"/>
      <c r="P225" s="53"/>
      <c r="Q225" s="53"/>
      <c r="R225" s="53"/>
      <c r="S225" s="53"/>
    </row>
    <row r="226" spans="1:19" ht="14.25">
      <c r="B226" s="53" t="s">
        <v>274</v>
      </c>
      <c r="C226" s="67">
        <v>54</v>
      </c>
      <c r="D226" s="67" t="s">
        <v>65</v>
      </c>
      <c r="E226" s="68" t="s">
        <v>96</v>
      </c>
      <c r="F226" s="53"/>
      <c r="H226" s="68" t="s">
        <v>161</v>
      </c>
      <c r="I226" s="67">
        <v>104</v>
      </c>
      <c r="J226" s="67" t="s">
        <v>127</v>
      </c>
      <c r="K226" s="53" t="s">
        <v>232</v>
      </c>
      <c r="L226" s="53"/>
      <c r="M226" s="53"/>
      <c r="N226" s="53"/>
      <c r="O226" s="53"/>
      <c r="P226" s="53"/>
      <c r="Q226" s="53"/>
      <c r="R226" s="53"/>
      <c r="S226" s="53"/>
    </row>
    <row r="227" spans="1:19" ht="14.25">
      <c r="B227" s="53" t="s">
        <v>255</v>
      </c>
      <c r="C227" s="67">
        <v>9</v>
      </c>
      <c r="D227" s="67" t="s">
        <v>43</v>
      </c>
      <c r="E227" s="68" t="s">
        <v>60</v>
      </c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  <row r="501" spans="1:19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</row>
    <row r="504" spans="1:19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</row>
    <row r="505" spans="1:19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</row>
    <row r="506" spans="1:19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</row>
    <row r="507" spans="1:19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</row>
    <row r="508" spans="1:19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</row>
    <row r="509" spans="1:19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</row>
    <row r="510" spans="1:19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</row>
    <row r="511" spans="1:19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</row>
    <row r="512" spans="1:19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</row>
    <row r="513" spans="1:19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</row>
    <row r="514" spans="1:19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</row>
    <row r="515" spans="1:19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</row>
    <row r="516" spans="1:19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</row>
    <row r="517" spans="1:19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</row>
    <row r="518" spans="1:19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</row>
    <row r="519" spans="1:19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</row>
    <row r="520" spans="1:19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19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</row>
    <row r="522" spans="1:19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</row>
    <row r="523" spans="1:19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</row>
    <row r="524" spans="1:19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</row>
    <row r="525" spans="1:19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</row>
    <row r="526" spans="1:19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</row>
    <row r="527" spans="1:19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</row>
    <row r="528" spans="1:19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</row>
    <row r="529" spans="1:19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</row>
    <row r="530" spans="1:19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</row>
    <row r="531" spans="1:19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</row>
    <row r="532" spans="1:19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</row>
    <row r="533" spans="1:19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</row>
    <row r="534" spans="1:19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</row>
    <row r="535" spans="1:19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</row>
    <row r="536" spans="1:19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</row>
    <row r="537" spans="1:19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</row>
    <row r="538" spans="1:19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</row>
    <row r="539" spans="1:19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</row>
    <row r="540" spans="1:19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</row>
    <row r="541" spans="1:19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</row>
    <row r="542" spans="1:19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</row>
    <row r="543" spans="1:19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</row>
    <row r="544" spans="1:19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</row>
    <row r="545" spans="1:19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</row>
    <row r="546" spans="1:19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</row>
    <row r="547" spans="1:19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</row>
    <row r="548" spans="1:19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</row>
    <row r="549" spans="1:19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</row>
    <row r="550" spans="1:19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</row>
    <row r="551" spans="1:19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</row>
    <row r="552" spans="1:19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</row>
    <row r="553" spans="1:19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</row>
    <row r="554" spans="1:19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</row>
    <row r="555" spans="1:19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</row>
    <row r="556" spans="1:19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</row>
    <row r="559" spans="1:19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</row>
    <row r="560" spans="1:19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</row>
    <row r="561" spans="1:19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</row>
    <row r="562" spans="1:19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</row>
    <row r="563" spans="1:19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</row>
    <row r="564" spans="1:19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</row>
    <row r="565" spans="1:19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</row>
    <row r="566" spans="1:19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</row>
    <row r="567" spans="1:19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</row>
    <row r="568" spans="1:19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</row>
    <row r="569" spans="1:19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</row>
    <row r="570" spans="1:19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</row>
    <row r="571" spans="1:19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</row>
    <row r="572" spans="1:19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</row>
    <row r="573" spans="1:19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</row>
    <row r="574" spans="1:19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</row>
    <row r="575" spans="1:19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</row>
    <row r="576" spans="1:19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</row>
    <row r="577" spans="1:19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</row>
    <row r="578" spans="1:19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</row>
    <row r="579" spans="1:19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</row>
    <row r="580" spans="1:19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</row>
    <row r="581" spans="1:19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</row>
    <row r="582" spans="1:19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</row>
    <row r="583" spans="1:19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</row>
    <row r="584" spans="1:19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</row>
    <row r="585" spans="1:19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</row>
    <row r="586" spans="1:19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</row>
    <row r="587" spans="1:19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</row>
    <row r="588" spans="1:19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</row>
    <row r="589" spans="1:19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</row>
    <row r="590" spans="1:19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</row>
    <row r="591" spans="1:19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</row>
    <row r="592" spans="1:19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</row>
    <row r="593" spans="1:19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</row>
    <row r="594" spans="1:19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</row>
    <row r="595" spans="1:19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</row>
    <row r="596" spans="1:19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</row>
    <row r="597" spans="1:19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</row>
    <row r="598" spans="1:19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</row>
    <row r="599" spans="1:19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</row>
    <row r="600" spans="1:19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</row>
    <row r="601" spans="1:19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</row>
    <row r="602" spans="1:19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</row>
    <row r="603" spans="1:19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</row>
    <row r="604" spans="1:19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</row>
    <row r="605" spans="1:19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</row>
    <row r="606" spans="1:19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</row>
    <row r="607" spans="1:19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</row>
    <row r="608" spans="1:19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</row>
    <row r="609" spans="1:19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</row>
    <row r="610" spans="1:19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</row>
    <row r="613" spans="1:19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</row>
    <row r="614" spans="1:19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</row>
    <row r="615" spans="1:19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</row>
    <row r="616" spans="1:19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</row>
    <row r="617" spans="1:19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</row>
    <row r="618" spans="1:19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</row>
    <row r="619" spans="1:19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</row>
    <row r="620" spans="1:19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</row>
    <row r="621" spans="1:19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</row>
    <row r="622" spans="1:19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</row>
    <row r="623" spans="1:19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</row>
    <row r="624" spans="1:19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</row>
    <row r="625" spans="1:19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</row>
    <row r="626" spans="1:19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</row>
    <row r="627" spans="1:19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</row>
    <row r="628" spans="1:19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</row>
    <row r="629" spans="1:19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</row>
    <row r="630" spans="1:19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</row>
    <row r="631" spans="1:19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</row>
    <row r="632" spans="1:19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</row>
    <row r="633" spans="1:19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</row>
    <row r="634" spans="1:19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</row>
    <row r="635" spans="1:19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</row>
    <row r="636" spans="1:19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</row>
    <row r="637" spans="1:19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</row>
    <row r="638" spans="1:19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</row>
    <row r="639" spans="1:19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</row>
    <row r="640" spans="1:19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</row>
    <row r="641" spans="1:19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</row>
    <row r="642" spans="1:19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</row>
    <row r="643" spans="1:19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</row>
    <row r="644" spans="1:19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</row>
    <row r="645" spans="1:19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</row>
    <row r="646" spans="1:19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</row>
    <row r="647" spans="1:19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</row>
    <row r="648" spans="1:19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</row>
    <row r="649" spans="1:19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</row>
    <row r="650" spans="1:19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</row>
    <row r="651" spans="1:19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</row>
    <row r="652" spans="1:19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</row>
    <row r="653" spans="1:19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</row>
    <row r="654" spans="1:19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</row>
    <row r="655" spans="1:19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</row>
    <row r="656" spans="1:19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</row>
    <row r="657" spans="1:19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</row>
    <row r="658" spans="1:19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</row>
    <row r="659" spans="1:19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</row>
    <row r="660" spans="1:19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</row>
    <row r="661" spans="1:19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</row>
    <row r="662" spans="1:19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</row>
    <row r="663" spans="1:19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</row>
    <row r="664" spans="1:19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</row>
    <row r="665" spans="1:19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</row>
    <row r="666" spans="1:19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</row>
    <row r="667" spans="1:19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</row>
    <row r="668" spans="1:19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</row>
    <row r="669" spans="1:19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</row>
    <row r="670" spans="1:19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</row>
    <row r="671" spans="1:19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</row>
    <row r="672" spans="1:19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</row>
    <row r="673" spans="1:19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</row>
    <row r="674" spans="1:19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</row>
    <row r="675" spans="1:19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</row>
    <row r="676" spans="1:19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</row>
    <row r="677" spans="1:19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</row>
    <row r="678" spans="1:19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</row>
    <row r="679" spans="1:19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</row>
    <row r="684" spans="1:19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</row>
    <row r="685" spans="1:19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</row>
    <row r="686" spans="1:19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</row>
    <row r="687" spans="1:19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</row>
    <row r="688" spans="1:19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</row>
    <row r="689" spans="1:19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</row>
    <row r="690" spans="1:19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</row>
    <row r="691" spans="1:19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</row>
    <row r="692" spans="1:19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</row>
    <row r="693" spans="1:19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</row>
    <row r="694" spans="1:19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</row>
    <row r="695" spans="1:19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</row>
    <row r="696" spans="1:19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</row>
    <row r="697" spans="1:19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</row>
    <row r="698" spans="1:19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</row>
    <row r="699" spans="1:19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</row>
    <row r="700" spans="1:19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</row>
    <row r="701" spans="1:19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</row>
    <row r="702" spans="1:19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</row>
    <row r="703" spans="1:19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</row>
    <row r="704" spans="1:19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</row>
    <row r="705" spans="1:19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</row>
    <row r="706" spans="1:19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</row>
    <row r="707" spans="1:19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</row>
    <row r="708" spans="1:19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</row>
    <row r="709" spans="1:19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</row>
    <row r="710" spans="1:19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</row>
    <row r="711" spans="1:19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</row>
    <row r="712" spans="1:19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</row>
    <row r="713" spans="1:19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</row>
    <row r="714" spans="1:19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</row>
    <row r="715" spans="1:19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</row>
    <row r="716" spans="1:19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</row>
    <row r="717" spans="1:19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</row>
    <row r="718" spans="1:19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</row>
    <row r="719" spans="1:19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</row>
    <row r="720" spans="1:19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</row>
    <row r="721" spans="1:19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</row>
    <row r="722" spans="1:19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</row>
    <row r="723" spans="1:19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</row>
    <row r="724" spans="1:19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</row>
    <row r="725" spans="1:19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</row>
    <row r="726" spans="1:19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</row>
    <row r="727" spans="1:19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</row>
    <row r="728" spans="1:19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</row>
    <row r="729" spans="1:19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</row>
    <row r="730" spans="1:19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</row>
    <row r="731" spans="1:19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</row>
    <row r="732" spans="1:19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</row>
    <row r="733" spans="1:19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</row>
    <row r="734" spans="1:19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</row>
    <row r="735" spans="1:19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</row>
    <row r="736" spans="1:19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</row>
    <row r="737" spans="1:19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</row>
    <row r="738" spans="1:19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</row>
    <row r="739" spans="1:19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</row>
    <row r="740" spans="1:19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</row>
    <row r="741" spans="1:19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</row>
    <row r="742" spans="1:19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</row>
    <row r="743" spans="1:19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</row>
    <row r="744" spans="1:19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</row>
    <row r="745" spans="1:19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</row>
    <row r="746" spans="1:19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</row>
    <row r="747" spans="1:19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</row>
    <row r="748" spans="1:19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</row>
    <row r="749" spans="1:19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</row>
    <row r="750" spans="1:19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</row>
    <row r="751" spans="1:19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</row>
    <row r="752" spans="1:19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</row>
    <row r="753" spans="1:19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</row>
    <row r="754" spans="1:19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</row>
    <row r="755" spans="1:19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</row>
    <row r="756" spans="1:19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</row>
    <row r="757" spans="1:19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</row>
    <row r="758" spans="1:19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</row>
    <row r="759" spans="1:19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</row>
    <row r="760" spans="1:19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</row>
    <row r="761" spans="1:19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</row>
    <row r="762" spans="1:19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</row>
    <row r="763" spans="1:19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</row>
    <row r="764" spans="1:19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</row>
    <row r="765" spans="1:19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</row>
    <row r="766" spans="1:19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</row>
    <row r="767" spans="1:19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</row>
    <row r="768" spans="1:19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</row>
    <row r="769" spans="1:19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</row>
    <row r="770" spans="1:19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</row>
    <row r="771" spans="1:19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</row>
    <row r="772" spans="1:19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</row>
    <row r="773" spans="1:19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</row>
    <row r="774" spans="1:19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</row>
    <row r="775" spans="1:19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</row>
    <row r="776" spans="1:19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</row>
    <row r="777" spans="1:19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</row>
    <row r="778" spans="1:19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</row>
    <row r="779" spans="1:19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</row>
    <row r="780" spans="1:19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</row>
    <row r="781" spans="1:19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</row>
    <row r="782" spans="1:19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</row>
    <row r="783" spans="1:19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</row>
    <row r="784" spans="1:19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</row>
    <row r="785" spans="1:19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</row>
    <row r="786" spans="1:19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</row>
    <row r="787" spans="1:19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</row>
    <row r="788" spans="1:19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</row>
    <row r="789" spans="1:19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</row>
    <row r="790" spans="1:19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</row>
    <row r="791" spans="1:19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</row>
    <row r="792" spans="1:19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</row>
    <row r="793" spans="1:19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</row>
    <row r="794" spans="1:19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</row>
    <row r="795" spans="1:19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</row>
    <row r="796" spans="1:19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</row>
    <row r="797" spans="1:19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</row>
    <row r="798" spans="1:19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</row>
    <row r="799" spans="1:19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</row>
    <row r="800" spans="1:19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</row>
    <row r="801" spans="1:19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</row>
    <row r="802" spans="1:19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</row>
    <row r="803" spans="1:19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</row>
    <row r="804" spans="1:19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</row>
    <row r="805" spans="1:19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</row>
    <row r="806" spans="1:19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</row>
    <row r="807" spans="1:19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</row>
    <row r="808" spans="1:19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</row>
    <row r="809" spans="1:19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</row>
    <row r="810" spans="1:19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</row>
    <row r="811" spans="1:19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</row>
    <row r="812" spans="1:19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</row>
    <row r="813" spans="1:19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</row>
    <row r="814" spans="1:19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</row>
    <row r="815" spans="1:19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</row>
    <row r="816" spans="1:19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</row>
    <row r="817" spans="1:19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</row>
    <row r="818" spans="1:19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</row>
    <row r="819" spans="1:19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</row>
    <row r="820" spans="1:19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</row>
    <row r="821" spans="1:19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</row>
    <row r="822" spans="1:19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</row>
    <row r="823" spans="1:19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</row>
    <row r="824" spans="1:19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</row>
    <row r="825" spans="1:19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</row>
    <row r="826" spans="1:19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</row>
    <row r="827" spans="1:19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</row>
    <row r="828" spans="1:19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</row>
    <row r="829" spans="1:19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</row>
    <row r="830" spans="1:19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</row>
    <row r="831" spans="1:19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</row>
    <row r="832" spans="1:19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</row>
    <row r="833" spans="1:19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</row>
    <row r="834" spans="1:19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</row>
    <row r="835" spans="1:19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</row>
    <row r="836" spans="1:19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</row>
    <row r="837" spans="1:19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</row>
    <row r="838" spans="1:19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</row>
    <row r="839" spans="1:19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</row>
    <row r="840" spans="1:19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</row>
    <row r="841" spans="1:19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</row>
    <row r="842" spans="1:19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</row>
    <row r="843" spans="1:19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</row>
    <row r="844" spans="1:19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</row>
    <row r="845" spans="1:19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</row>
    <row r="846" spans="1:19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</row>
    <row r="847" spans="1:19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</row>
    <row r="848" spans="1:19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</row>
    <row r="849" spans="1:19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</row>
    <row r="850" spans="1:19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</row>
    <row r="851" spans="1:19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</row>
    <row r="852" spans="1:19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</row>
    <row r="853" spans="1:19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</row>
    <row r="854" spans="1:19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</row>
    <row r="855" spans="1:19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</row>
    <row r="856" spans="1:19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</row>
    <row r="857" spans="1:19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</row>
    <row r="858" spans="1:19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</row>
    <row r="859" spans="1:19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</row>
    <row r="860" spans="1:19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</row>
    <row r="861" spans="1:19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</row>
    <row r="862" spans="1:19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</row>
    <row r="863" spans="1:19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</row>
    <row r="864" spans="1:19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</row>
    <row r="865" spans="1:19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</row>
    <row r="866" spans="1:19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</row>
    <row r="867" spans="1:19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</row>
    <row r="868" spans="1:19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</row>
    <row r="869" spans="1:19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</row>
    <row r="870" spans="1:19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</row>
    <row r="871" spans="1:19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</row>
    <row r="872" spans="1:19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</row>
    <row r="873" spans="1:19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</row>
    <row r="874" spans="1:19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</row>
    <row r="875" spans="1:19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</row>
    <row r="876" spans="1:19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</row>
    <row r="877" spans="1:19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</row>
    <row r="878" spans="1:19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</row>
    <row r="879" spans="1:19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</row>
    <row r="880" spans="1:19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</row>
    <row r="881" spans="1:19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</row>
    <row r="882" spans="1:19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</row>
    <row r="883" spans="1:19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</row>
    <row r="884" spans="1:19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</row>
    <row r="885" spans="1:19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</row>
    <row r="886" spans="1:19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</row>
    <row r="887" spans="1:19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</row>
    <row r="888" spans="1:19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</row>
    <row r="889" spans="1:19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</row>
    <row r="890" spans="1:19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</row>
    <row r="891" spans="1:19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</row>
    <row r="892" spans="1:19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</row>
    <row r="893" spans="1:19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</row>
    <row r="894" spans="1:19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</row>
    <row r="895" spans="1:19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</row>
    <row r="896" spans="1:19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</row>
    <row r="897" spans="1:19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</row>
    <row r="898" spans="1:19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</row>
    <row r="899" spans="1:19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</row>
    <row r="900" spans="1:19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</row>
    <row r="901" spans="1:19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</row>
    <row r="902" spans="1:19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</row>
    <row r="903" spans="1:19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</row>
    <row r="904" spans="1:19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</row>
    <row r="905" spans="1:19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</row>
    <row r="906" spans="1:19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</row>
    <row r="907" spans="1:19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</row>
    <row r="908" spans="1:19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</row>
    <row r="909" spans="1:19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</row>
    <row r="910" spans="1:19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</row>
    <row r="911" spans="1:19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</row>
    <row r="912" spans="1:19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</row>
    <row r="913" spans="1:19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</row>
    <row r="914" spans="1:19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</row>
    <row r="915" spans="1:19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</row>
    <row r="916" spans="1:19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</row>
    <row r="917" spans="1:19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</row>
    <row r="918" spans="1:19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</row>
    <row r="919" spans="1:19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</row>
    <row r="920" spans="1:19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</row>
    <row r="921" spans="1:19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</row>
    <row r="922" spans="1:19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</row>
    <row r="923" spans="1:19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</row>
    <row r="924" spans="1:19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</row>
    <row r="925" spans="1:19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</row>
    <row r="926" spans="1:19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</row>
    <row r="927" spans="1:19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</row>
    <row r="928" spans="1:19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</row>
    <row r="929" spans="1:19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</row>
    <row r="930" spans="1:19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</row>
    <row r="931" spans="1:19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</row>
    <row r="932" spans="1:19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</row>
    <row r="933" spans="1:19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</row>
    <row r="934" spans="1:19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</row>
    <row r="935" spans="1:19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</row>
    <row r="936" spans="1:19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</row>
    <row r="937" spans="1:19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</row>
    <row r="938" spans="1:19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</row>
    <row r="939" spans="1:19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</row>
    <row r="940" spans="1:19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</row>
    <row r="941" spans="1:19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</row>
    <row r="942" spans="1:19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</row>
    <row r="943" spans="1:19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</row>
    <row r="944" spans="1:19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</row>
    <row r="945" spans="1:19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</row>
    <row r="946" spans="1:19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</row>
    <row r="947" spans="1:19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</row>
    <row r="948" spans="1:19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</row>
    <row r="949" spans="1:19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</row>
    <row r="950" spans="1:19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</row>
    <row r="951" spans="1:19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</row>
    <row r="952" spans="1:19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</row>
    <row r="953" spans="1:19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</row>
    <row r="954" spans="1:19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</row>
    <row r="955" spans="1:19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</row>
    <row r="956" spans="1:19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</row>
    <row r="957" spans="1:19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</row>
    <row r="958" spans="1:19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</row>
    <row r="959" spans="1:19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</row>
    <row r="960" spans="1:19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</row>
    <row r="961" spans="1:19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</row>
    <row r="962" spans="1:19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</row>
    <row r="963" spans="1:19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</row>
    <row r="964" spans="1:19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</row>
    <row r="965" spans="1:19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</row>
    <row r="966" spans="1:19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</row>
    <row r="967" spans="1:19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</row>
    <row r="968" spans="1:19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</row>
    <row r="969" spans="1:19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</row>
    <row r="970" spans="1:19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</row>
    <row r="971" spans="1:19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</row>
    <row r="972" spans="1:19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</row>
    <row r="973" spans="1:19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</row>
    <row r="974" spans="1:19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</row>
    <row r="975" spans="1:19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</row>
    <row r="976" spans="1:19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</row>
    <row r="977" spans="1:19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</row>
    <row r="978" spans="1:19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</row>
    <row r="979" spans="1:19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</row>
    <row r="980" spans="1:19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</row>
    <row r="981" spans="1:19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</row>
    <row r="982" spans="1:19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</row>
    <row r="983" spans="1:19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</row>
    <row r="984" spans="1:19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</row>
    <row r="985" spans="1:19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</row>
    <row r="986" spans="1:19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</row>
    <row r="987" spans="1:19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</row>
    <row r="988" spans="1:19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</row>
    <row r="989" spans="1:19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</row>
    <row r="990" spans="1:19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</row>
    <row r="991" spans="1:19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</row>
    <row r="992" spans="1:19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</row>
    <row r="993" spans="1:19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</row>
    <row r="994" spans="1:19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</row>
    <row r="995" spans="1:19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</row>
    <row r="996" spans="1:19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</row>
    <row r="997" spans="1:19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</row>
    <row r="998" spans="1:19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</row>
    <row r="999" spans="1:19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</row>
    <row r="1000" spans="1:19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</row>
  </sheetData>
  <mergeCells count="3">
    <mergeCell ref="A1:E1"/>
    <mergeCell ref="G1:H1"/>
    <mergeCell ref="J1:K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2"/>
  <sheetViews>
    <sheetView topLeftCell="A22" workbookViewId="0">
      <selection activeCell="C21" sqref="C21"/>
    </sheetView>
  </sheetViews>
  <sheetFormatPr defaultColWidth="12.5703125" defaultRowHeight="15.75" customHeight="1"/>
  <cols>
    <col min="2" max="2" width="15.7109375" customWidth="1"/>
    <col min="3" max="3" width="16.42578125" customWidth="1"/>
    <col min="4" max="4" width="23.7109375" customWidth="1"/>
    <col min="5" max="5" width="23" customWidth="1"/>
  </cols>
  <sheetData>
    <row r="2" spans="1:5" ht="15.75" customHeight="1">
      <c r="A2" s="4" t="s">
        <v>276</v>
      </c>
      <c r="B2" s="54" t="s">
        <v>277</v>
      </c>
      <c r="C2" s="54" t="s">
        <v>278</v>
      </c>
      <c r="D2" s="70" t="s">
        <v>279</v>
      </c>
      <c r="E2" s="70" t="s">
        <v>280</v>
      </c>
    </row>
    <row r="3" spans="1:5">
      <c r="A3" s="71" t="str">
        <f>CONCATENATE(B3,C3)</f>
        <v>A</v>
      </c>
      <c r="B3" s="61" t="s">
        <v>43</v>
      </c>
      <c r="C3" s="64"/>
      <c r="D3" s="72" t="s">
        <v>281</v>
      </c>
      <c r="E3" s="72" t="s">
        <v>282</v>
      </c>
    </row>
    <row r="4" spans="1:5">
      <c r="A4" s="71" t="str">
        <f t="shared" ref="A4:A22" si="0">CONCATENATE(B4,C4)</f>
        <v>AA</v>
      </c>
      <c r="B4" s="57" t="s">
        <v>43</v>
      </c>
      <c r="C4" s="57" t="s">
        <v>43</v>
      </c>
      <c r="D4" s="73" t="s">
        <v>281</v>
      </c>
      <c r="E4" s="73" t="s">
        <v>282</v>
      </c>
    </row>
    <row r="5" spans="1:5">
      <c r="A5" s="71" t="str">
        <f t="shared" si="0"/>
        <v>AB</v>
      </c>
      <c r="B5" s="61" t="s">
        <v>43</v>
      </c>
      <c r="C5" s="61" t="s">
        <v>65</v>
      </c>
      <c r="D5" s="72" t="s">
        <v>281</v>
      </c>
      <c r="E5" s="72" t="s">
        <v>282</v>
      </c>
    </row>
    <row r="6" spans="1:5">
      <c r="A6" s="71" t="str">
        <f t="shared" si="0"/>
        <v>AC</v>
      </c>
      <c r="B6" s="57" t="s">
        <v>43</v>
      </c>
      <c r="C6" s="57" t="s">
        <v>127</v>
      </c>
      <c r="D6" s="73" t="s">
        <v>281</v>
      </c>
      <c r="E6" s="73" t="s">
        <v>282</v>
      </c>
    </row>
    <row r="7" spans="1:5">
      <c r="A7" s="71" t="str">
        <f t="shared" si="0"/>
        <v>AS</v>
      </c>
      <c r="B7" s="61" t="s">
        <v>43</v>
      </c>
      <c r="C7" s="61" t="s">
        <v>58</v>
      </c>
      <c r="D7" s="72" t="s">
        <v>281</v>
      </c>
      <c r="E7" s="72" t="s">
        <v>282</v>
      </c>
    </row>
    <row r="8" spans="1:5">
      <c r="A8" s="71" t="str">
        <f t="shared" si="0"/>
        <v>B</v>
      </c>
      <c r="B8" s="57" t="s">
        <v>65</v>
      </c>
      <c r="C8" s="60"/>
      <c r="D8" s="73" t="s">
        <v>281</v>
      </c>
      <c r="E8" s="73" t="s">
        <v>283</v>
      </c>
    </row>
    <row r="9" spans="1:5">
      <c r="A9" s="71" t="str">
        <f t="shared" si="0"/>
        <v>BA</v>
      </c>
      <c r="B9" s="61" t="s">
        <v>65</v>
      </c>
      <c r="C9" s="61" t="s">
        <v>43</v>
      </c>
      <c r="D9" s="72" t="s">
        <v>281</v>
      </c>
      <c r="E9" s="72" t="s">
        <v>282</v>
      </c>
    </row>
    <row r="10" spans="1:5">
      <c r="A10" s="71" t="str">
        <f t="shared" si="0"/>
        <v>BB</v>
      </c>
      <c r="B10" s="57" t="s">
        <v>65</v>
      </c>
      <c r="C10" s="57" t="s">
        <v>65</v>
      </c>
      <c r="D10" s="73" t="s">
        <v>281</v>
      </c>
      <c r="E10" s="73" t="s">
        <v>283</v>
      </c>
    </row>
    <row r="11" spans="1:5">
      <c r="A11" s="71" t="str">
        <f t="shared" si="0"/>
        <v>BC</v>
      </c>
      <c r="B11" s="61" t="s">
        <v>65</v>
      </c>
      <c r="C11" s="61" t="s">
        <v>127</v>
      </c>
      <c r="D11" s="72" t="s">
        <v>281</v>
      </c>
      <c r="E11" s="72" t="s">
        <v>283</v>
      </c>
    </row>
    <row r="12" spans="1:5">
      <c r="A12" s="71" t="str">
        <f t="shared" si="0"/>
        <v>BS</v>
      </c>
      <c r="B12" s="57" t="s">
        <v>65</v>
      </c>
      <c r="C12" s="57" t="s">
        <v>58</v>
      </c>
      <c r="D12" s="73" t="s">
        <v>281</v>
      </c>
      <c r="E12" s="73" t="s">
        <v>282</v>
      </c>
    </row>
    <row r="13" spans="1:5">
      <c r="A13" s="71" t="str">
        <f t="shared" si="0"/>
        <v>C</v>
      </c>
      <c r="B13" s="61" t="s">
        <v>127</v>
      </c>
      <c r="C13" s="64"/>
      <c r="D13" s="72" t="s">
        <v>281</v>
      </c>
      <c r="E13" s="72" t="s">
        <v>283</v>
      </c>
    </row>
    <row r="14" spans="1:5">
      <c r="A14" s="71" t="str">
        <f t="shared" si="0"/>
        <v>CA</v>
      </c>
      <c r="B14" s="57" t="s">
        <v>127</v>
      </c>
      <c r="C14" s="57" t="s">
        <v>43</v>
      </c>
      <c r="D14" s="73" t="s">
        <v>281</v>
      </c>
      <c r="E14" s="73" t="s">
        <v>282</v>
      </c>
    </row>
    <row r="15" spans="1:5">
      <c r="A15" s="71" t="str">
        <f t="shared" si="0"/>
        <v>CB</v>
      </c>
      <c r="B15" s="61" t="s">
        <v>127</v>
      </c>
      <c r="C15" s="61" t="s">
        <v>65</v>
      </c>
      <c r="D15" s="72" t="s">
        <v>281</v>
      </c>
      <c r="E15" s="72" t="s">
        <v>283</v>
      </c>
    </row>
    <row r="16" spans="1:5">
      <c r="A16" s="71" t="str">
        <f t="shared" si="0"/>
        <v>CC</v>
      </c>
      <c r="B16" s="57" t="s">
        <v>127</v>
      </c>
      <c r="C16" s="57" t="s">
        <v>127</v>
      </c>
      <c r="D16" s="73" t="s">
        <v>281</v>
      </c>
      <c r="E16" s="73" t="s">
        <v>283</v>
      </c>
    </row>
    <row r="17" spans="1:5">
      <c r="A17" s="71" t="str">
        <f t="shared" si="0"/>
        <v>CS</v>
      </c>
      <c r="B17" s="61" t="s">
        <v>127</v>
      </c>
      <c r="C17" s="61" t="s">
        <v>58</v>
      </c>
      <c r="D17" s="72" t="s">
        <v>281</v>
      </c>
      <c r="E17" s="72" t="s">
        <v>282</v>
      </c>
    </row>
    <row r="18" spans="1:5">
      <c r="A18" s="71" t="str">
        <f t="shared" si="0"/>
        <v>S</v>
      </c>
      <c r="B18" s="57" t="s">
        <v>58</v>
      </c>
      <c r="C18" s="60"/>
      <c r="D18" s="73" t="s">
        <v>281</v>
      </c>
      <c r="E18" s="73" t="s">
        <v>282</v>
      </c>
    </row>
    <row r="19" spans="1:5">
      <c r="A19" s="71" t="str">
        <f t="shared" si="0"/>
        <v>SA</v>
      </c>
      <c r="B19" s="61" t="s">
        <v>58</v>
      </c>
      <c r="C19" s="61" t="s">
        <v>43</v>
      </c>
      <c r="D19" s="72" t="s">
        <v>281</v>
      </c>
      <c r="E19" s="72" t="s">
        <v>282</v>
      </c>
    </row>
    <row r="20" spans="1:5">
      <c r="A20" s="71" t="str">
        <f t="shared" si="0"/>
        <v>SB</v>
      </c>
      <c r="B20" s="57" t="s">
        <v>58</v>
      </c>
      <c r="C20" s="57" t="s">
        <v>65</v>
      </c>
      <c r="D20" s="73" t="s">
        <v>281</v>
      </c>
      <c r="E20" s="73" t="s">
        <v>282</v>
      </c>
    </row>
    <row r="21" spans="1:5">
      <c r="A21" s="71" t="str">
        <f t="shared" si="0"/>
        <v>SC</v>
      </c>
      <c r="B21" s="61" t="s">
        <v>58</v>
      </c>
      <c r="C21" s="61" t="s">
        <v>127</v>
      </c>
      <c r="D21" s="72" t="s">
        <v>281</v>
      </c>
      <c r="E21" s="72" t="s">
        <v>282</v>
      </c>
    </row>
    <row r="22" spans="1:5">
      <c r="A22" s="71" t="str">
        <f t="shared" si="0"/>
        <v>SS</v>
      </c>
      <c r="B22" s="57" t="s">
        <v>58</v>
      </c>
      <c r="C22" s="57" t="s">
        <v>58</v>
      </c>
      <c r="D22" s="73" t="s">
        <v>281</v>
      </c>
      <c r="E22" s="74" t="s">
        <v>282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opLeftCell="A115" workbookViewId="0">
      <selection activeCell="I32" sqref="I32"/>
    </sheetView>
  </sheetViews>
  <sheetFormatPr defaultColWidth="12.5703125" defaultRowHeight="15.75" customHeight="1"/>
  <cols>
    <col min="1" max="1" width="14.42578125" customWidth="1"/>
    <col min="2" max="2" width="18.85546875" customWidth="1"/>
    <col min="4" max="5" width="16.5703125" customWidth="1"/>
    <col min="6" max="7" width="3.28515625" customWidth="1"/>
    <col min="9" max="9" width="17.7109375" customWidth="1"/>
    <col min="11" max="12" width="16.5703125" customWidth="1"/>
  </cols>
  <sheetData>
    <row r="1" spans="1:27" ht="15.75" customHeight="1">
      <c r="A1" s="75" t="s">
        <v>284</v>
      </c>
      <c r="B1" s="134" t="s">
        <v>285</v>
      </c>
      <c r="C1" s="135"/>
      <c r="D1" s="135"/>
      <c r="E1" s="136"/>
      <c r="F1" s="76"/>
      <c r="G1" s="76"/>
      <c r="H1" s="137" t="s">
        <v>286</v>
      </c>
      <c r="I1" s="131"/>
      <c r="J1" s="131"/>
      <c r="K1" s="131"/>
      <c r="L1" s="13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15.75" customHeight="1">
      <c r="A2" s="77" t="s">
        <v>35</v>
      </c>
      <c r="B2" s="78" t="s">
        <v>287</v>
      </c>
      <c r="C2" s="78" t="s">
        <v>9</v>
      </c>
      <c r="D2" s="78" t="s">
        <v>288</v>
      </c>
      <c r="E2" s="78" t="s">
        <v>289</v>
      </c>
      <c r="F2" s="76"/>
      <c r="G2" s="76"/>
      <c r="H2" s="79" t="s">
        <v>35</v>
      </c>
      <c r="I2" s="79" t="s">
        <v>287</v>
      </c>
      <c r="J2" s="79" t="s">
        <v>9</v>
      </c>
      <c r="K2" s="80" t="s">
        <v>288</v>
      </c>
      <c r="L2" s="80" t="s">
        <v>289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>
      <c r="A3" s="81">
        <v>1</v>
      </c>
      <c r="B3" s="82" t="s">
        <v>31</v>
      </c>
      <c r="C3" s="81" t="s">
        <v>43</v>
      </c>
      <c r="D3" s="83" t="s">
        <v>49</v>
      </c>
      <c r="E3" s="83" t="s">
        <v>50</v>
      </c>
      <c r="F3" s="76"/>
      <c r="G3" s="76"/>
      <c r="H3" s="84">
        <v>116</v>
      </c>
      <c r="I3" s="85" t="s">
        <v>205</v>
      </c>
      <c r="J3" s="84" t="s">
        <v>43</v>
      </c>
      <c r="K3" s="86" t="s">
        <v>53</v>
      </c>
      <c r="L3" s="86" t="s">
        <v>53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>
      <c r="A4" s="84">
        <v>2</v>
      </c>
      <c r="B4" s="87" t="s">
        <v>180</v>
      </c>
      <c r="C4" s="84" t="s">
        <v>43</v>
      </c>
      <c r="D4" s="88" t="s">
        <v>49</v>
      </c>
      <c r="E4" s="88" t="s">
        <v>50</v>
      </c>
      <c r="F4" s="76"/>
      <c r="G4" s="76"/>
      <c r="H4" s="81">
        <v>122</v>
      </c>
      <c r="I4" s="82" t="s">
        <v>271</v>
      </c>
      <c r="J4" s="81" t="s">
        <v>65</v>
      </c>
      <c r="K4" s="89" t="s">
        <v>101</v>
      </c>
      <c r="L4" s="89" t="s">
        <v>102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>
      <c r="A5" s="81">
        <v>3</v>
      </c>
      <c r="B5" s="82" t="s">
        <v>266</v>
      </c>
      <c r="C5" s="81" t="s">
        <v>43</v>
      </c>
      <c r="D5" s="83" t="s">
        <v>53</v>
      </c>
      <c r="E5" s="83" t="s">
        <v>53</v>
      </c>
      <c r="F5" s="76"/>
      <c r="G5" s="76"/>
      <c r="H5" s="84">
        <v>123</v>
      </c>
      <c r="I5" s="85" t="s">
        <v>26</v>
      </c>
      <c r="J5" s="84" t="s">
        <v>65</v>
      </c>
      <c r="K5" s="86" t="s">
        <v>131</v>
      </c>
      <c r="L5" s="86" t="s">
        <v>131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>
      <c r="A6" s="84">
        <v>4</v>
      </c>
      <c r="B6" s="87" t="s">
        <v>262</v>
      </c>
      <c r="C6" s="84" t="s">
        <v>43</v>
      </c>
      <c r="D6" s="90" t="s">
        <v>86</v>
      </c>
      <c r="E6" s="88" t="s">
        <v>53</v>
      </c>
      <c r="F6" s="76"/>
      <c r="G6" s="76"/>
      <c r="H6" s="81">
        <v>124</v>
      </c>
      <c r="I6" s="82" t="s">
        <v>203</v>
      </c>
      <c r="J6" s="81" t="s">
        <v>43</v>
      </c>
      <c r="K6" s="89" t="s">
        <v>53</v>
      </c>
      <c r="L6" s="89" t="s">
        <v>53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>
      <c r="A7" s="81">
        <v>5</v>
      </c>
      <c r="B7" s="91" t="s">
        <v>212</v>
      </c>
      <c r="C7" s="81" t="s">
        <v>43</v>
      </c>
      <c r="D7" s="83" t="s">
        <v>53</v>
      </c>
      <c r="E7" s="83" t="s">
        <v>53</v>
      </c>
      <c r="F7" s="76"/>
      <c r="G7" s="76"/>
      <c r="H7" s="84">
        <v>125</v>
      </c>
      <c r="I7" s="85" t="s">
        <v>193</v>
      </c>
      <c r="J7" s="84" t="s">
        <v>43</v>
      </c>
      <c r="K7" s="86" t="s">
        <v>53</v>
      </c>
      <c r="L7" s="86" t="s">
        <v>53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>
      <c r="A8" s="84">
        <v>6</v>
      </c>
      <c r="B8" s="87" t="s">
        <v>21</v>
      </c>
      <c r="C8" s="84" t="s">
        <v>43</v>
      </c>
      <c r="D8" s="90" t="s">
        <v>86</v>
      </c>
      <c r="E8" s="88" t="s">
        <v>101</v>
      </c>
      <c r="F8" s="76"/>
      <c r="G8" s="76"/>
      <c r="H8" s="81">
        <v>126</v>
      </c>
      <c r="I8" s="82" t="s">
        <v>27</v>
      </c>
      <c r="J8" s="81" t="s">
        <v>43</v>
      </c>
      <c r="K8" s="89" t="s">
        <v>101</v>
      </c>
      <c r="L8" s="89" t="s">
        <v>102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>
      <c r="A9" s="81">
        <v>7</v>
      </c>
      <c r="B9" s="91" t="s">
        <v>209</v>
      </c>
      <c r="C9" s="81" t="s">
        <v>58</v>
      </c>
      <c r="D9" s="83" t="s">
        <v>53</v>
      </c>
      <c r="E9" s="83" t="s">
        <v>59</v>
      </c>
      <c r="F9" s="76"/>
      <c r="G9" s="76"/>
      <c r="H9" s="84">
        <v>127</v>
      </c>
      <c r="I9" s="85" t="s">
        <v>242</v>
      </c>
      <c r="J9" s="84" t="s">
        <v>43</v>
      </c>
      <c r="K9" s="86" t="s">
        <v>53</v>
      </c>
      <c r="L9" s="86" t="s">
        <v>53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>
      <c r="A10" s="84">
        <v>8</v>
      </c>
      <c r="B10" s="85" t="s">
        <v>22</v>
      </c>
      <c r="C10" s="84" t="s">
        <v>43</v>
      </c>
      <c r="D10" s="88" t="s">
        <v>53</v>
      </c>
      <c r="E10" s="88" t="s">
        <v>53</v>
      </c>
      <c r="F10" s="76"/>
      <c r="G10" s="76"/>
      <c r="H10" s="81">
        <v>128</v>
      </c>
      <c r="I10" s="82" t="s">
        <v>30</v>
      </c>
      <c r="J10" s="81" t="s">
        <v>43</v>
      </c>
      <c r="K10" s="89" t="s">
        <v>53</v>
      </c>
      <c r="L10" s="89" t="s">
        <v>53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>
      <c r="A11" s="81">
        <v>9</v>
      </c>
      <c r="B11" s="91" t="s">
        <v>255</v>
      </c>
      <c r="C11" s="81" t="s">
        <v>43</v>
      </c>
      <c r="D11" s="83" t="s">
        <v>86</v>
      </c>
      <c r="E11" s="83" t="s">
        <v>53</v>
      </c>
      <c r="F11" s="76"/>
      <c r="G11" s="76"/>
      <c r="H11" s="84">
        <v>129</v>
      </c>
      <c r="I11" s="85" t="s">
        <v>243</v>
      </c>
      <c r="J11" s="84" t="s">
        <v>127</v>
      </c>
      <c r="K11" s="86" t="s">
        <v>131</v>
      </c>
      <c r="L11" s="86" t="s">
        <v>131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>
      <c r="A12" s="84">
        <v>10</v>
      </c>
      <c r="B12" s="87" t="s">
        <v>261</v>
      </c>
      <c r="C12" s="84" t="s">
        <v>43</v>
      </c>
      <c r="D12" s="88" t="s">
        <v>53</v>
      </c>
      <c r="E12" s="88" t="s">
        <v>53</v>
      </c>
      <c r="F12" s="76"/>
      <c r="G12" s="76"/>
      <c r="H12" s="81">
        <v>131</v>
      </c>
      <c r="I12" s="82" t="s">
        <v>202</v>
      </c>
      <c r="J12" s="81" t="s">
        <v>43</v>
      </c>
      <c r="K12" s="89" t="s">
        <v>53</v>
      </c>
      <c r="L12" s="89" t="s">
        <v>53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>
      <c r="A13" s="81">
        <v>11</v>
      </c>
      <c r="B13" s="91" t="s">
        <v>213</v>
      </c>
      <c r="C13" s="81" t="s">
        <v>43</v>
      </c>
      <c r="D13" s="83" t="s">
        <v>53</v>
      </c>
      <c r="E13" s="83" t="s">
        <v>53</v>
      </c>
      <c r="F13" s="76"/>
      <c r="G13" s="76"/>
      <c r="H13" s="92"/>
      <c r="I13" s="92"/>
      <c r="J13" s="92"/>
      <c r="K13" s="93"/>
      <c r="L13" s="9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84">
        <v>12</v>
      </c>
      <c r="B14" s="85" t="s">
        <v>206</v>
      </c>
      <c r="C14" s="84" t="s">
        <v>58</v>
      </c>
      <c r="D14" s="88" t="s">
        <v>53</v>
      </c>
      <c r="E14" s="88" t="s">
        <v>59</v>
      </c>
      <c r="F14" s="76"/>
      <c r="G14" s="76"/>
      <c r="H14" s="138" t="s">
        <v>290</v>
      </c>
      <c r="I14" s="135"/>
      <c r="J14" s="136"/>
      <c r="K14" s="94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81">
        <v>13</v>
      </c>
      <c r="B15" s="82" t="s">
        <v>228</v>
      </c>
      <c r="C15" s="81" t="s">
        <v>65</v>
      </c>
      <c r="D15" s="83" t="s">
        <v>49</v>
      </c>
      <c r="E15" s="83" t="s">
        <v>50</v>
      </c>
      <c r="F15" s="76"/>
      <c r="G15" s="76"/>
      <c r="H15" s="78" t="s">
        <v>291</v>
      </c>
      <c r="I15" s="78" t="s">
        <v>292</v>
      </c>
      <c r="J15" s="95" t="s">
        <v>293</v>
      </c>
      <c r="K15" s="96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>
      <c r="A16" s="84">
        <v>14</v>
      </c>
      <c r="B16" s="85" t="s">
        <v>226</v>
      </c>
      <c r="C16" s="84" t="s">
        <v>65</v>
      </c>
      <c r="D16" s="88" t="s">
        <v>49</v>
      </c>
      <c r="E16" s="88" t="s">
        <v>50</v>
      </c>
      <c r="F16" s="76"/>
      <c r="G16" s="76" t="str">
        <f>CONCATENATE(H16,I16)</f>
        <v>A</v>
      </c>
      <c r="H16" s="84" t="s">
        <v>43</v>
      </c>
      <c r="I16" s="76"/>
      <c r="J16" s="97" t="s">
        <v>294</v>
      </c>
      <c r="K16" s="98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>
      <c r="A17" s="81">
        <v>15</v>
      </c>
      <c r="B17" s="82" t="s">
        <v>248</v>
      </c>
      <c r="C17" s="81" t="s">
        <v>65</v>
      </c>
      <c r="D17" s="83" t="s">
        <v>49</v>
      </c>
      <c r="E17" s="83" t="s">
        <v>50</v>
      </c>
      <c r="F17" s="76"/>
      <c r="G17" s="92" t="str">
        <f t="shared" ref="G17:G35" si="0">CONCATENATE(H17,I17)</f>
        <v>AA</v>
      </c>
      <c r="H17" s="81" t="s">
        <v>43</v>
      </c>
      <c r="I17" s="81" t="s">
        <v>43</v>
      </c>
      <c r="J17" s="99" t="s">
        <v>294</v>
      </c>
      <c r="K17" s="100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>
      <c r="A18" s="84">
        <v>16</v>
      </c>
      <c r="B18" s="85" t="s">
        <v>239</v>
      </c>
      <c r="C18" s="84" t="s">
        <v>65</v>
      </c>
      <c r="D18" s="88" t="s">
        <v>49</v>
      </c>
      <c r="E18" s="88" t="s">
        <v>50</v>
      </c>
      <c r="F18" s="76"/>
      <c r="G18" s="92" t="str">
        <f t="shared" si="0"/>
        <v>AB</v>
      </c>
      <c r="H18" s="84" t="s">
        <v>43</v>
      </c>
      <c r="I18" s="84" t="s">
        <v>65</v>
      </c>
      <c r="J18" s="97" t="s">
        <v>294</v>
      </c>
      <c r="K18" s="98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>
      <c r="A19" s="81">
        <v>17</v>
      </c>
      <c r="B19" s="82" t="s">
        <v>221</v>
      </c>
      <c r="C19" s="81" t="s">
        <v>65</v>
      </c>
      <c r="D19" s="83" t="s">
        <v>49</v>
      </c>
      <c r="E19" s="83" t="s">
        <v>50</v>
      </c>
      <c r="F19" s="76"/>
      <c r="G19" s="92" t="str">
        <f t="shared" si="0"/>
        <v>AC</v>
      </c>
      <c r="H19" s="81" t="s">
        <v>43</v>
      </c>
      <c r="I19" s="81" t="s">
        <v>127</v>
      </c>
      <c r="J19" s="99" t="s">
        <v>294</v>
      </c>
      <c r="K19" s="100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>
      <c r="A20" s="84">
        <v>18</v>
      </c>
      <c r="B20" s="85" t="s">
        <v>210</v>
      </c>
      <c r="C20" s="84" t="s">
        <v>65</v>
      </c>
      <c r="D20" s="101" t="s">
        <v>86</v>
      </c>
      <c r="E20" s="88" t="s">
        <v>53</v>
      </c>
      <c r="F20" s="76"/>
      <c r="G20" s="92" t="str">
        <f t="shared" si="0"/>
        <v>AS</v>
      </c>
      <c r="H20" s="84" t="s">
        <v>43</v>
      </c>
      <c r="I20" s="84" t="s">
        <v>58</v>
      </c>
      <c r="J20" s="97" t="s">
        <v>294</v>
      </c>
      <c r="K20" s="9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>
      <c r="A21" s="81">
        <v>19</v>
      </c>
      <c r="B21" s="82" t="s">
        <v>220</v>
      </c>
      <c r="C21" s="81" t="s">
        <v>43</v>
      </c>
      <c r="D21" s="83" t="s">
        <v>53</v>
      </c>
      <c r="E21" s="83" t="s">
        <v>53</v>
      </c>
      <c r="F21" s="76"/>
      <c r="G21" s="92" t="str">
        <f t="shared" si="0"/>
        <v>B</v>
      </c>
      <c r="H21" s="81" t="s">
        <v>65</v>
      </c>
      <c r="I21" s="102"/>
      <c r="J21" s="99" t="s">
        <v>295</v>
      </c>
      <c r="K21" s="100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>
      <c r="A22" s="84">
        <v>20</v>
      </c>
      <c r="B22" s="85" t="s">
        <v>252</v>
      </c>
      <c r="C22" s="84" t="s">
        <v>43</v>
      </c>
      <c r="D22" s="88" t="s">
        <v>53</v>
      </c>
      <c r="E22" s="88" t="s">
        <v>53</v>
      </c>
      <c r="F22" s="76"/>
      <c r="G22" s="92" t="str">
        <f t="shared" si="0"/>
        <v>BA</v>
      </c>
      <c r="H22" s="84" t="s">
        <v>65</v>
      </c>
      <c r="I22" s="84" t="s">
        <v>43</v>
      </c>
      <c r="J22" s="97" t="s">
        <v>294</v>
      </c>
      <c r="K22" s="98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A23" s="81">
        <v>21</v>
      </c>
      <c r="B23" s="82" t="s">
        <v>189</v>
      </c>
      <c r="C23" s="81" t="s">
        <v>43</v>
      </c>
      <c r="D23" s="83" t="s">
        <v>53</v>
      </c>
      <c r="E23" s="83" t="s">
        <v>53</v>
      </c>
      <c r="F23" s="76"/>
      <c r="G23" s="92" t="str">
        <f t="shared" si="0"/>
        <v>BB</v>
      </c>
      <c r="H23" s="81" t="s">
        <v>65</v>
      </c>
      <c r="I23" s="81" t="s">
        <v>65</v>
      </c>
      <c r="J23" s="99" t="s">
        <v>295</v>
      </c>
      <c r="K23" s="100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>
      <c r="A24" s="84">
        <v>22</v>
      </c>
      <c r="B24" s="87" t="s">
        <v>244</v>
      </c>
      <c r="C24" s="84" t="s">
        <v>58</v>
      </c>
      <c r="D24" s="88" t="s">
        <v>53</v>
      </c>
      <c r="E24" s="88" t="s">
        <v>59</v>
      </c>
      <c r="F24" s="76"/>
      <c r="G24" s="92" t="str">
        <f t="shared" si="0"/>
        <v>BC</v>
      </c>
      <c r="H24" s="84" t="s">
        <v>65</v>
      </c>
      <c r="I24" s="84" t="s">
        <v>127</v>
      </c>
      <c r="J24" s="97" t="s">
        <v>295</v>
      </c>
      <c r="K24" s="98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>
      <c r="A25" s="81">
        <v>23</v>
      </c>
      <c r="B25" s="91" t="s">
        <v>224</v>
      </c>
      <c r="C25" s="81" t="s">
        <v>43</v>
      </c>
      <c r="D25" s="83" t="s">
        <v>53</v>
      </c>
      <c r="E25" s="83" t="s">
        <v>53</v>
      </c>
      <c r="F25" s="76"/>
      <c r="G25" s="92" t="str">
        <f t="shared" si="0"/>
        <v>BS</v>
      </c>
      <c r="H25" s="81" t="s">
        <v>65</v>
      </c>
      <c r="I25" s="81" t="s">
        <v>58</v>
      </c>
      <c r="J25" s="99" t="s">
        <v>294</v>
      </c>
      <c r="K25" s="100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4.25">
      <c r="A26" s="84">
        <v>24</v>
      </c>
      <c r="B26" s="87" t="s">
        <v>272</v>
      </c>
      <c r="C26" s="84" t="s">
        <v>43</v>
      </c>
      <c r="D26" s="88" t="s">
        <v>53</v>
      </c>
      <c r="E26" s="88" t="s">
        <v>53</v>
      </c>
      <c r="F26" s="76"/>
      <c r="G26" s="92" t="str">
        <f t="shared" si="0"/>
        <v>C</v>
      </c>
      <c r="H26" s="84" t="s">
        <v>127</v>
      </c>
      <c r="I26" s="76"/>
      <c r="J26" s="97" t="s">
        <v>295</v>
      </c>
      <c r="K26" s="98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4.25">
      <c r="A27" s="81">
        <v>25</v>
      </c>
      <c r="B27" s="91" t="s">
        <v>267</v>
      </c>
      <c r="C27" s="81" t="s">
        <v>43</v>
      </c>
      <c r="D27" s="83" t="s">
        <v>53</v>
      </c>
      <c r="E27" s="83" t="s">
        <v>53</v>
      </c>
      <c r="F27" s="76"/>
      <c r="G27" s="92" t="str">
        <f t="shared" si="0"/>
        <v>CA</v>
      </c>
      <c r="H27" s="81" t="s">
        <v>127</v>
      </c>
      <c r="I27" s="81" t="s">
        <v>43</v>
      </c>
      <c r="J27" s="99" t="s">
        <v>294</v>
      </c>
      <c r="K27" s="100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4.25">
      <c r="A28" s="84">
        <v>26</v>
      </c>
      <c r="B28" s="85" t="s">
        <v>260</v>
      </c>
      <c r="C28" s="84" t="s">
        <v>58</v>
      </c>
      <c r="D28" s="88" t="s">
        <v>53</v>
      </c>
      <c r="E28" s="88" t="s">
        <v>59</v>
      </c>
      <c r="F28" s="76"/>
      <c r="G28" s="92" t="str">
        <f t="shared" si="0"/>
        <v>CB</v>
      </c>
      <c r="H28" s="84" t="s">
        <v>127</v>
      </c>
      <c r="I28" s="84" t="s">
        <v>65</v>
      </c>
      <c r="J28" s="97" t="s">
        <v>295</v>
      </c>
      <c r="K28" s="98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4.25">
      <c r="A29" s="81">
        <v>27</v>
      </c>
      <c r="B29" s="82" t="s">
        <v>186</v>
      </c>
      <c r="C29" s="81" t="s">
        <v>43</v>
      </c>
      <c r="D29" s="83" t="s">
        <v>53</v>
      </c>
      <c r="E29" s="83" t="s">
        <v>53</v>
      </c>
      <c r="F29" s="76"/>
      <c r="G29" s="92" t="str">
        <f t="shared" si="0"/>
        <v>CC</v>
      </c>
      <c r="H29" s="81" t="s">
        <v>127</v>
      </c>
      <c r="I29" s="81" t="s">
        <v>127</v>
      </c>
      <c r="J29" s="99" t="s">
        <v>295</v>
      </c>
      <c r="K29" s="100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4.25">
      <c r="A30" s="84">
        <v>28</v>
      </c>
      <c r="B30" s="85" t="s">
        <v>194</v>
      </c>
      <c r="C30" s="84" t="s">
        <v>65</v>
      </c>
      <c r="D30" s="101" t="s">
        <v>86</v>
      </c>
      <c r="E30" s="88" t="s">
        <v>53</v>
      </c>
      <c r="F30" s="76"/>
      <c r="G30" s="92" t="str">
        <f t="shared" si="0"/>
        <v>CS</v>
      </c>
      <c r="H30" s="84" t="s">
        <v>127</v>
      </c>
      <c r="I30" s="84" t="s">
        <v>58</v>
      </c>
      <c r="J30" s="97" t="s">
        <v>294</v>
      </c>
      <c r="K30" s="98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4.25">
      <c r="A31" s="81">
        <v>30</v>
      </c>
      <c r="B31" s="82" t="s">
        <v>233</v>
      </c>
      <c r="C31" s="81" t="s">
        <v>58</v>
      </c>
      <c r="D31" s="83" t="s">
        <v>53</v>
      </c>
      <c r="E31" s="83" t="s">
        <v>59</v>
      </c>
      <c r="F31" s="76"/>
      <c r="G31" s="92" t="str">
        <f t="shared" si="0"/>
        <v>S</v>
      </c>
      <c r="H31" s="81" t="s">
        <v>58</v>
      </c>
      <c r="I31" s="102"/>
      <c r="J31" s="99" t="s">
        <v>294</v>
      </c>
      <c r="K31" s="100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4.25">
      <c r="A32" s="84">
        <v>31</v>
      </c>
      <c r="B32" s="87" t="s">
        <v>185</v>
      </c>
      <c r="C32" s="84" t="s">
        <v>43</v>
      </c>
      <c r="D32" s="88" t="s">
        <v>53</v>
      </c>
      <c r="E32" s="88" t="s">
        <v>53</v>
      </c>
      <c r="F32" s="76"/>
      <c r="G32" s="92" t="str">
        <f t="shared" si="0"/>
        <v>SA</v>
      </c>
      <c r="H32" s="84" t="s">
        <v>58</v>
      </c>
      <c r="I32" s="84" t="s">
        <v>43</v>
      </c>
      <c r="J32" s="97" t="s">
        <v>294</v>
      </c>
      <c r="K32" s="98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4.25">
      <c r="A33" s="81">
        <v>32</v>
      </c>
      <c r="B33" s="91" t="s">
        <v>216</v>
      </c>
      <c r="C33" s="81" t="s">
        <v>58</v>
      </c>
      <c r="D33" s="83" t="s">
        <v>53</v>
      </c>
      <c r="E33" s="83" t="s">
        <v>59</v>
      </c>
      <c r="F33" s="76"/>
      <c r="G33" s="92" t="str">
        <f t="shared" si="0"/>
        <v>SB</v>
      </c>
      <c r="H33" s="81" t="s">
        <v>58</v>
      </c>
      <c r="I33" s="81" t="s">
        <v>65</v>
      </c>
      <c r="J33" s="99" t="s">
        <v>294</v>
      </c>
      <c r="K33" s="100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4.25">
      <c r="A34" s="84">
        <v>33</v>
      </c>
      <c r="B34" s="87" t="s">
        <v>29</v>
      </c>
      <c r="C34" s="84" t="s">
        <v>127</v>
      </c>
      <c r="D34" s="88" t="s">
        <v>49</v>
      </c>
      <c r="E34" s="88" t="s">
        <v>49</v>
      </c>
      <c r="F34" s="76"/>
      <c r="G34" s="92" t="str">
        <f t="shared" si="0"/>
        <v>SC</v>
      </c>
      <c r="H34" s="84" t="s">
        <v>58</v>
      </c>
      <c r="I34" s="84" t="s">
        <v>127</v>
      </c>
      <c r="J34" s="97" t="s">
        <v>294</v>
      </c>
      <c r="K34" s="98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4.25">
      <c r="A35" s="81">
        <v>34</v>
      </c>
      <c r="B35" s="91" t="s">
        <v>256</v>
      </c>
      <c r="C35" s="81" t="s">
        <v>43</v>
      </c>
      <c r="D35" s="83" t="s">
        <v>53</v>
      </c>
      <c r="E35" s="83" t="s">
        <v>53</v>
      </c>
      <c r="F35" s="76"/>
      <c r="G35" s="92" t="str">
        <f t="shared" si="0"/>
        <v>SS</v>
      </c>
      <c r="H35" s="81" t="s">
        <v>58</v>
      </c>
      <c r="I35" s="81" t="s">
        <v>58</v>
      </c>
      <c r="J35" s="99" t="s">
        <v>294</v>
      </c>
      <c r="K35" s="10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4.25">
      <c r="A36" s="84">
        <v>35</v>
      </c>
      <c r="B36" s="87" t="s">
        <v>181</v>
      </c>
      <c r="C36" s="84" t="s">
        <v>43</v>
      </c>
      <c r="D36" s="88" t="s">
        <v>49</v>
      </c>
      <c r="E36" s="88" t="s">
        <v>50</v>
      </c>
      <c r="F36" s="93"/>
      <c r="G36" s="93"/>
      <c r="H36" s="53"/>
      <c r="I36" s="53"/>
      <c r="J36" s="53"/>
      <c r="K36" s="104"/>
      <c r="L36" s="104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4.25">
      <c r="A37" s="81">
        <v>36</v>
      </c>
      <c r="B37" s="91" t="s">
        <v>179</v>
      </c>
      <c r="C37" s="81" t="s">
        <v>43</v>
      </c>
      <c r="D37" s="83" t="s">
        <v>53</v>
      </c>
      <c r="E37" s="83" t="s">
        <v>59</v>
      </c>
      <c r="F37" s="93"/>
      <c r="G37" s="93"/>
      <c r="H37" s="104" t="s">
        <v>296</v>
      </c>
      <c r="I37" s="104" t="s">
        <v>297</v>
      </c>
      <c r="J37" s="105" t="s">
        <v>298</v>
      </c>
      <c r="K37" s="104"/>
      <c r="L37" s="104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4.25">
      <c r="A38" s="84">
        <v>37</v>
      </c>
      <c r="B38" s="87" t="s">
        <v>191</v>
      </c>
      <c r="C38" s="84" t="s">
        <v>58</v>
      </c>
      <c r="D38" s="88" t="s">
        <v>53</v>
      </c>
      <c r="E38" s="88" t="s">
        <v>59</v>
      </c>
      <c r="F38" s="93"/>
      <c r="G38" s="93"/>
      <c r="H38" s="104" t="s">
        <v>299</v>
      </c>
      <c r="I38" s="104" t="s">
        <v>300</v>
      </c>
      <c r="J38" s="105" t="s">
        <v>298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4.25">
      <c r="A39" s="81">
        <v>38</v>
      </c>
      <c r="B39" s="91" t="s">
        <v>211</v>
      </c>
      <c r="C39" s="81" t="s">
        <v>58</v>
      </c>
      <c r="D39" s="83" t="s">
        <v>53</v>
      </c>
      <c r="E39" s="83" t="s">
        <v>59</v>
      </c>
      <c r="F39" s="93"/>
      <c r="G39" s="93"/>
      <c r="H39" s="53"/>
      <c r="I39" s="104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4.25">
      <c r="A40" s="84">
        <v>39</v>
      </c>
      <c r="B40" s="87" t="s">
        <v>230</v>
      </c>
      <c r="C40" s="84" t="s">
        <v>65</v>
      </c>
      <c r="D40" s="101" t="s">
        <v>86</v>
      </c>
      <c r="E40" s="88" t="s">
        <v>53</v>
      </c>
      <c r="F40" s="93"/>
      <c r="G40" s="9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4.25">
      <c r="A41" s="81">
        <v>40</v>
      </c>
      <c r="B41" s="91" t="s">
        <v>24</v>
      </c>
      <c r="C41" s="81" t="s">
        <v>65</v>
      </c>
      <c r="D41" s="106" t="s">
        <v>86</v>
      </c>
      <c r="E41" s="83" t="s">
        <v>53</v>
      </c>
      <c r="F41" s="93"/>
      <c r="G41" s="9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4.25">
      <c r="A42" s="84">
        <v>41</v>
      </c>
      <c r="B42" s="87" t="s">
        <v>177</v>
      </c>
      <c r="C42" s="84" t="s">
        <v>65</v>
      </c>
      <c r="D42" s="101" t="s">
        <v>86</v>
      </c>
      <c r="E42" s="88" t="s">
        <v>53</v>
      </c>
      <c r="F42" s="93"/>
      <c r="G42" s="9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4.25">
      <c r="A43" s="81">
        <v>42</v>
      </c>
      <c r="B43" s="91" t="s">
        <v>258</v>
      </c>
      <c r="C43" s="81" t="s">
        <v>127</v>
      </c>
      <c r="D43" s="106" t="s">
        <v>86</v>
      </c>
      <c r="E43" s="106" t="s">
        <v>86</v>
      </c>
      <c r="F43" s="93"/>
      <c r="G43" s="93"/>
      <c r="H43" s="53"/>
      <c r="I43" s="53"/>
      <c r="J43" s="53"/>
      <c r="K43" s="10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4.25">
      <c r="A44" s="84">
        <v>43</v>
      </c>
      <c r="B44" s="87" t="s">
        <v>178</v>
      </c>
      <c r="C44" s="84" t="s">
        <v>127</v>
      </c>
      <c r="D44" s="107" t="s">
        <v>131</v>
      </c>
      <c r="E44" s="101" t="s">
        <v>131</v>
      </c>
      <c r="F44" s="93"/>
      <c r="G44" s="9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4.25">
      <c r="A45" s="81">
        <v>44</v>
      </c>
      <c r="B45" s="91" t="s">
        <v>246</v>
      </c>
      <c r="C45" s="81" t="s">
        <v>127</v>
      </c>
      <c r="D45" s="106" t="s">
        <v>131</v>
      </c>
      <c r="E45" s="106" t="s">
        <v>131</v>
      </c>
      <c r="F45" s="93"/>
      <c r="G45" s="9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4.25">
      <c r="A46" s="84">
        <v>45</v>
      </c>
      <c r="B46" s="87" t="s">
        <v>183</v>
      </c>
      <c r="C46" s="84" t="s">
        <v>58</v>
      </c>
      <c r="D46" s="88" t="s">
        <v>53</v>
      </c>
      <c r="E46" s="88" t="s">
        <v>59</v>
      </c>
      <c r="F46" s="93"/>
      <c r="G46" s="9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4.25">
      <c r="A47" s="81">
        <v>46</v>
      </c>
      <c r="B47" s="91" t="s">
        <v>257</v>
      </c>
      <c r="C47" s="81" t="s">
        <v>43</v>
      </c>
      <c r="D47" s="108" t="s">
        <v>101</v>
      </c>
      <c r="E47" s="83" t="s">
        <v>102</v>
      </c>
      <c r="F47" s="93"/>
      <c r="G47" s="9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4.25">
      <c r="A48" s="84">
        <v>47</v>
      </c>
      <c r="B48" s="87" t="s">
        <v>273</v>
      </c>
      <c r="C48" s="84" t="s">
        <v>43</v>
      </c>
      <c r="D48" s="101" t="s">
        <v>101</v>
      </c>
      <c r="E48" s="88" t="s">
        <v>102</v>
      </c>
      <c r="F48" s="93"/>
      <c r="G48" s="9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4.25">
      <c r="A49" s="81">
        <v>48</v>
      </c>
      <c r="B49" s="91" t="s">
        <v>264</v>
      </c>
      <c r="C49" s="81" t="s">
        <v>43</v>
      </c>
      <c r="D49" s="83" t="s">
        <v>53</v>
      </c>
      <c r="E49" s="83" t="s">
        <v>53</v>
      </c>
      <c r="F49" s="93"/>
      <c r="G49" s="9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4.25">
      <c r="A50" s="84">
        <v>49</v>
      </c>
      <c r="B50" s="87" t="s">
        <v>195</v>
      </c>
      <c r="C50" s="84" t="s">
        <v>58</v>
      </c>
      <c r="D50" s="88" t="s">
        <v>53</v>
      </c>
      <c r="E50" s="88" t="s">
        <v>59</v>
      </c>
      <c r="F50" s="93"/>
      <c r="G50" s="9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4.25">
      <c r="A51" s="81">
        <v>50</v>
      </c>
      <c r="B51" s="91" t="s">
        <v>4</v>
      </c>
      <c r="C51" s="81" t="s">
        <v>58</v>
      </c>
      <c r="D51" s="83" t="s">
        <v>53</v>
      </c>
      <c r="E51" s="83" t="s">
        <v>59</v>
      </c>
      <c r="F51" s="93"/>
      <c r="G51" s="9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4.25">
      <c r="A52" s="84">
        <v>51</v>
      </c>
      <c r="B52" s="87" t="s">
        <v>182</v>
      </c>
      <c r="C52" s="84" t="s">
        <v>58</v>
      </c>
      <c r="D52" s="88" t="s">
        <v>53</v>
      </c>
      <c r="E52" s="88" t="s">
        <v>59</v>
      </c>
      <c r="F52" s="93"/>
      <c r="G52" s="9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4.25">
      <c r="A53" s="81">
        <v>52</v>
      </c>
      <c r="B53" s="91" t="s">
        <v>268</v>
      </c>
      <c r="C53" s="81" t="s">
        <v>65</v>
      </c>
      <c r="D53" s="106" t="s">
        <v>86</v>
      </c>
      <c r="E53" s="83" t="s">
        <v>53</v>
      </c>
      <c r="F53" s="93"/>
      <c r="G53" s="9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4.25">
      <c r="A54" s="84">
        <v>53</v>
      </c>
      <c r="B54" s="87" t="s">
        <v>227</v>
      </c>
      <c r="C54" s="84" t="s">
        <v>65</v>
      </c>
      <c r="D54" s="101" t="s">
        <v>86</v>
      </c>
      <c r="E54" s="88" t="s">
        <v>53</v>
      </c>
      <c r="F54" s="93"/>
      <c r="G54" s="9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4.25">
      <c r="A55" s="81">
        <v>54</v>
      </c>
      <c r="B55" s="91" t="s">
        <v>274</v>
      </c>
      <c r="C55" s="81" t="s">
        <v>65</v>
      </c>
      <c r="D55" s="108" t="s">
        <v>101</v>
      </c>
      <c r="E55" s="106" t="s">
        <v>101</v>
      </c>
      <c r="F55" s="93"/>
      <c r="G55" s="9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4.25">
      <c r="A56" s="84">
        <v>55</v>
      </c>
      <c r="B56" s="87" t="s">
        <v>247</v>
      </c>
      <c r="C56" s="84" t="s">
        <v>58</v>
      </c>
      <c r="D56" s="88" t="s">
        <v>53</v>
      </c>
      <c r="E56" s="88" t="s">
        <v>59</v>
      </c>
      <c r="F56" s="93"/>
      <c r="G56" s="9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4.25">
      <c r="A57" s="81">
        <v>56</v>
      </c>
      <c r="B57" s="91" t="s">
        <v>215</v>
      </c>
      <c r="C57" s="81" t="s">
        <v>65</v>
      </c>
      <c r="D57" s="83" t="s">
        <v>49</v>
      </c>
      <c r="E57" s="83" t="s">
        <v>49</v>
      </c>
      <c r="F57" s="93"/>
      <c r="G57" s="9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4.25">
      <c r="A58" s="84">
        <v>57</v>
      </c>
      <c r="B58" s="87" t="s">
        <v>219</v>
      </c>
      <c r="C58" s="84" t="s">
        <v>65</v>
      </c>
      <c r="D58" s="101" t="s">
        <v>86</v>
      </c>
      <c r="E58" s="88" t="s">
        <v>53</v>
      </c>
      <c r="F58" s="93"/>
      <c r="G58" s="9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4.25">
      <c r="A59" s="81">
        <v>58</v>
      </c>
      <c r="B59" s="91" t="s">
        <v>270</v>
      </c>
      <c r="C59" s="81" t="s">
        <v>127</v>
      </c>
      <c r="D59" s="106" t="s">
        <v>86</v>
      </c>
      <c r="E59" s="106" t="s">
        <v>86</v>
      </c>
      <c r="F59" s="93"/>
      <c r="G59" s="9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4.25">
      <c r="A60" s="84">
        <v>59</v>
      </c>
      <c r="B60" s="87" t="s">
        <v>269</v>
      </c>
      <c r="C60" s="84" t="s">
        <v>127</v>
      </c>
      <c r="D60" s="101" t="s">
        <v>86</v>
      </c>
      <c r="E60" s="101" t="s">
        <v>86</v>
      </c>
      <c r="F60" s="93"/>
      <c r="G60" s="9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4.25">
      <c r="A61" s="81">
        <v>60</v>
      </c>
      <c r="B61" s="91" t="s">
        <v>25</v>
      </c>
      <c r="C61" s="81" t="s">
        <v>65</v>
      </c>
      <c r="D61" s="106" t="s">
        <v>86</v>
      </c>
      <c r="E61" s="83" t="s">
        <v>53</v>
      </c>
      <c r="F61" s="93"/>
      <c r="G61" s="9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4.25">
      <c r="A62" s="84">
        <v>61</v>
      </c>
      <c r="B62" s="85" t="s">
        <v>199</v>
      </c>
      <c r="C62" s="84" t="s">
        <v>65</v>
      </c>
      <c r="D62" s="88" t="s">
        <v>49</v>
      </c>
      <c r="E62" s="88" t="s">
        <v>50</v>
      </c>
      <c r="F62" s="93"/>
      <c r="G62" s="9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4.25">
      <c r="A63" s="81">
        <v>62</v>
      </c>
      <c r="B63" s="91" t="s">
        <v>275</v>
      </c>
      <c r="C63" s="81" t="s">
        <v>65</v>
      </c>
      <c r="D63" s="108" t="s">
        <v>86</v>
      </c>
      <c r="E63" s="83" t="s">
        <v>53</v>
      </c>
      <c r="F63" s="93"/>
      <c r="G63" s="9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4.25">
      <c r="A64" s="84">
        <v>63</v>
      </c>
      <c r="B64" s="87" t="s">
        <v>204</v>
      </c>
      <c r="C64" s="84" t="s">
        <v>65</v>
      </c>
      <c r="D64" s="101" t="s">
        <v>86</v>
      </c>
      <c r="E64" s="88" t="s">
        <v>53</v>
      </c>
      <c r="F64" s="93"/>
      <c r="G64" s="9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4.25">
      <c r="A65" s="81">
        <v>64</v>
      </c>
      <c r="B65" s="91" t="s">
        <v>187</v>
      </c>
      <c r="C65" s="81" t="s">
        <v>65</v>
      </c>
      <c r="D65" s="106" t="s">
        <v>86</v>
      </c>
      <c r="E65" s="83" t="s">
        <v>53</v>
      </c>
      <c r="F65" s="93"/>
      <c r="G65" s="9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4.25">
      <c r="A66" s="84">
        <v>65</v>
      </c>
      <c r="B66" s="87" t="s">
        <v>13</v>
      </c>
      <c r="C66" s="84" t="s">
        <v>65</v>
      </c>
      <c r="D66" s="88" t="s">
        <v>49</v>
      </c>
      <c r="E66" s="88" t="s">
        <v>50</v>
      </c>
      <c r="F66" s="93"/>
      <c r="G66" s="9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4.25">
      <c r="A67" s="81">
        <v>66</v>
      </c>
      <c r="B67" s="91" t="s">
        <v>14</v>
      </c>
      <c r="C67" s="81" t="s">
        <v>65</v>
      </c>
      <c r="D67" s="108" t="s">
        <v>86</v>
      </c>
      <c r="E67" s="83" t="s">
        <v>53</v>
      </c>
      <c r="F67" s="93"/>
      <c r="G67" s="9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4.25">
      <c r="A68" s="84">
        <v>67</v>
      </c>
      <c r="B68" s="87" t="s">
        <v>229</v>
      </c>
      <c r="C68" s="84" t="s">
        <v>127</v>
      </c>
      <c r="D68" s="107" t="s">
        <v>86</v>
      </c>
      <c r="E68" s="101" t="s">
        <v>86</v>
      </c>
      <c r="F68" s="93"/>
      <c r="G68" s="9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4.25">
      <c r="A69" s="81">
        <v>68</v>
      </c>
      <c r="B69" s="82" t="s">
        <v>225</v>
      </c>
      <c r="C69" s="81" t="s">
        <v>127</v>
      </c>
      <c r="D69" s="106" t="s">
        <v>86</v>
      </c>
      <c r="E69" s="106" t="s">
        <v>86</v>
      </c>
      <c r="F69" s="93"/>
      <c r="G69" s="9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4.25">
      <c r="A70" s="84">
        <v>69</v>
      </c>
      <c r="B70" s="85" t="s">
        <v>249</v>
      </c>
      <c r="C70" s="84" t="s">
        <v>127</v>
      </c>
      <c r="D70" s="101" t="s">
        <v>86</v>
      </c>
      <c r="E70" s="101" t="s">
        <v>86</v>
      </c>
      <c r="F70" s="93"/>
      <c r="G70" s="9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4.25">
      <c r="A71" s="81">
        <v>70</v>
      </c>
      <c r="B71" s="82" t="s">
        <v>237</v>
      </c>
      <c r="C71" s="81" t="s">
        <v>127</v>
      </c>
      <c r="D71" s="106" t="s">
        <v>86</v>
      </c>
      <c r="E71" s="106" t="s">
        <v>86</v>
      </c>
      <c r="F71" s="93"/>
      <c r="G71" s="9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4.25">
      <c r="A72" s="84">
        <v>71</v>
      </c>
      <c r="B72" s="87" t="s">
        <v>223</v>
      </c>
      <c r="C72" s="84" t="s">
        <v>127</v>
      </c>
      <c r="D72" s="101" t="s">
        <v>86</v>
      </c>
      <c r="E72" s="101" t="s">
        <v>86</v>
      </c>
      <c r="F72" s="93"/>
      <c r="G72" s="9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4.25">
      <c r="A73" s="81">
        <v>72</v>
      </c>
      <c r="B73" s="91" t="s">
        <v>192</v>
      </c>
      <c r="C73" s="81" t="s">
        <v>65</v>
      </c>
      <c r="D73" s="106" t="s">
        <v>86</v>
      </c>
      <c r="E73" s="83" t="s">
        <v>53</v>
      </c>
      <c r="F73" s="93"/>
      <c r="G73" s="9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4.25">
      <c r="A74" s="84">
        <v>73</v>
      </c>
      <c r="B74" s="87" t="s">
        <v>208</v>
      </c>
      <c r="C74" s="84" t="s">
        <v>127</v>
      </c>
      <c r="D74" s="101" t="s">
        <v>86</v>
      </c>
      <c r="E74" s="101" t="s">
        <v>86</v>
      </c>
      <c r="F74" s="93"/>
      <c r="G74" s="9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4.25">
      <c r="A75" s="81">
        <v>74</v>
      </c>
      <c r="B75" s="91" t="s">
        <v>218</v>
      </c>
      <c r="C75" s="81" t="s">
        <v>127</v>
      </c>
      <c r="D75" s="106" t="s">
        <v>86</v>
      </c>
      <c r="E75" s="106" t="s">
        <v>86</v>
      </c>
      <c r="F75" s="93"/>
      <c r="G75" s="9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4.25">
      <c r="A76" s="84">
        <v>75</v>
      </c>
      <c r="B76" s="87" t="s">
        <v>250</v>
      </c>
      <c r="C76" s="84" t="s">
        <v>127</v>
      </c>
      <c r="D76" s="101" t="s">
        <v>86</v>
      </c>
      <c r="E76" s="101" t="s">
        <v>86</v>
      </c>
      <c r="F76" s="93"/>
      <c r="G76" s="9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4.25">
      <c r="A77" s="81">
        <v>76</v>
      </c>
      <c r="B77" s="82" t="s">
        <v>201</v>
      </c>
      <c r="C77" s="81" t="s">
        <v>65</v>
      </c>
      <c r="D77" s="106" t="s">
        <v>86</v>
      </c>
      <c r="E77" s="83" t="s">
        <v>53</v>
      </c>
      <c r="F77" s="93"/>
      <c r="G77" s="9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4.25">
      <c r="A78" s="84">
        <v>77</v>
      </c>
      <c r="B78" s="87" t="s">
        <v>263</v>
      </c>
      <c r="C78" s="84" t="s">
        <v>127</v>
      </c>
      <c r="D78" s="101" t="s">
        <v>101</v>
      </c>
      <c r="E78" s="101" t="s">
        <v>101</v>
      </c>
      <c r="F78" s="93"/>
      <c r="G78" s="9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4.25">
      <c r="A79" s="81">
        <v>78</v>
      </c>
      <c r="B79" s="91" t="s">
        <v>190</v>
      </c>
      <c r="C79" s="81" t="s">
        <v>127</v>
      </c>
      <c r="D79" s="108" t="s">
        <v>86</v>
      </c>
      <c r="E79" s="106" t="s">
        <v>86</v>
      </c>
      <c r="F79" s="93"/>
      <c r="G79" s="9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4.25">
      <c r="A80" s="84">
        <v>79</v>
      </c>
      <c r="B80" s="87" t="s">
        <v>198</v>
      </c>
      <c r="C80" s="84" t="s">
        <v>127</v>
      </c>
      <c r="D80" s="107" t="s">
        <v>301</v>
      </c>
      <c r="E80" s="107" t="s">
        <v>301</v>
      </c>
      <c r="F80" s="93"/>
      <c r="G80" s="9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4.25">
      <c r="A81" s="81">
        <v>80</v>
      </c>
      <c r="B81" s="82" t="s">
        <v>238</v>
      </c>
      <c r="C81" s="81" t="s">
        <v>127</v>
      </c>
      <c r="D81" s="106" t="s">
        <v>86</v>
      </c>
      <c r="E81" s="106" t="s">
        <v>86</v>
      </c>
      <c r="F81" s="93"/>
      <c r="G81" s="9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4.25">
      <c r="A82" s="84">
        <v>81</v>
      </c>
      <c r="B82" s="87" t="s">
        <v>265</v>
      </c>
      <c r="C82" s="84" t="s">
        <v>65</v>
      </c>
      <c r="D82" s="101" t="s">
        <v>86</v>
      </c>
      <c r="E82" s="88" t="s">
        <v>53</v>
      </c>
      <c r="F82" s="93"/>
      <c r="G82" s="9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4.25">
      <c r="A83" s="81">
        <v>84</v>
      </c>
      <c r="B83" s="91" t="s">
        <v>240</v>
      </c>
      <c r="C83" s="81" t="s">
        <v>58</v>
      </c>
      <c r="D83" s="109" t="s">
        <v>101</v>
      </c>
      <c r="E83" s="83" t="s">
        <v>102</v>
      </c>
      <c r="F83" s="93"/>
      <c r="G83" s="9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4.25">
      <c r="A84" s="84">
        <v>85</v>
      </c>
      <c r="B84" s="87" t="s">
        <v>254</v>
      </c>
      <c r="C84" s="84" t="s">
        <v>65</v>
      </c>
      <c r="D84" s="101" t="s">
        <v>86</v>
      </c>
      <c r="E84" s="88" t="s">
        <v>53</v>
      </c>
      <c r="F84" s="93"/>
      <c r="G84" s="9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4.25">
      <c r="A85" s="81">
        <v>86</v>
      </c>
      <c r="B85" s="91" t="s">
        <v>196</v>
      </c>
      <c r="C85" s="81" t="s">
        <v>127</v>
      </c>
      <c r="D85" s="106" t="s">
        <v>86</v>
      </c>
      <c r="E85" s="106" t="s">
        <v>86</v>
      </c>
      <c r="F85" s="93"/>
      <c r="G85" s="9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4.25">
      <c r="A86" s="84">
        <v>87</v>
      </c>
      <c r="B86" s="87" t="s">
        <v>236</v>
      </c>
      <c r="C86" s="84" t="s">
        <v>58</v>
      </c>
      <c r="D86" s="88" t="s">
        <v>53</v>
      </c>
      <c r="E86" s="88" t="s">
        <v>59</v>
      </c>
      <c r="F86" s="93"/>
      <c r="G86" s="9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4.25">
      <c r="A87" s="81">
        <v>88</v>
      </c>
      <c r="B87" s="91" t="s">
        <v>251</v>
      </c>
      <c r="C87" s="81" t="s">
        <v>127</v>
      </c>
      <c r="D87" s="106" t="s">
        <v>86</v>
      </c>
      <c r="E87" s="106" t="s">
        <v>86</v>
      </c>
      <c r="F87" s="93"/>
      <c r="G87" s="9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4.25">
      <c r="A88" s="84">
        <v>89</v>
      </c>
      <c r="B88" s="87" t="s">
        <v>197</v>
      </c>
      <c r="C88" s="84" t="s">
        <v>65</v>
      </c>
      <c r="D88" s="88" t="s">
        <v>49</v>
      </c>
      <c r="E88" s="88" t="s">
        <v>50</v>
      </c>
      <c r="F88" s="93"/>
      <c r="G88" s="9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4.25">
      <c r="A89" s="81">
        <v>90</v>
      </c>
      <c r="B89" s="91" t="s">
        <v>222</v>
      </c>
      <c r="C89" s="81" t="s">
        <v>127</v>
      </c>
      <c r="D89" s="106" t="s">
        <v>86</v>
      </c>
      <c r="E89" s="106" t="s">
        <v>86</v>
      </c>
      <c r="F89" s="93"/>
      <c r="G89" s="9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4.25">
      <c r="A90" s="84">
        <v>91</v>
      </c>
      <c r="B90" s="87" t="s">
        <v>245</v>
      </c>
      <c r="C90" s="84" t="s">
        <v>43</v>
      </c>
      <c r="D90" s="88" t="s">
        <v>49</v>
      </c>
      <c r="E90" s="88" t="s">
        <v>50</v>
      </c>
      <c r="F90" s="93"/>
      <c r="G90" s="9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4.25">
      <c r="A91" s="81">
        <v>92</v>
      </c>
      <c r="B91" s="91" t="s">
        <v>235</v>
      </c>
      <c r="C91" s="81" t="s">
        <v>127</v>
      </c>
      <c r="D91" s="106" t="s">
        <v>131</v>
      </c>
      <c r="E91" s="106" t="s">
        <v>131</v>
      </c>
      <c r="F91" s="93"/>
      <c r="G91" s="9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4.25">
      <c r="A92" s="84">
        <v>93</v>
      </c>
      <c r="B92" s="87" t="s">
        <v>231</v>
      </c>
      <c r="C92" s="84" t="s">
        <v>65</v>
      </c>
      <c r="D92" s="101" t="s">
        <v>86</v>
      </c>
      <c r="E92" s="88" t="s">
        <v>53</v>
      </c>
      <c r="F92" s="93"/>
      <c r="G92" s="9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4.25">
      <c r="A93" s="81">
        <v>94</v>
      </c>
      <c r="B93" s="91" t="s">
        <v>253</v>
      </c>
      <c r="C93" s="81" t="s">
        <v>58</v>
      </c>
      <c r="D93" s="106" t="s">
        <v>131</v>
      </c>
      <c r="E93" s="106" t="s">
        <v>131</v>
      </c>
      <c r="F93" s="93"/>
      <c r="G93" s="9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4.25">
      <c r="A94" s="84">
        <v>95</v>
      </c>
      <c r="B94" s="87" t="s">
        <v>184</v>
      </c>
      <c r="C94" s="84" t="s">
        <v>127</v>
      </c>
      <c r="D94" s="101" t="s">
        <v>131</v>
      </c>
      <c r="E94" s="101" t="s">
        <v>131</v>
      </c>
      <c r="F94" s="93"/>
      <c r="G94" s="9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4.25">
      <c r="A95" s="81">
        <v>96</v>
      </c>
      <c r="B95" s="91" t="s">
        <v>234</v>
      </c>
      <c r="C95" s="81" t="s">
        <v>127</v>
      </c>
      <c r="D95" s="106" t="s">
        <v>86</v>
      </c>
      <c r="E95" s="106" t="s">
        <v>86</v>
      </c>
      <c r="F95" s="93"/>
      <c r="G95" s="9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4.25">
      <c r="A96" s="84">
        <v>97</v>
      </c>
      <c r="B96" s="85" t="s">
        <v>214</v>
      </c>
      <c r="C96" s="84" t="s">
        <v>127</v>
      </c>
      <c r="D96" s="101" t="s">
        <v>131</v>
      </c>
      <c r="E96" s="101" t="s">
        <v>131</v>
      </c>
      <c r="F96" s="93"/>
      <c r="G96" s="9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4.25">
      <c r="A97" s="81">
        <v>98</v>
      </c>
      <c r="B97" s="82" t="s">
        <v>217</v>
      </c>
      <c r="C97" s="81" t="s">
        <v>127</v>
      </c>
      <c r="D97" s="106" t="s">
        <v>131</v>
      </c>
      <c r="E97" s="106" t="s">
        <v>131</v>
      </c>
      <c r="F97" s="93"/>
      <c r="G97" s="9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4.25">
      <c r="A98" s="84">
        <v>99</v>
      </c>
      <c r="B98" s="85" t="s">
        <v>259</v>
      </c>
      <c r="C98" s="84" t="s">
        <v>127</v>
      </c>
      <c r="D98" s="101" t="s">
        <v>131</v>
      </c>
      <c r="E98" s="101" t="s">
        <v>131</v>
      </c>
      <c r="F98" s="93"/>
      <c r="G98" s="9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4.25">
      <c r="A99" s="81">
        <v>104</v>
      </c>
      <c r="B99" s="82" t="s">
        <v>232</v>
      </c>
      <c r="C99" s="81" t="s">
        <v>127</v>
      </c>
      <c r="D99" s="106" t="s">
        <v>86</v>
      </c>
      <c r="E99" s="106" t="s">
        <v>86</v>
      </c>
      <c r="F99" s="93"/>
      <c r="G99" s="9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4.25">
      <c r="A100" s="84">
        <v>105</v>
      </c>
      <c r="B100" s="85" t="s">
        <v>241</v>
      </c>
      <c r="C100" s="84" t="s">
        <v>127</v>
      </c>
      <c r="D100" s="101" t="s">
        <v>86</v>
      </c>
      <c r="E100" s="101" t="s">
        <v>86</v>
      </c>
      <c r="F100" s="93"/>
      <c r="G100" s="9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4.25">
      <c r="A101" s="81">
        <v>106</v>
      </c>
      <c r="B101" s="82" t="s">
        <v>207</v>
      </c>
      <c r="C101" s="81" t="s">
        <v>65</v>
      </c>
      <c r="D101" s="106" t="s">
        <v>86</v>
      </c>
      <c r="E101" s="83" t="s">
        <v>53</v>
      </c>
      <c r="F101" s="93"/>
      <c r="G101" s="9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4.25">
      <c r="A102" s="84">
        <v>107</v>
      </c>
      <c r="B102" s="85" t="s">
        <v>188</v>
      </c>
      <c r="C102" s="84" t="s">
        <v>65</v>
      </c>
      <c r="D102" s="101" t="s">
        <v>86</v>
      </c>
      <c r="E102" s="110" t="s">
        <v>53</v>
      </c>
      <c r="F102" s="93"/>
      <c r="G102" s="9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4.25">
      <c r="A103" s="81">
        <v>108</v>
      </c>
      <c r="B103" s="82" t="s">
        <v>200</v>
      </c>
      <c r="C103" s="81" t="s">
        <v>43</v>
      </c>
      <c r="D103" s="83" t="s">
        <v>53</v>
      </c>
      <c r="E103" s="83" t="s">
        <v>53</v>
      </c>
      <c r="F103" s="93"/>
      <c r="G103" s="9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4.25">
      <c r="A104" s="84">
        <v>116</v>
      </c>
      <c r="B104" s="85" t="s">
        <v>205</v>
      </c>
      <c r="C104" s="84" t="s">
        <v>43</v>
      </c>
      <c r="D104" s="86" t="s">
        <v>53</v>
      </c>
      <c r="E104" s="86" t="s">
        <v>53</v>
      </c>
      <c r="F104" s="111"/>
      <c r="G104" s="111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4.25">
      <c r="A105" s="81">
        <v>122</v>
      </c>
      <c r="B105" s="82" t="s">
        <v>271</v>
      </c>
      <c r="C105" s="81" t="s">
        <v>65</v>
      </c>
      <c r="D105" s="89" t="s">
        <v>101</v>
      </c>
      <c r="E105" s="89" t="s">
        <v>102</v>
      </c>
      <c r="F105" s="111"/>
      <c r="G105" s="111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4.25">
      <c r="A106" s="84">
        <v>123</v>
      </c>
      <c r="B106" s="85" t="s">
        <v>26</v>
      </c>
      <c r="C106" s="84" t="s">
        <v>65</v>
      </c>
      <c r="D106" s="86" t="s">
        <v>131</v>
      </c>
      <c r="E106" s="86" t="s">
        <v>131</v>
      </c>
      <c r="F106" s="111"/>
      <c r="G106" s="111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4.25">
      <c r="A107" s="81">
        <v>124</v>
      </c>
      <c r="B107" s="82" t="s">
        <v>203</v>
      </c>
      <c r="C107" s="81" t="s">
        <v>43</v>
      </c>
      <c r="D107" s="89" t="s">
        <v>53</v>
      </c>
      <c r="E107" s="89" t="s">
        <v>53</v>
      </c>
      <c r="F107" s="111"/>
      <c r="G107" s="111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4.25">
      <c r="A108" s="84">
        <v>125</v>
      </c>
      <c r="B108" s="85" t="s">
        <v>193</v>
      </c>
      <c r="C108" s="84" t="s">
        <v>43</v>
      </c>
      <c r="D108" s="86" t="s">
        <v>53</v>
      </c>
      <c r="E108" s="86" t="s">
        <v>53</v>
      </c>
      <c r="F108" s="111"/>
      <c r="G108" s="111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4.25">
      <c r="A109" s="81">
        <v>126</v>
      </c>
      <c r="B109" s="82" t="s">
        <v>27</v>
      </c>
      <c r="C109" s="81" t="s">
        <v>43</v>
      </c>
      <c r="D109" s="89" t="s">
        <v>101</v>
      </c>
      <c r="E109" s="89" t="s">
        <v>102</v>
      </c>
      <c r="F109" s="111"/>
      <c r="G109" s="111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4.25">
      <c r="A110" s="84">
        <v>127</v>
      </c>
      <c r="B110" s="85" t="s">
        <v>242</v>
      </c>
      <c r="C110" s="84" t="s">
        <v>43</v>
      </c>
      <c r="D110" s="86" t="s">
        <v>53</v>
      </c>
      <c r="E110" s="86" t="s">
        <v>53</v>
      </c>
      <c r="F110" s="111"/>
      <c r="G110" s="111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4.25">
      <c r="A111" s="81">
        <v>128</v>
      </c>
      <c r="B111" s="82" t="s">
        <v>30</v>
      </c>
      <c r="C111" s="81" t="s">
        <v>43</v>
      </c>
      <c r="D111" s="89" t="s">
        <v>53</v>
      </c>
      <c r="E111" s="89" t="s">
        <v>53</v>
      </c>
      <c r="F111" s="111"/>
      <c r="G111" s="111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4.25">
      <c r="A112" s="84">
        <v>129</v>
      </c>
      <c r="B112" s="85" t="s">
        <v>243</v>
      </c>
      <c r="C112" s="84" t="s">
        <v>127</v>
      </c>
      <c r="D112" s="86" t="s">
        <v>131</v>
      </c>
      <c r="E112" s="86" t="s">
        <v>131</v>
      </c>
      <c r="F112" s="111"/>
      <c r="G112" s="111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4.25">
      <c r="A113" s="81">
        <v>131</v>
      </c>
      <c r="B113" s="82" t="s">
        <v>202</v>
      </c>
      <c r="C113" s="81" t="s">
        <v>43</v>
      </c>
      <c r="D113" s="89" t="s">
        <v>53</v>
      </c>
      <c r="E113" s="89" t="s">
        <v>53</v>
      </c>
      <c r="F113" s="111"/>
      <c r="G113" s="111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2.75">
      <c r="A114" s="93"/>
      <c r="B114" s="112" t="s">
        <v>28</v>
      </c>
      <c r="C114" s="93"/>
      <c r="D114" s="93"/>
      <c r="E114" s="113"/>
      <c r="F114" s="93"/>
      <c r="G114" s="9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2.7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</row>
    <row r="116" spans="1:27" ht="12.7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</row>
    <row r="117" spans="1:27" ht="12.7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</row>
    <row r="118" spans="1:27" ht="12.7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</row>
    <row r="119" spans="1:27" ht="12.7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</row>
    <row r="120" spans="1:27" ht="12.7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</row>
    <row r="121" spans="1:27" ht="12.7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</row>
    <row r="122" spans="1:27" ht="12.7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</row>
    <row r="123" spans="1:27" ht="12.7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</row>
    <row r="124" spans="1:27" ht="12.7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</row>
    <row r="125" spans="1:27" ht="12.7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</row>
    <row r="126" spans="1:27" ht="12.7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</row>
    <row r="127" spans="1:27" ht="12.7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</row>
    <row r="128" spans="1:27" ht="12.7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</row>
    <row r="129" spans="1:27" ht="12.7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</row>
    <row r="130" spans="1:27" ht="12.7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</row>
    <row r="131" spans="1:27" ht="12.7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</row>
    <row r="132" spans="1:27" ht="12.7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</row>
    <row r="133" spans="1:27" ht="12.7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</row>
    <row r="134" spans="1:27" ht="12.7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</row>
    <row r="135" spans="1:27" ht="12.7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</row>
    <row r="136" spans="1:27" ht="12.7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</row>
    <row r="137" spans="1:27" ht="12.7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</row>
    <row r="138" spans="1:27" ht="12.75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</row>
    <row r="139" spans="1:27" ht="12.75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</row>
    <row r="140" spans="1:27" ht="12.75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</row>
    <row r="141" spans="1:27" ht="12.75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</row>
    <row r="142" spans="1:27" ht="12.75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</row>
    <row r="143" spans="1:27" ht="12.7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</row>
    <row r="144" spans="1:27" ht="12.7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</row>
    <row r="145" spans="1:27" ht="12.7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</row>
    <row r="146" spans="1:27" ht="12.75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</row>
    <row r="147" spans="1:27" ht="12.75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</row>
    <row r="148" spans="1:27" ht="12.75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</row>
    <row r="149" spans="1:27" ht="12.7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</row>
    <row r="150" spans="1:27" ht="12.75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</row>
    <row r="151" spans="1:27" ht="12.75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</row>
    <row r="152" spans="1:27" ht="12.7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</row>
    <row r="153" spans="1:27" ht="12.75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</row>
    <row r="154" spans="1:27" ht="12.7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</row>
    <row r="155" spans="1:27" ht="12.75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</row>
    <row r="156" spans="1:27" ht="12.75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</row>
    <row r="157" spans="1:27" ht="12.7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</row>
    <row r="158" spans="1:27" ht="12.75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</row>
    <row r="159" spans="1:27" ht="12.75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</row>
    <row r="160" spans="1:27" ht="12.75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</row>
    <row r="161" spans="1:27" ht="12.7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</row>
    <row r="162" spans="1:27" ht="12.7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</row>
    <row r="163" spans="1:27" ht="12.7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</row>
    <row r="164" spans="1:27" ht="12.7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</row>
    <row r="165" spans="1:27" ht="12.7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</row>
    <row r="166" spans="1:27" ht="12.7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</row>
    <row r="167" spans="1:27" ht="12.75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</row>
    <row r="168" spans="1:27" ht="12.75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</row>
    <row r="169" spans="1:27" ht="12.7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</row>
    <row r="170" spans="1:27" ht="12.7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</row>
    <row r="171" spans="1:27" ht="12.7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</row>
    <row r="172" spans="1:27" ht="12.7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</row>
    <row r="173" spans="1:27" ht="12.7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</row>
    <row r="174" spans="1:27" ht="12.75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</row>
    <row r="175" spans="1:27" ht="12.7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</row>
    <row r="176" spans="1:27" ht="12.75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</row>
    <row r="177" spans="1:27" ht="12.7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</row>
    <row r="178" spans="1:27" ht="12.75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</row>
    <row r="179" spans="1:27" ht="12.7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</row>
    <row r="180" spans="1:27" ht="12.75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</row>
    <row r="181" spans="1:27" ht="12.7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</row>
    <row r="182" spans="1:27" ht="12.7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</row>
    <row r="183" spans="1:27" ht="12.7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</row>
    <row r="184" spans="1:27" ht="12.75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</row>
    <row r="185" spans="1:27" ht="12.7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</row>
    <row r="186" spans="1:27" ht="12.75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</row>
    <row r="187" spans="1:27" ht="12.75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</row>
    <row r="188" spans="1:27" ht="12.75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</row>
    <row r="189" spans="1:27" ht="12.7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</row>
    <row r="190" spans="1:27" ht="12.7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</row>
    <row r="191" spans="1:27" ht="12.75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75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</row>
    <row r="193" spans="1:27" ht="12.75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</row>
    <row r="194" spans="1:27" ht="12.75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</row>
    <row r="195" spans="1:27" ht="12.7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</row>
    <row r="196" spans="1:27" ht="12.7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</row>
    <row r="197" spans="1:27" ht="12.75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</row>
    <row r="198" spans="1:27" ht="12.75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:27" ht="12.7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</row>
    <row r="200" spans="1:27" ht="12.75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</row>
    <row r="201" spans="1:27" ht="12.75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</row>
    <row r="202" spans="1:27" ht="12.75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</row>
    <row r="203" spans="1:27" ht="12.75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</row>
    <row r="204" spans="1:27" ht="12.7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</row>
    <row r="205" spans="1:27" ht="12.75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</row>
    <row r="206" spans="1:27" ht="12.75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</row>
    <row r="207" spans="1:27" ht="12.75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</row>
    <row r="208" spans="1:27" ht="12.7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09" spans="1:27" ht="12.75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</row>
    <row r="210" spans="1:27" ht="12.7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</row>
    <row r="211" spans="1:27" ht="12.75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</row>
    <row r="212" spans="1:27" ht="12.75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</row>
    <row r="213" spans="1:27" ht="12.75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</row>
    <row r="214" spans="1:27" ht="12.75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</row>
    <row r="215" spans="1:27" ht="12.75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</row>
    <row r="216" spans="1:27" ht="12.75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</row>
    <row r="217" spans="1:27" ht="12.7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</row>
    <row r="218" spans="1:27" ht="12.75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</row>
    <row r="219" spans="1:27" ht="12.75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</row>
    <row r="220" spans="1:27" ht="12.75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</row>
    <row r="221" spans="1:27" ht="12.7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</row>
    <row r="222" spans="1:27" ht="12.75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</row>
    <row r="223" spans="1:27" ht="12.7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</row>
    <row r="224" spans="1:27" ht="12.7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</row>
    <row r="225" spans="1:27" ht="12.7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</row>
    <row r="226" spans="1:27" ht="12.7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</row>
    <row r="227" spans="1:27" ht="12.7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</row>
    <row r="228" spans="1:27" ht="12.7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</row>
    <row r="229" spans="1:27" ht="12.7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</row>
    <row r="230" spans="1:27" ht="12.7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</row>
    <row r="231" spans="1:27" ht="12.7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</row>
    <row r="232" spans="1:27" ht="12.7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</row>
    <row r="233" spans="1:27" ht="12.7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</row>
    <row r="234" spans="1:27" ht="12.7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</row>
    <row r="235" spans="1:27" ht="12.7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</row>
    <row r="236" spans="1:27" ht="12.7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</row>
    <row r="237" spans="1:27" ht="12.7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</row>
    <row r="238" spans="1:27" ht="12.7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</row>
    <row r="239" spans="1:27" ht="12.7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</row>
    <row r="240" spans="1:27" ht="12.7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</row>
    <row r="241" spans="1:27" ht="12.7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</row>
    <row r="242" spans="1:27" ht="12.7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</row>
    <row r="243" spans="1:27" ht="12.7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</row>
    <row r="244" spans="1:27" ht="12.7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</row>
    <row r="245" spans="1:27" ht="12.7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</row>
    <row r="246" spans="1:27" ht="12.7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</row>
    <row r="247" spans="1:27" ht="12.7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</row>
    <row r="248" spans="1:27" ht="12.7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</row>
    <row r="249" spans="1:27" ht="12.7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</row>
    <row r="250" spans="1:27" ht="12.7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</row>
    <row r="251" spans="1:27" ht="12.7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</row>
    <row r="252" spans="1:27" ht="12.7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</row>
    <row r="253" spans="1:27" ht="12.7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</row>
    <row r="254" spans="1:27" ht="12.7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</row>
    <row r="255" spans="1:27" ht="12.7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</row>
    <row r="256" spans="1:27" ht="12.7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</row>
    <row r="257" spans="1:27" ht="12.7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</row>
    <row r="258" spans="1:27" ht="12.7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</row>
    <row r="259" spans="1:27" ht="12.7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</row>
    <row r="260" spans="1:27" ht="12.7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</row>
    <row r="261" spans="1:27" ht="12.7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</row>
    <row r="262" spans="1:27" ht="12.7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</row>
    <row r="263" spans="1:27" ht="12.7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</row>
    <row r="264" spans="1:27" ht="12.7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</row>
    <row r="265" spans="1:27" ht="12.7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</row>
    <row r="266" spans="1:27" ht="12.7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</row>
    <row r="267" spans="1:27" ht="12.7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</row>
    <row r="268" spans="1:27" ht="12.7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</row>
    <row r="269" spans="1:27" ht="12.7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</row>
    <row r="270" spans="1:27" ht="12.7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</row>
    <row r="271" spans="1:27" ht="12.7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</row>
    <row r="272" spans="1:27" ht="12.7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</row>
    <row r="273" spans="1:27" ht="12.7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</row>
    <row r="274" spans="1:27" ht="12.7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</row>
    <row r="275" spans="1:27" ht="12.7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</row>
    <row r="276" spans="1:27" ht="12.7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</row>
    <row r="277" spans="1:27" ht="12.7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</row>
    <row r="278" spans="1:27" ht="12.7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</row>
    <row r="279" spans="1:27" ht="12.7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</row>
    <row r="280" spans="1:27" ht="12.7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</row>
    <row r="281" spans="1:27" ht="12.7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</row>
    <row r="282" spans="1:27" ht="12.7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</row>
    <row r="283" spans="1:27" ht="12.7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</row>
    <row r="284" spans="1:27" ht="12.7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</row>
    <row r="285" spans="1:27" ht="12.7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</row>
    <row r="286" spans="1:27" ht="12.7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</row>
    <row r="287" spans="1:27" ht="12.7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</row>
    <row r="288" spans="1:27" ht="12.7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</row>
    <row r="289" spans="1:27" ht="12.7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</row>
    <row r="290" spans="1:27" ht="12.7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</row>
    <row r="291" spans="1:27" ht="12.7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</row>
    <row r="292" spans="1:27" ht="12.7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</row>
    <row r="293" spans="1:27" ht="12.7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</row>
    <row r="294" spans="1:27" ht="12.7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</row>
    <row r="295" spans="1:27" ht="12.7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</row>
    <row r="296" spans="1:27" ht="12.7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</row>
    <row r="297" spans="1:27" ht="12.7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</row>
    <row r="298" spans="1:27" ht="12.7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</row>
    <row r="299" spans="1:27" ht="12.7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</row>
    <row r="300" spans="1:27" ht="12.7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</row>
    <row r="301" spans="1:27" ht="12.7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</row>
    <row r="302" spans="1:27" ht="12.7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</row>
    <row r="303" spans="1:27" ht="12.7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</row>
    <row r="304" spans="1:27" ht="12.7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</row>
    <row r="305" spans="1:27" ht="12.7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</row>
    <row r="306" spans="1:27" ht="12.7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</row>
    <row r="307" spans="1:27" ht="12.7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</row>
    <row r="308" spans="1:27" ht="12.7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</row>
    <row r="309" spans="1:27" ht="12.7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</row>
    <row r="310" spans="1:27" ht="12.7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</row>
    <row r="311" spans="1:27" ht="12.7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</row>
    <row r="312" spans="1:27" ht="12.7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</row>
    <row r="313" spans="1:27" ht="12.7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</row>
    <row r="314" spans="1:27" ht="12.7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</row>
    <row r="315" spans="1:27" ht="12.7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</row>
    <row r="316" spans="1:27" ht="12.7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</row>
    <row r="317" spans="1:27" ht="12.7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</row>
    <row r="318" spans="1:27" ht="12.7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</row>
    <row r="319" spans="1:27" ht="12.7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</row>
    <row r="320" spans="1:27" ht="12.7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</row>
    <row r="321" spans="1:27" ht="12.7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</row>
    <row r="322" spans="1:27" ht="12.7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</row>
    <row r="323" spans="1:27" ht="12.7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</row>
    <row r="324" spans="1:27" ht="12.7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</row>
    <row r="325" spans="1:27" ht="12.7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</row>
    <row r="326" spans="1:27" ht="12.7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</row>
    <row r="327" spans="1:27" ht="12.7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</row>
    <row r="328" spans="1:27" ht="12.7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</row>
    <row r="329" spans="1:27" ht="12.7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</row>
    <row r="330" spans="1:27" ht="12.7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</row>
    <row r="331" spans="1:27" ht="12.7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</row>
    <row r="332" spans="1:27" ht="12.7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</row>
    <row r="333" spans="1:27" ht="12.7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</row>
    <row r="334" spans="1:27" ht="12.7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</row>
    <row r="335" spans="1:27" ht="12.7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</row>
    <row r="336" spans="1:27" ht="12.7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</row>
    <row r="337" spans="1:27" ht="12.7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</row>
    <row r="338" spans="1:27" ht="12.7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</row>
    <row r="339" spans="1:27" ht="12.7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</row>
    <row r="340" spans="1:27" ht="12.7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</row>
    <row r="341" spans="1:27" ht="12.7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</row>
    <row r="342" spans="1:27" ht="12.7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</row>
    <row r="343" spans="1:27" ht="12.7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</row>
    <row r="344" spans="1:27" ht="12.7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</row>
    <row r="345" spans="1:27" ht="12.7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</row>
    <row r="346" spans="1:27" ht="12.7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</row>
    <row r="347" spans="1:27" ht="12.7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</row>
    <row r="348" spans="1:27" ht="12.7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</row>
    <row r="349" spans="1:27" ht="12.7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</row>
    <row r="350" spans="1:27" ht="12.7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</row>
    <row r="351" spans="1:27" ht="12.7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</row>
    <row r="352" spans="1:27" ht="12.7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</row>
    <row r="353" spans="1:27" ht="12.7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</row>
    <row r="354" spans="1:27" ht="12.7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</row>
    <row r="355" spans="1:27" ht="12.7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</row>
    <row r="356" spans="1:27" ht="12.7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</row>
    <row r="357" spans="1:27" ht="12.7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</row>
    <row r="358" spans="1:27" ht="12.7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</row>
    <row r="359" spans="1:27" ht="12.7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</row>
    <row r="360" spans="1:27" ht="12.7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</row>
    <row r="361" spans="1:27" ht="12.7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</row>
    <row r="362" spans="1:27" ht="12.7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</row>
    <row r="363" spans="1:27" ht="12.7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</row>
    <row r="364" spans="1:27" ht="12.7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</row>
    <row r="365" spans="1:27" ht="12.7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</row>
    <row r="366" spans="1:27" ht="12.7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</row>
    <row r="367" spans="1:27" ht="12.7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</row>
    <row r="368" spans="1:27" ht="12.7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</row>
    <row r="369" spans="1:27" ht="12.7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</row>
    <row r="370" spans="1:27" ht="12.7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</row>
    <row r="371" spans="1:27" ht="12.7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</row>
    <row r="372" spans="1:27" ht="12.7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</row>
    <row r="373" spans="1:27" ht="12.75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</row>
    <row r="374" spans="1:27" ht="12.75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</row>
    <row r="375" spans="1:27" ht="12.7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</row>
    <row r="376" spans="1:27" ht="12.7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</row>
    <row r="377" spans="1:27" ht="12.75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</row>
    <row r="378" spans="1:27" ht="12.75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</row>
    <row r="379" spans="1:27" ht="12.7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</row>
    <row r="380" spans="1:27" ht="12.75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</row>
    <row r="381" spans="1:27" ht="12.75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</row>
    <row r="382" spans="1:27" ht="12.75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</row>
    <row r="383" spans="1:27" ht="12.75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</row>
    <row r="384" spans="1:27" ht="12.75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</row>
    <row r="385" spans="1:27" ht="12.75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</row>
    <row r="386" spans="1:27" ht="12.75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</row>
    <row r="387" spans="1:27" ht="12.75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</row>
    <row r="388" spans="1:27" ht="12.7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</row>
    <row r="389" spans="1:27" ht="12.75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</row>
    <row r="390" spans="1:27" ht="12.75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</row>
    <row r="391" spans="1:27" ht="12.75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</row>
    <row r="392" spans="1:27" ht="12.75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</row>
    <row r="393" spans="1:27" ht="12.75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</row>
    <row r="394" spans="1:27" ht="12.75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</row>
    <row r="395" spans="1:27" ht="12.7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</row>
    <row r="396" spans="1:27" ht="12.7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</row>
    <row r="397" spans="1:27" ht="12.7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</row>
    <row r="398" spans="1:27" ht="12.75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</row>
    <row r="399" spans="1:27" ht="12.75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</row>
    <row r="400" spans="1:27" ht="12.75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</row>
    <row r="401" spans="1:27" ht="12.75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</row>
    <row r="402" spans="1:27" ht="12.75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</row>
    <row r="403" spans="1:27" ht="12.75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</row>
    <row r="404" spans="1:27" ht="12.75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</row>
    <row r="405" spans="1:27" ht="12.75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</row>
    <row r="406" spans="1:27" ht="12.7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</row>
    <row r="407" spans="1:27" ht="12.75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</row>
    <row r="408" spans="1:27" ht="12.75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</row>
    <row r="409" spans="1:27" ht="12.75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</row>
    <row r="410" spans="1:27" ht="12.75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</row>
    <row r="411" spans="1:27" ht="12.75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</row>
    <row r="412" spans="1:27" ht="12.7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</row>
    <row r="413" spans="1:27" ht="12.75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</row>
    <row r="414" spans="1:27" ht="12.75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</row>
    <row r="415" spans="1:27" ht="12.7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</row>
    <row r="416" spans="1:27" ht="12.75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</row>
    <row r="417" spans="1:27" ht="12.75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</row>
    <row r="418" spans="1:27" ht="12.7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</row>
    <row r="419" spans="1:27" ht="12.75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</row>
    <row r="420" spans="1:27" ht="12.75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</row>
    <row r="421" spans="1:27" ht="12.7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</row>
    <row r="422" spans="1:27" ht="12.75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</row>
    <row r="423" spans="1:27" ht="12.75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</row>
    <row r="424" spans="1:27" ht="12.7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</row>
    <row r="425" spans="1:27" ht="12.75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</row>
    <row r="426" spans="1:27" ht="12.75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</row>
    <row r="427" spans="1:27" ht="12.75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</row>
    <row r="428" spans="1:27" ht="12.75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</row>
    <row r="429" spans="1:27" ht="12.75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</row>
    <row r="430" spans="1:27" ht="12.75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</row>
    <row r="431" spans="1:27" ht="12.75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</row>
    <row r="432" spans="1:27" ht="12.75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</row>
    <row r="433" spans="1:27" ht="12.7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</row>
    <row r="434" spans="1:27" ht="12.7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</row>
    <row r="435" spans="1:27" ht="12.7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</row>
    <row r="436" spans="1:27" ht="12.7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</row>
    <row r="437" spans="1:27" ht="12.7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</row>
    <row r="438" spans="1:27" ht="12.7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</row>
    <row r="439" spans="1:27" ht="12.7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</row>
    <row r="440" spans="1:27" ht="12.7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</row>
    <row r="441" spans="1:27" ht="12.7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</row>
    <row r="442" spans="1:27" ht="12.7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</row>
    <row r="443" spans="1:27" ht="12.7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</row>
    <row r="444" spans="1:27" ht="12.7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</row>
    <row r="445" spans="1:27" ht="12.7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</row>
    <row r="446" spans="1:27" ht="12.7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</row>
    <row r="447" spans="1:27" ht="12.7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</row>
    <row r="448" spans="1:27" ht="12.7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</row>
    <row r="449" spans="1:27" ht="12.7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</row>
    <row r="450" spans="1:27" ht="12.7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</row>
    <row r="451" spans="1:27" ht="12.7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</row>
    <row r="452" spans="1:27" ht="12.7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</row>
    <row r="453" spans="1:27" ht="12.7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</row>
    <row r="454" spans="1:27" ht="12.7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</row>
    <row r="455" spans="1:27" ht="12.7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</row>
    <row r="456" spans="1:27" ht="12.7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</row>
    <row r="457" spans="1:27" ht="12.7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</row>
    <row r="458" spans="1:27" ht="12.7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</row>
    <row r="459" spans="1:27" ht="12.7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</row>
    <row r="460" spans="1:27" ht="12.7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</row>
    <row r="461" spans="1:27" ht="12.7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</row>
    <row r="462" spans="1:27" ht="12.7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</row>
    <row r="463" spans="1:27" ht="12.7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</row>
    <row r="464" spans="1:27" ht="12.7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</row>
    <row r="465" spans="1:27" ht="12.7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</row>
    <row r="466" spans="1:27" ht="12.7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</row>
    <row r="467" spans="1:27" ht="12.7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</row>
    <row r="468" spans="1:27" ht="12.7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</row>
    <row r="469" spans="1:27" ht="12.7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</row>
    <row r="470" spans="1:27" ht="12.7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</row>
    <row r="471" spans="1:27" ht="12.7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</row>
    <row r="472" spans="1:27" ht="12.7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</row>
    <row r="473" spans="1:27" ht="12.7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</row>
    <row r="474" spans="1:27" ht="12.7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</row>
    <row r="475" spans="1:27" ht="12.7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</row>
    <row r="476" spans="1:27" ht="12.7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</row>
    <row r="477" spans="1:27" ht="12.7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</row>
    <row r="478" spans="1:27" ht="12.7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</row>
    <row r="479" spans="1:27" ht="12.7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</row>
    <row r="480" spans="1:27" ht="12.7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</row>
    <row r="481" spans="1:27" ht="12.7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</row>
    <row r="482" spans="1:27" ht="12.7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</row>
    <row r="483" spans="1:27" ht="12.7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</row>
    <row r="484" spans="1:27" ht="12.7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</row>
    <row r="485" spans="1:27" ht="12.7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</row>
    <row r="486" spans="1:27" ht="12.7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</row>
    <row r="487" spans="1:27" ht="12.7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</row>
    <row r="488" spans="1:27" ht="12.7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</row>
    <row r="489" spans="1:27" ht="12.7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</row>
    <row r="490" spans="1:27" ht="12.7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</row>
    <row r="491" spans="1:27" ht="12.7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</row>
    <row r="492" spans="1:27" ht="12.7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</row>
    <row r="493" spans="1:27" ht="12.7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</row>
    <row r="494" spans="1:27" ht="12.7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</row>
    <row r="495" spans="1:27" ht="12.7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</row>
    <row r="496" spans="1:27" ht="12.7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</row>
    <row r="497" spans="1:27" ht="12.7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</row>
    <row r="498" spans="1:27" ht="12.7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</row>
    <row r="499" spans="1:27" ht="12.7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</row>
    <row r="500" spans="1:27" ht="12.7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</row>
    <row r="501" spans="1:27" ht="12.7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</row>
    <row r="502" spans="1:27" ht="12.7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</row>
    <row r="503" spans="1:27" ht="12.7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</row>
    <row r="504" spans="1:27" ht="12.7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</row>
    <row r="505" spans="1:27" ht="12.7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</row>
    <row r="506" spans="1:27" ht="12.7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</row>
    <row r="507" spans="1:27" ht="12.7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</row>
    <row r="508" spans="1:27" ht="12.7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</row>
    <row r="509" spans="1:27" ht="12.7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</row>
    <row r="510" spans="1:27" ht="12.7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</row>
    <row r="511" spans="1:27" ht="12.7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</row>
    <row r="512" spans="1:27" ht="12.7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</row>
    <row r="513" spans="1:27" ht="12.7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</row>
    <row r="514" spans="1:27" ht="12.7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</row>
    <row r="515" spans="1:27" ht="12.7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</row>
    <row r="516" spans="1:27" ht="12.7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</row>
    <row r="517" spans="1:27" ht="12.7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</row>
    <row r="518" spans="1:27" ht="12.7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</row>
    <row r="519" spans="1:27" ht="12.7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</row>
    <row r="520" spans="1:27" ht="12.7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</row>
    <row r="521" spans="1:27" ht="12.7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</row>
    <row r="522" spans="1:27" ht="12.7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</row>
    <row r="523" spans="1:27" ht="12.7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</row>
    <row r="524" spans="1:27" ht="12.7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</row>
    <row r="525" spans="1:27" ht="12.7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</row>
    <row r="526" spans="1:27" ht="12.7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</row>
    <row r="527" spans="1:27" ht="12.7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</row>
    <row r="528" spans="1:27" ht="12.7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</row>
    <row r="529" spans="1:27" ht="12.7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</row>
    <row r="530" spans="1:27" ht="12.7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</row>
    <row r="531" spans="1:27" ht="12.7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</row>
    <row r="532" spans="1:27" ht="12.7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</row>
    <row r="533" spans="1:27" ht="12.7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</row>
    <row r="534" spans="1:27" ht="12.7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</row>
    <row r="535" spans="1:27" ht="12.7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</row>
    <row r="536" spans="1:27" ht="12.7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</row>
    <row r="537" spans="1:27" ht="12.7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</row>
    <row r="538" spans="1:27" ht="12.7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</row>
    <row r="539" spans="1:27" ht="12.7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</row>
    <row r="540" spans="1:27" ht="12.7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</row>
    <row r="541" spans="1:27" ht="12.7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</row>
    <row r="542" spans="1:27" ht="12.7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</row>
    <row r="543" spans="1:27" ht="12.7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</row>
    <row r="544" spans="1:27" ht="12.7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</row>
    <row r="545" spans="1:27" ht="12.7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</row>
    <row r="546" spans="1:27" ht="12.7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</row>
    <row r="547" spans="1:27" ht="12.7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</row>
    <row r="548" spans="1:27" ht="12.7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</row>
    <row r="549" spans="1:27" ht="12.7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</row>
    <row r="550" spans="1:27" ht="12.7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</row>
    <row r="551" spans="1:27" ht="12.7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</row>
    <row r="552" spans="1:27" ht="12.7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</row>
    <row r="553" spans="1:27" ht="12.7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</row>
    <row r="554" spans="1:27" ht="12.7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</row>
    <row r="555" spans="1:27" ht="12.7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</row>
    <row r="556" spans="1:27" ht="12.7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</row>
    <row r="557" spans="1:27" ht="12.7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</row>
    <row r="558" spans="1:27" ht="12.7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</row>
    <row r="559" spans="1:27" ht="12.7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</row>
    <row r="560" spans="1:27" ht="12.7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</row>
    <row r="561" spans="1:27" ht="12.7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</row>
    <row r="562" spans="1:27" ht="12.7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</row>
    <row r="563" spans="1:27" ht="12.7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</row>
    <row r="564" spans="1:27" ht="12.7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</row>
    <row r="565" spans="1:27" ht="12.7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</row>
    <row r="566" spans="1:27" ht="12.7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</row>
    <row r="567" spans="1:27" ht="12.7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</row>
    <row r="568" spans="1:27" ht="12.7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</row>
    <row r="569" spans="1:27" ht="12.7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</row>
    <row r="570" spans="1:27" ht="12.7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</row>
    <row r="571" spans="1:27" ht="12.7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</row>
    <row r="572" spans="1:27" ht="12.7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</row>
    <row r="573" spans="1:27" ht="12.7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</row>
    <row r="574" spans="1:27" ht="12.7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</row>
    <row r="575" spans="1:27" ht="12.7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</row>
    <row r="576" spans="1:27" ht="12.7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</row>
    <row r="577" spans="1:27" ht="12.7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</row>
    <row r="578" spans="1:27" ht="12.7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</row>
    <row r="579" spans="1:27" ht="12.7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</row>
    <row r="580" spans="1:27" ht="12.7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</row>
    <row r="581" spans="1:27" ht="12.7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</row>
    <row r="582" spans="1:27" ht="12.7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</row>
    <row r="583" spans="1:27" ht="12.7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</row>
    <row r="584" spans="1:27" ht="12.7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</row>
    <row r="585" spans="1:27" ht="12.7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</row>
    <row r="586" spans="1:27" ht="12.7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</row>
    <row r="587" spans="1:27" ht="12.7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</row>
    <row r="588" spans="1:27" ht="12.7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</row>
    <row r="589" spans="1:27" ht="12.7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</row>
    <row r="590" spans="1:27" ht="12.7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</row>
    <row r="591" spans="1:27" ht="12.7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</row>
    <row r="592" spans="1:27" ht="12.7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</row>
    <row r="593" spans="1:27" ht="12.7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</row>
    <row r="594" spans="1:27" ht="12.7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</row>
    <row r="595" spans="1:27" ht="12.7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</row>
    <row r="596" spans="1:27" ht="12.7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</row>
    <row r="597" spans="1:27" ht="12.7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</row>
    <row r="598" spans="1:27" ht="12.7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</row>
    <row r="599" spans="1:27" ht="12.7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</row>
    <row r="600" spans="1:27" ht="12.7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</row>
    <row r="601" spans="1:27" ht="12.7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</row>
    <row r="602" spans="1:27" ht="12.7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</row>
    <row r="603" spans="1:27" ht="12.7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</row>
    <row r="604" spans="1:27" ht="12.7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</row>
    <row r="605" spans="1:27" ht="12.7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</row>
    <row r="606" spans="1:27" ht="12.7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</row>
    <row r="607" spans="1:27" ht="12.7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</row>
    <row r="608" spans="1:27" ht="12.7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</row>
    <row r="609" spans="1:27" ht="12.7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</row>
    <row r="610" spans="1:27" ht="12.7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</row>
    <row r="611" spans="1:27" ht="12.7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</row>
    <row r="612" spans="1:27" ht="12.7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</row>
    <row r="613" spans="1:27" ht="12.7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</row>
    <row r="614" spans="1:27" ht="12.7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</row>
    <row r="615" spans="1:27" ht="12.7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</row>
    <row r="616" spans="1:27" ht="12.7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</row>
    <row r="617" spans="1:27" ht="12.7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</row>
    <row r="618" spans="1:27" ht="12.7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</row>
    <row r="619" spans="1:27" ht="12.7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</row>
    <row r="620" spans="1:27" ht="12.7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</row>
    <row r="621" spans="1:27" ht="12.7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</row>
    <row r="622" spans="1:27" ht="12.7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</row>
    <row r="623" spans="1:27" ht="12.7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</row>
    <row r="624" spans="1:27" ht="12.7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</row>
    <row r="625" spans="1:27" ht="12.7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</row>
    <row r="626" spans="1:27" ht="12.7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</row>
    <row r="627" spans="1:27" ht="12.7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</row>
    <row r="628" spans="1:27" ht="12.7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</row>
    <row r="629" spans="1:27" ht="12.7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</row>
    <row r="630" spans="1:27" ht="12.7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</row>
    <row r="631" spans="1:27" ht="12.7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</row>
    <row r="632" spans="1:27" ht="12.7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</row>
    <row r="633" spans="1:27" ht="12.7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</row>
    <row r="634" spans="1:27" ht="12.7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</row>
    <row r="635" spans="1:27" ht="12.7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</row>
    <row r="636" spans="1:27" ht="12.7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</row>
    <row r="637" spans="1:27" ht="12.7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</row>
    <row r="638" spans="1:27" ht="12.7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</row>
    <row r="639" spans="1:27" ht="12.7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</row>
    <row r="640" spans="1:27" ht="12.7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</row>
    <row r="641" spans="1:27" ht="12.7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</row>
    <row r="642" spans="1:27" ht="12.7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</row>
    <row r="643" spans="1:27" ht="12.7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</row>
    <row r="644" spans="1:27" ht="12.7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</row>
    <row r="645" spans="1:27" ht="12.7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</row>
    <row r="646" spans="1:27" ht="12.7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</row>
    <row r="647" spans="1:27" ht="12.7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</row>
    <row r="648" spans="1:27" ht="12.7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</row>
    <row r="649" spans="1:27" ht="12.7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</row>
    <row r="650" spans="1:27" ht="12.75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</row>
    <row r="651" spans="1:27" ht="12.75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</row>
    <row r="652" spans="1:27" ht="12.75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</row>
    <row r="653" spans="1:27" ht="12.75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</row>
    <row r="654" spans="1:27" ht="12.75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</row>
    <row r="655" spans="1:27" ht="12.7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</row>
    <row r="656" spans="1:27" ht="12.75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</row>
    <row r="657" spans="1:27" ht="12.75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</row>
    <row r="658" spans="1:27" ht="12.75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</row>
    <row r="659" spans="1:27" ht="12.75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</row>
    <row r="660" spans="1:27" ht="12.75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</row>
    <row r="661" spans="1:27" ht="12.75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</row>
    <row r="662" spans="1:27" ht="12.75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</row>
    <row r="663" spans="1:27" ht="12.75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</row>
    <row r="664" spans="1:27" ht="12.7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</row>
    <row r="665" spans="1:27" ht="12.75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</row>
    <row r="666" spans="1:27" ht="12.75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</row>
    <row r="667" spans="1:27" ht="12.75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</row>
    <row r="668" spans="1:27" ht="12.75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</row>
    <row r="669" spans="1:27" ht="12.75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</row>
    <row r="670" spans="1:27" ht="12.75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</row>
    <row r="671" spans="1:27" ht="12.75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</row>
    <row r="672" spans="1:27" ht="12.7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</row>
    <row r="673" spans="1:27" ht="12.75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</row>
    <row r="674" spans="1:27" ht="12.75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</row>
    <row r="675" spans="1:27" ht="12.75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</row>
    <row r="676" spans="1:27" ht="12.7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</row>
    <row r="677" spans="1:27" ht="12.75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</row>
    <row r="678" spans="1:27" ht="12.75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</row>
    <row r="679" spans="1:27" ht="12.75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</row>
    <row r="680" spans="1:27" ht="12.75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</row>
    <row r="681" spans="1:27" ht="12.75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</row>
    <row r="682" spans="1:27" ht="12.75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</row>
    <row r="683" spans="1:27" ht="12.75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</row>
    <row r="684" spans="1:27" ht="12.75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</row>
    <row r="685" spans="1:27" ht="12.75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</row>
    <row r="686" spans="1:27" ht="12.7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</row>
    <row r="687" spans="1:27" ht="12.75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</row>
    <row r="688" spans="1:27" ht="12.75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</row>
    <row r="689" spans="1:27" ht="12.75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</row>
    <row r="690" spans="1:27" ht="12.75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</row>
    <row r="691" spans="1:27" ht="12.75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</row>
    <row r="692" spans="1:27" ht="12.75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</row>
    <row r="693" spans="1:27" ht="12.75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</row>
    <row r="694" spans="1:27" ht="12.75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</row>
    <row r="695" spans="1:27" ht="12.7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</row>
    <row r="696" spans="1:27" ht="12.7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</row>
    <row r="697" spans="1:27" ht="12.75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</row>
    <row r="698" spans="1:27" ht="12.75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</row>
    <row r="699" spans="1:27" ht="12.75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</row>
    <row r="700" spans="1:27" ht="12.75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</row>
    <row r="701" spans="1:27" ht="12.75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</row>
    <row r="702" spans="1:27" ht="12.75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</row>
    <row r="703" spans="1:27" ht="12.75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</row>
    <row r="704" spans="1:27" ht="12.75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</row>
    <row r="705" spans="1:27" ht="12.75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</row>
    <row r="706" spans="1:27" ht="12.7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</row>
    <row r="707" spans="1:27" ht="12.75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</row>
    <row r="708" spans="1:27" ht="12.75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</row>
    <row r="709" spans="1:27" ht="12.75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</row>
    <row r="710" spans="1:27" ht="12.75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</row>
    <row r="711" spans="1:27" ht="12.75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</row>
    <row r="712" spans="1:27" ht="12.75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</row>
    <row r="713" spans="1:27" ht="12.75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</row>
    <row r="714" spans="1:27" ht="12.75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</row>
    <row r="715" spans="1:27" ht="12.75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</row>
    <row r="716" spans="1:27" ht="12.7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</row>
    <row r="717" spans="1:27" ht="12.75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</row>
    <row r="718" spans="1:27" ht="12.7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</row>
    <row r="719" spans="1:27" ht="12.75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</row>
    <row r="720" spans="1:27" ht="12.75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</row>
    <row r="721" spans="1:27" ht="12.75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</row>
    <row r="722" spans="1:27" ht="12.75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</row>
    <row r="723" spans="1:27" ht="12.75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</row>
    <row r="724" spans="1:27" ht="12.75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</row>
    <row r="725" spans="1:27" ht="12.75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</row>
    <row r="726" spans="1:27" ht="12.7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</row>
    <row r="727" spans="1:27" ht="12.75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</row>
    <row r="728" spans="1:27" ht="12.75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</row>
    <row r="729" spans="1:27" ht="12.75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</row>
    <row r="730" spans="1:27" ht="12.75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</row>
    <row r="731" spans="1:27" ht="12.75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</row>
    <row r="732" spans="1:27" ht="12.75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</row>
    <row r="733" spans="1:27" ht="12.75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</row>
    <row r="734" spans="1:27" ht="12.75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</row>
    <row r="735" spans="1:27" ht="12.75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</row>
    <row r="736" spans="1:27" ht="12.7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</row>
    <row r="737" spans="1:27" ht="12.75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</row>
    <row r="738" spans="1:27" ht="12.75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</row>
    <row r="739" spans="1:27" ht="12.75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</row>
    <row r="740" spans="1:27" ht="12.75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</row>
    <row r="741" spans="1:27" ht="12.7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</row>
    <row r="742" spans="1:27" ht="12.75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</row>
    <row r="743" spans="1:27" ht="12.75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</row>
    <row r="744" spans="1:27" ht="12.75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</row>
    <row r="745" spans="1:27" ht="12.75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</row>
    <row r="746" spans="1:27" ht="12.7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</row>
    <row r="747" spans="1:27" ht="12.75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</row>
    <row r="748" spans="1:27" ht="12.75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</row>
    <row r="749" spans="1:27" ht="12.75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</row>
    <row r="750" spans="1:27" ht="12.75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</row>
    <row r="751" spans="1:27" ht="12.75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</row>
    <row r="752" spans="1:27" ht="12.75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</row>
    <row r="753" spans="1:27" ht="12.75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</row>
    <row r="754" spans="1:27" ht="12.75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</row>
    <row r="755" spans="1:27" ht="12.75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</row>
    <row r="756" spans="1:27" ht="12.7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</row>
    <row r="757" spans="1:27" ht="12.75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</row>
    <row r="758" spans="1:27" ht="12.75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</row>
    <row r="759" spans="1:27" ht="12.75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</row>
    <row r="760" spans="1:27" ht="12.75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</row>
    <row r="761" spans="1:27" ht="12.75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</row>
    <row r="762" spans="1:27" ht="12.75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</row>
    <row r="763" spans="1:27" ht="12.75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</row>
    <row r="764" spans="1:27" ht="12.7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</row>
    <row r="765" spans="1:27" ht="12.75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</row>
    <row r="766" spans="1:27" ht="12.7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</row>
    <row r="767" spans="1:27" ht="12.75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</row>
    <row r="768" spans="1:27" ht="12.75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</row>
    <row r="769" spans="1:27" ht="12.75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</row>
    <row r="770" spans="1:27" ht="12.75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</row>
    <row r="771" spans="1:27" ht="12.75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</row>
    <row r="772" spans="1:27" ht="12.75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</row>
    <row r="773" spans="1:27" ht="12.75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</row>
    <row r="774" spans="1:27" ht="12.75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</row>
    <row r="775" spans="1:27" ht="12.75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</row>
    <row r="776" spans="1:27" ht="12.7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</row>
    <row r="777" spans="1:27" ht="12.75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</row>
    <row r="778" spans="1:27" ht="12.75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</row>
    <row r="779" spans="1:27" ht="12.75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</row>
    <row r="780" spans="1:27" ht="12.75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</row>
    <row r="781" spans="1:27" ht="12.75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</row>
    <row r="782" spans="1:27" ht="12.75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</row>
    <row r="783" spans="1:27" ht="12.75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</row>
    <row r="784" spans="1:27" ht="12.75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</row>
    <row r="785" spans="1:27" ht="12.75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</row>
    <row r="786" spans="1:27" ht="12.7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</row>
    <row r="787" spans="1:27" ht="12.7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</row>
    <row r="788" spans="1:27" ht="12.75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</row>
    <row r="789" spans="1:27" ht="12.75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</row>
    <row r="790" spans="1:27" ht="12.75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</row>
    <row r="791" spans="1:27" ht="12.75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</row>
    <row r="792" spans="1:27" ht="12.75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</row>
    <row r="793" spans="1:27" ht="12.75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</row>
    <row r="794" spans="1:27" ht="12.75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</row>
    <row r="795" spans="1:27" ht="12.7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</row>
    <row r="796" spans="1:27" ht="12.75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</row>
    <row r="797" spans="1:27" ht="12.75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</row>
    <row r="798" spans="1:27" ht="12.75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</row>
    <row r="799" spans="1:27" ht="12.75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</row>
    <row r="800" spans="1:27" ht="12.75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</row>
    <row r="801" spans="1:27" ht="12.75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</row>
    <row r="802" spans="1:27" ht="12.75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</row>
    <row r="803" spans="1:27" ht="12.75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</row>
    <row r="804" spans="1:27" ht="12.7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</row>
    <row r="805" spans="1:27" ht="12.75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</row>
    <row r="806" spans="1:27" ht="12.75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</row>
    <row r="807" spans="1:27" ht="12.75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</row>
    <row r="808" spans="1:27" ht="12.75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</row>
    <row r="809" spans="1:27" ht="12.75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</row>
    <row r="810" spans="1:27" ht="12.7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</row>
    <row r="811" spans="1:27" ht="12.75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</row>
    <row r="812" spans="1:27" ht="12.75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</row>
    <row r="813" spans="1:27" ht="12.7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</row>
    <row r="814" spans="1:27" ht="12.75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</row>
    <row r="815" spans="1:27" ht="12.75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</row>
    <row r="816" spans="1:27" ht="12.75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</row>
    <row r="817" spans="1:27" ht="12.75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</row>
    <row r="818" spans="1:27" ht="12.75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</row>
    <row r="819" spans="1:27" ht="12.75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</row>
    <row r="820" spans="1:27" ht="12.75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</row>
    <row r="821" spans="1:27" ht="12.7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</row>
    <row r="822" spans="1:27" ht="12.75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</row>
    <row r="823" spans="1:27" ht="12.75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</row>
    <row r="824" spans="1:27" ht="12.75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</row>
    <row r="825" spans="1:27" ht="12.75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</row>
    <row r="826" spans="1:27" ht="12.75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</row>
    <row r="827" spans="1:27" ht="12.75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</row>
    <row r="828" spans="1:27" ht="12.75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</row>
    <row r="829" spans="1:27" ht="12.75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</row>
    <row r="830" spans="1:27" ht="12.75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</row>
    <row r="831" spans="1:27" ht="12.75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</row>
    <row r="832" spans="1:27" ht="12.7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</row>
    <row r="833" spans="1:27" ht="12.7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</row>
    <row r="834" spans="1:27" ht="12.75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</row>
    <row r="835" spans="1:27" ht="12.7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</row>
    <row r="836" spans="1:27" ht="12.75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</row>
    <row r="837" spans="1:27" ht="12.75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</row>
    <row r="838" spans="1:27" ht="12.75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</row>
    <row r="839" spans="1:27" ht="12.75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</row>
    <row r="840" spans="1:27" ht="12.75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</row>
    <row r="841" spans="1:27" ht="12.75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</row>
    <row r="842" spans="1:27" ht="12.75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</row>
    <row r="843" spans="1:27" ht="12.75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</row>
    <row r="844" spans="1:27" ht="12.75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</row>
    <row r="845" spans="1:27" ht="12.75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</row>
    <row r="846" spans="1:27" ht="12.75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</row>
    <row r="847" spans="1:27" ht="12.7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</row>
    <row r="848" spans="1:27" ht="12.75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</row>
    <row r="849" spans="1:27" ht="12.75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</row>
    <row r="850" spans="1:27" ht="12.75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</row>
    <row r="851" spans="1:27" ht="12.75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</row>
    <row r="852" spans="1:27" ht="12.75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</row>
    <row r="853" spans="1:27" ht="12.75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</row>
    <row r="854" spans="1:27" ht="12.7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</row>
    <row r="855" spans="1:27" ht="12.75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</row>
    <row r="856" spans="1:27" ht="12.7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</row>
    <row r="857" spans="1:27" ht="12.75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</row>
    <row r="858" spans="1:27" ht="12.75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</row>
    <row r="859" spans="1:27" ht="12.75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</row>
    <row r="860" spans="1:27" ht="12.75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</row>
    <row r="861" spans="1:27" ht="12.75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</row>
    <row r="862" spans="1:27" ht="12.75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</row>
    <row r="863" spans="1:27" ht="12.75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</row>
    <row r="864" spans="1:27" ht="12.75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</row>
    <row r="865" spans="1:27" ht="12.7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</row>
    <row r="866" spans="1:27" ht="12.7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</row>
    <row r="867" spans="1:27" ht="12.75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</row>
    <row r="868" spans="1:27" ht="12.75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</row>
    <row r="869" spans="1:27" ht="12.75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</row>
    <row r="870" spans="1:27" ht="12.75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</row>
    <row r="871" spans="1:27" ht="12.75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</row>
    <row r="872" spans="1:27" ht="12.75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</row>
    <row r="873" spans="1:27" ht="12.7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</row>
    <row r="874" spans="1:27" ht="12.75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</row>
    <row r="875" spans="1:27" ht="12.75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</row>
    <row r="876" spans="1:27" ht="12.75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</row>
    <row r="877" spans="1:27" ht="12.75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</row>
    <row r="878" spans="1:27" ht="12.75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</row>
    <row r="879" spans="1:27" ht="12.75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</row>
    <row r="880" spans="1:27" ht="12.75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</row>
    <row r="881" spans="1:27" ht="12.7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</row>
    <row r="882" spans="1:27" ht="12.75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</row>
    <row r="883" spans="1:27" ht="12.75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</row>
    <row r="884" spans="1:27" ht="12.75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</row>
    <row r="885" spans="1:27" ht="12.75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</row>
    <row r="886" spans="1:27" ht="12.75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</row>
    <row r="887" spans="1:27" ht="12.75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</row>
    <row r="888" spans="1:27" ht="12.75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</row>
    <row r="889" spans="1:27" ht="12.7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</row>
    <row r="890" spans="1:27" ht="12.75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</row>
    <row r="891" spans="1:27" ht="12.75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</row>
    <row r="892" spans="1:27" ht="12.75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</row>
    <row r="893" spans="1:27" ht="12.75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</row>
    <row r="894" spans="1:27" ht="12.75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</row>
    <row r="895" spans="1:27" ht="12.75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</row>
    <row r="896" spans="1:27" ht="12.75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</row>
    <row r="897" spans="1:27" ht="12.7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</row>
    <row r="898" spans="1:27" ht="12.75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</row>
    <row r="899" spans="1:27" ht="12.75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</row>
    <row r="900" spans="1:27" ht="12.75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</row>
    <row r="901" spans="1:27" ht="12.75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</row>
    <row r="902" spans="1:27" ht="12.75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</row>
    <row r="903" spans="1:27" ht="12.75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</row>
    <row r="904" spans="1:27" ht="12.75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</row>
    <row r="905" spans="1:27" ht="12.7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</row>
    <row r="906" spans="1:27" ht="12.75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</row>
    <row r="907" spans="1:27" ht="12.75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</row>
    <row r="908" spans="1:27" ht="12.75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</row>
    <row r="909" spans="1:27" ht="12.75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</row>
    <row r="910" spans="1:27" ht="12.75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</row>
    <row r="911" spans="1:27" ht="12.75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</row>
    <row r="912" spans="1:27" ht="12.75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</row>
    <row r="913" spans="1:27" ht="12.7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</row>
    <row r="914" spans="1:27" ht="12.75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</row>
    <row r="915" spans="1:27" ht="12.75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</row>
    <row r="916" spans="1:27" ht="12.75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</row>
    <row r="917" spans="1:27" ht="12.75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</row>
    <row r="918" spans="1:27" ht="12.75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</row>
    <row r="919" spans="1:27" ht="12.75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</row>
    <row r="920" spans="1:27" ht="12.75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</row>
    <row r="921" spans="1:27" ht="12.7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</row>
    <row r="922" spans="1:27" ht="12.75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</row>
    <row r="923" spans="1:27" ht="12.75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</row>
    <row r="924" spans="1:27" ht="12.75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</row>
    <row r="925" spans="1:27" ht="12.75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</row>
    <row r="926" spans="1:27" ht="12.75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</row>
    <row r="927" spans="1:27" ht="12.75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</row>
    <row r="928" spans="1:27" ht="12.75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</row>
    <row r="929" spans="1:27" ht="12.75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</row>
    <row r="930" spans="1:27" ht="12.7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</row>
    <row r="931" spans="1:27" ht="12.75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</row>
    <row r="932" spans="1:27" ht="12.75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</row>
    <row r="933" spans="1:27" ht="12.75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</row>
    <row r="934" spans="1:27" ht="12.75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</row>
    <row r="935" spans="1:27" ht="12.75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</row>
    <row r="936" spans="1:27" ht="12.75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</row>
    <row r="937" spans="1:27" ht="12.75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</row>
    <row r="938" spans="1:27" ht="12.75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</row>
    <row r="939" spans="1:27" ht="12.7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</row>
    <row r="940" spans="1:27" ht="12.75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</row>
    <row r="941" spans="1:27" ht="12.75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</row>
    <row r="942" spans="1:27" ht="12.75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</row>
    <row r="943" spans="1:27" ht="12.75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</row>
    <row r="944" spans="1:27" ht="12.75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</row>
    <row r="945" spans="1:27" ht="12.75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</row>
    <row r="946" spans="1:27" ht="12.75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</row>
    <row r="947" spans="1:27" ht="12.75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</row>
    <row r="948" spans="1:27" ht="12.7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</row>
    <row r="949" spans="1:27" ht="12.75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</row>
    <row r="950" spans="1:27" ht="12.75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</row>
    <row r="951" spans="1:27" ht="12.75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</row>
    <row r="952" spans="1:27" ht="12.75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</row>
    <row r="953" spans="1:27" ht="12.75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</row>
    <row r="954" spans="1:27" ht="12.75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</row>
    <row r="955" spans="1:27" ht="12.75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</row>
    <row r="956" spans="1:27" ht="12.75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</row>
    <row r="957" spans="1:27" ht="12.7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</row>
    <row r="958" spans="1:27" ht="12.75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</row>
    <row r="959" spans="1:27" ht="12.75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</row>
    <row r="960" spans="1:27" ht="12.75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</row>
    <row r="961" spans="1:27" ht="12.75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</row>
    <row r="962" spans="1:27" ht="12.75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</row>
    <row r="963" spans="1:27" ht="12.75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</row>
    <row r="964" spans="1:27" ht="12.75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</row>
    <row r="965" spans="1:27" ht="12.7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</row>
    <row r="966" spans="1:27" ht="12.75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</row>
    <row r="967" spans="1:27" ht="12.75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</row>
    <row r="968" spans="1:27" ht="12.75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</row>
    <row r="969" spans="1:27" ht="12.75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</row>
    <row r="970" spans="1:27" ht="12.75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</row>
    <row r="971" spans="1:27" ht="12.75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</row>
    <row r="972" spans="1:27" ht="12.75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</row>
    <row r="973" spans="1:27" ht="12.7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</row>
    <row r="974" spans="1:27" ht="12.75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</row>
    <row r="975" spans="1:27" ht="12.75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</row>
    <row r="976" spans="1:27" ht="12.75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</row>
    <row r="977" spans="1:27" ht="12.75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</row>
    <row r="978" spans="1:27" ht="12.75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</row>
    <row r="979" spans="1:27" ht="12.75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</row>
    <row r="980" spans="1:27" ht="12.75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</row>
    <row r="981" spans="1:27" ht="12.7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</row>
    <row r="982" spans="1:27" ht="12.75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</row>
    <row r="983" spans="1:27" ht="12.75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</row>
    <row r="984" spans="1:27" ht="12.75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</row>
    <row r="985" spans="1:27" ht="12.75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</row>
    <row r="986" spans="1:27" ht="12.75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</row>
    <row r="987" spans="1:27" ht="12.75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</row>
    <row r="988" spans="1:27" ht="12.75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</row>
    <row r="989" spans="1:27" ht="12.7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</row>
    <row r="990" spans="1:27" ht="12.75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</row>
    <row r="991" spans="1:27" ht="12.75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  <c r="AA991" s="114"/>
    </row>
    <row r="992" spans="1:27" ht="12.75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  <c r="AA992" s="114"/>
    </row>
    <row r="993" spans="1:27" ht="12.75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  <c r="AA993" s="114"/>
    </row>
    <row r="994" spans="1:27" ht="12.75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  <c r="AA994" s="114"/>
    </row>
    <row r="995" spans="1:27" ht="12.75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  <c r="AA995" s="114"/>
    </row>
    <row r="996" spans="1:27" ht="12.75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</row>
    <row r="997" spans="1:27" ht="12.75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</row>
    <row r="998" spans="1:27" ht="12.75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</row>
    <row r="999" spans="1:27" ht="12.75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</row>
    <row r="1000" spans="1:27" ht="12.75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</row>
    <row r="1001" spans="1:27" ht="12.75">
      <c r="A1001" s="114"/>
      <c r="B1001" s="114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</row>
  </sheetData>
  <mergeCells count="3">
    <mergeCell ref="B1:E1"/>
    <mergeCell ref="H1:L1"/>
    <mergeCell ref="H14:J14"/>
  </mergeCells>
  <phoneticPr fontId="18" type="noConversion"/>
  <conditionalFormatting sqref="A3:E103">
    <cfRule type="expression" dxfId="0" priority="1">
      <formula>MOD(ROW(),2)=1</formula>
    </cfRule>
  </conditionalFormatting>
  <hyperlinks>
    <hyperlink ref="J37" r:id="rId1"/>
    <hyperlink ref="J38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확인용</vt:lpstr>
      <vt:lpstr>C급 스킬</vt:lpstr>
      <vt:lpstr>B급 스킬</vt:lpstr>
      <vt:lpstr>A급 스킬</vt:lpstr>
      <vt:lpstr>S급 스킬</vt:lpstr>
      <vt:lpstr>호석 정보</vt:lpstr>
      <vt:lpstr>Sun break Max Slot</vt:lpstr>
      <vt:lpstr>호석 정보_mhr_한글_참조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Cain Sunwook Ryu</cp:lastModifiedBy>
  <dcterms:modified xsi:type="dcterms:W3CDTF">2022-07-25T01:39:29Z</dcterms:modified>
</cp:coreProperties>
</file>