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oraemon\Desktop\"/>
    </mc:Choice>
  </mc:AlternateContent>
  <xr:revisionPtr revIDLastSave="0" documentId="13_ncr:1_{32903756-01BA-4743-A7B9-34F0CA061D87}" xr6:coauthVersionLast="47" xr6:coauthVersionMax="47" xr10:uidLastSave="{00000000-0000-0000-0000-000000000000}"/>
  <bookViews>
    <workbookView xWindow="-120" yWindow="-120" windowWidth="29040" windowHeight="15840" xr2:uid="{731AA156-543D-457E-AE63-74163638EB3E}"/>
  </bookViews>
  <sheets>
    <sheet name="택티컬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C7" i="1"/>
  <c r="C51" i="1"/>
  <c r="C50" i="1"/>
  <c r="C49" i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BH7" i="1"/>
  <c r="BG7" i="1"/>
  <c r="BF7" i="1"/>
  <c r="BE7" i="1"/>
  <c r="BD7" i="1"/>
  <c r="BC7" i="1"/>
  <c r="BB7" i="1"/>
  <c r="BA7" i="1"/>
  <c r="AZ7" i="1"/>
  <c r="AY7" i="1"/>
  <c r="AX7" i="1"/>
  <c r="AN7" i="1"/>
  <c r="AM7" i="1"/>
  <c r="AL7" i="1"/>
  <c r="AJ7" i="1"/>
  <c r="AT7" i="1" s="1"/>
  <c r="AI7" i="1"/>
  <c r="AS7" i="1" s="1"/>
  <c r="AH7" i="1"/>
  <c r="AR7" i="1" s="1"/>
  <c r="AG7" i="1"/>
  <c r="AQ7" i="1" s="1"/>
  <c r="AF7" i="1"/>
  <c r="AP7" i="1" s="1"/>
  <c r="AE7" i="1"/>
  <c r="AO7" i="1" s="1"/>
  <c r="AD7" i="1"/>
  <c r="AC7" i="1"/>
  <c r="AB7" i="1"/>
  <c r="AJ6" i="1"/>
  <c r="AJ20" i="1" s="1"/>
  <c r="AI6" i="1"/>
  <c r="AI19" i="1" s="1"/>
  <c r="AH6" i="1"/>
  <c r="AH19" i="1" s="1"/>
  <c r="AG6" i="1"/>
  <c r="AG18" i="1" s="1"/>
  <c r="AF6" i="1"/>
  <c r="AF18" i="1" s="1"/>
  <c r="AE6" i="1"/>
  <c r="AE17" i="1" s="1"/>
  <c r="AD6" i="1"/>
  <c r="AD17" i="1" s="1"/>
  <c r="AC6" i="1"/>
  <c r="AC16" i="1" s="1"/>
  <c r="AB6" i="1"/>
  <c r="AB19" i="1" s="1"/>
  <c r="AD10" i="1" l="1"/>
  <c r="AN10" i="1" s="1"/>
  <c r="AD16" i="1"/>
  <c r="AH10" i="1"/>
  <c r="AR10" i="1" s="1"/>
  <c r="AF11" i="1"/>
  <c r="AF17" i="1"/>
  <c r="AP17" i="1" s="1"/>
  <c r="AI11" i="1"/>
  <c r="AI17" i="1"/>
  <c r="AS17" i="1" s="1"/>
  <c r="AH18" i="1"/>
  <c r="AR18" i="1" s="1"/>
  <c r="AG16" i="1"/>
  <c r="AQ16" i="1" s="1"/>
  <c r="AJ19" i="1"/>
  <c r="AT19" i="1" s="1"/>
  <c r="AG10" i="1"/>
  <c r="AQ10" i="1" s="1"/>
  <c r="AH16" i="1"/>
  <c r="AR16" i="1" s="1"/>
  <c r="AJ11" i="1"/>
  <c r="AT11" i="1" s="1"/>
  <c r="AJ17" i="1"/>
  <c r="AT17" i="1" s="1"/>
  <c r="AO6" i="1"/>
  <c r="AH12" i="1"/>
  <c r="AP6" i="1"/>
  <c r="AJ13" i="1"/>
  <c r="AQ6" i="1"/>
  <c r="AC8" i="1"/>
  <c r="AM8" i="1" s="1"/>
  <c r="AC14" i="1"/>
  <c r="AM14" i="1" s="1"/>
  <c r="AC20" i="1"/>
  <c r="AM20" i="1" s="1"/>
  <c r="AD8" i="1"/>
  <c r="AN8" i="1" s="1"/>
  <c r="AD14" i="1"/>
  <c r="AN14" i="1" s="1"/>
  <c r="AD20" i="1"/>
  <c r="AN20" i="1" s="1"/>
  <c r="AE9" i="1"/>
  <c r="AE21" i="1"/>
  <c r="AO21" i="1" s="1"/>
  <c r="AE15" i="1"/>
  <c r="AO15" i="1" s="1"/>
  <c r="AF9" i="1"/>
  <c r="AP9" i="1" s="1"/>
  <c r="AF15" i="1"/>
  <c r="AP15" i="1" s="1"/>
  <c r="AF21" i="1"/>
  <c r="AP21" i="1" s="1"/>
  <c r="AM16" i="1"/>
  <c r="AN16" i="1"/>
  <c r="AP18" i="1"/>
  <c r="AP11" i="1"/>
  <c r="AR19" i="1"/>
  <c r="AQ18" i="1"/>
  <c r="AN17" i="1"/>
  <c r="AT13" i="1"/>
  <c r="AS11" i="1"/>
  <c r="AR12" i="1"/>
  <c r="AT20" i="1"/>
  <c r="AS19" i="1"/>
  <c r="AL19" i="1"/>
  <c r="AO17" i="1"/>
  <c r="AO9" i="1"/>
  <c r="AL6" i="1"/>
  <c r="AB15" i="1"/>
  <c r="AL15" i="1" s="1"/>
  <c r="AB21" i="1"/>
  <c r="AL21" i="1" s="1"/>
  <c r="AM6" i="1"/>
  <c r="AC9" i="1"/>
  <c r="AM9" i="1" s="1"/>
  <c r="AE10" i="1"/>
  <c r="AO10" i="1" s="1"/>
  <c r="AG11" i="1"/>
  <c r="AQ11" i="1" s="1"/>
  <c r="AI12" i="1"/>
  <c r="AS12" i="1" s="1"/>
  <c r="AC15" i="1"/>
  <c r="AM15" i="1" s="1"/>
  <c r="AE16" i="1"/>
  <c r="AO16" i="1" s="1"/>
  <c r="AG17" i="1"/>
  <c r="AQ17" i="1" s="1"/>
  <c r="AI18" i="1"/>
  <c r="AS18" i="1" s="1"/>
  <c r="AC21" i="1"/>
  <c r="AM21" i="1" s="1"/>
  <c r="AB9" i="1"/>
  <c r="AL9" i="1" s="1"/>
  <c r="AN6" i="1"/>
  <c r="AB8" i="1"/>
  <c r="AL8" i="1" s="1"/>
  <c r="AD9" i="1"/>
  <c r="AN9" i="1" s="1"/>
  <c r="AF10" i="1"/>
  <c r="AP10" i="1" s="1"/>
  <c r="AH11" i="1"/>
  <c r="AR11" i="1" s="1"/>
  <c r="AJ12" i="1"/>
  <c r="AT12" i="1" s="1"/>
  <c r="AB14" i="1"/>
  <c r="AL14" i="1" s="1"/>
  <c r="AD15" i="1"/>
  <c r="AN15" i="1" s="1"/>
  <c r="AF16" i="1"/>
  <c r="AP16" i="1" s="1"/>
  <c r="AH17" i="1"/>
  <c r="AR17" i="1" s="1"/>
  <c r="AJ18" i="1"/>
  <c r="AT18" i="1" s="1"/>
  <c r="AB20" i="1"/>
  <c r="AL20" i="1" s="1"/>
  <c r="AD21" i="1"/>
  <c r="AN21" i="1" s="1"/>
  <c r="AE8" i="1"/>
  <c r="AO8" i="1" s="1"/>
  <c r="AG9" i="1"/>
  <c r="AQ9" i="1" s="1"/>
  <c r="AI10" i="1"/>
  <c r="AS10" i="1" s="1"/>
  <c r="AC13" i="1"/>
  <c r="AM13" i="1" s="1"/>
  <c r="AE14" i="1"/>
  <c r="AO14" i="1" s="1"/>
  <c r="AG15" i="1"/>
  <c r="AQ15" i="1" s="1"/>
  <c r="AI16" i="1"/>
  <c r="AS16" i="1" s="1"/>
  <c r="AC19" i="1"/>
  <c r="AM19" i="1" s="1"/>
  <c r="AE20" i="1"/>
  <c r="AO20" i="1" s="1"/>
  <c r="AG21" i="1"/>
  <c r="AQ21" i="1" s="1"/>
  <c r="AR6" i="1"/>
  <c r="AF8" i="1"/>
  <c r="AP8" i="1" s="1"/>
  <c r="AH9" i="1"/>
  <c r="AR9" i="1" s="1"/>
  <c r="AJ10" i="1"/>
  <c r="AT10" i="1" s="1"/>
  <c r="AB12" i="1"/>
  <c r="AL12" i="1" s="1"/>
  <c r="AD13" i="1"/>
  <c r="AN13" i="1" s="1"/>
  <c r="AF14" i="1"/>
  <c r="AP14" i="1" s="1"/>
  <c r="AH15" i="1"/>
  <c r="AR15" i="1" s="1"/>
  <c r="AJ16" i="1"/>
  <c r="AT16" i="1" s="1"/>
  <c r="AB18" i="1"/>
  <c r="AL18" i="1" s="1"/>
  <c r="AD19" i="1"/>
  <c r="AN19" i="1" s="1"/>
  <c r="AF20" i="1"/>
  <c r="AP20" i="1" s="1"/>
  <c r="AH21" i="1"/>
  <c r="AR21" i="1" s="1"/>
  <c r="AS6" i="1"/>
  <c r="AG8" i="1"/>
  <c r="AQ8" i="1" s="1"/>
  <c r="AI9" i="1"/>
  <c r="AS9" i="1" s="1"/>
  <c r="AC12" i="1"/>
  <c r="AM12" i="1" s="1"/>
  <c r="AE13" i="1"/>
  <c r="AO13" i="1" s="1"/>
  <c r="AG14" i="1"/>
  <c r="AQ14" i="1" s="1"/>
  <c r="AI15" i="1"/>
  <c r="AS15" i="1" s="1"/>
  <c r="AC18" i="1"/>
  <c r="AM18" i="1" s="1"/>
  <c r="AE19" i="1"/>
  <c r="AO19" i="1" s="1"/>
  <c r="AG20" i="1"/>
  <c r="AQ20" i="1" s="1"/>
  <c r="AI21" i="1"/>
  <c r="AS21" i="1" s="1"/>
  <c r="AB13" i="1"/>
  <c r="AL13" i="1" s="1"/>
  <c r="AT6" i="1"/>
  <c r="AH8" i="1"/>
  <c r="AR8" i="1" s="1"/>
  <c r="AJ9" i="1"/>
  <c r="AT9" i="1" s="1"/>
  <c r="AB11" i="1"/>
  <c r="AL11" i="1" s="1"/>
  <c r="AD12" i="1"/>
  <c r="AN12" i="1" s="1"/>
  <c r="AF13" i="1"/>
  <c r="AP13" i="1" s="1"/>
  <c r="AH14" i="1"/>
  <c r="AR14" i="1" s="1"/>
  <c r="AJ15" i="1"/>
  <c r="AT15" i="1" s="1"/>
  <c r="AB17" i="1"/>
  <c r="AL17" i="1" s="1"/>
  <c r="AD18" i="1"/>
  <c r="AN18" i="1" s="1"/>
  <c r="AF19" i="1"/>
  <c r="AP19" i="1" s="1"/>
  <c r="AH20" i="1"/>
  <c r="AR20" i="1" s="1"/>
  <c r="AJ21" i="1"/>
  <c r="AT21" i="1" s="1"/>
  <c r="AI8" i="1"/>
  <c r="AS8" i="1" s="1"/>
  <c r="AC11" i="1"/>
  <c r="AM11" i="1" s="1"/>
  <c r="AE12" i="1"/>
  <c r="AO12" i="1" s="1"/>
  <c r="AG13" i="1"/>
  <c r="AQ13" i="1" s="1"/>
  <c r="AI14" i="1"/>
  <c r="AS14" i="1" s="1"/>
  <c r="AC17" i="1"/>
  <c r="AM17" i="1" s="1"/>
  <c r="AE18" i="1"/>
  <c r="AO18" i="1" s="1"/>
  <c r="AG19" i="1"/>
  <c r="AQ19" i="1" s="1"/>
  <c r="AI20" i="1"/>
  <c r="AS20" i="1" s="1"/>
  <c r="AJ8" i="1"/>
  <c r="AT8" i="1" s="1"/>
  <c r="AB10" i="1"/>
  <c r="AL10" i="1" s="1"/>
  <c r="AD11" i="1"/>
  <c r="AN11" i="1" s="1"/>
  <c r="AF12" i="1"/>
  <c r="AP12" i="1" s="1"/>
  <c r="AH13" i="1"/>
  <c r="AR13" i="1" s="1"/>
  <c r="AJ14" i="1"/>
  <c r="AT14" i="1" s="1"/>
  <c r="AB16" i="1"/>
  <c r="AL16" i="1" s="1"/>
  <c r="AC10" i="1"/>
  <c r="AM10" i="1" s="1"/>
  <c r="AE11" i="1"/>
  <c r="AO11" i="1" s="1"/>
  <c r="AG12" i="1"/>
  <c r="AQ12" i="1" s="1"/>
  <c r="AI13" i="1"/>
  <c r="AS13" i="1" s="1"/>
  <c r="AU17" i="1" l="1"/>
  <c r="L17" i="1" s="1"/>
  <c r="AU18" i="1"/>
  <c r="L18" i="1" s="1"/>
  <c r="AU11" i="1"/>
  <c r="L11" i="1" s="1"/>
  <c r="AU19" i="1"/>
  <c r="L19" i="1" s="1"/>
  <c r="AU14" i="1"/>
  <c r="L14" i="1" s="1"/>
  <c r="AU16" i="1"/>
  <c r="L16" i="1" s="1"/>
  <c r="AU12" i="1"/>
  <c r="L12" i="1" s="1"/>
  <c r="AU8" i="1"/>
  <c r="L8" i="1" s="1"/>
  <c r="AU21" i="1"/>
  <c r="L21" i="1" s="1"/>
  <c r="AU10" i="1"/>
  <c r="L10" i="1" s="1"/>
  <c r="M10" i="1" s="1"/>
  <c r="AU13" i="1"/>
  <c r="L13" i="1" s="1"/>
  <c r="AU20" i="1"/>
  <c r="L20" i="1" s="1"/>
  <c r="AU9" i="1"/>
  <c r="L9" i="1" s="1"/>
  <c r="M9" i="1" s="1"/>
  <c r="AU15" i="1"/>
  <c r="L15" i="1" s="1"/>
  <c r="M8" i="1" l="1"/>
  <c r="AW8" i="1" s="1"/>
  <c r="BA8" i="1" l="1"/>
  <c r="N8" i="1"/>
  <c r="BH8" i="1"/>
  <c r="BG8" i="1"/>
  <c r="BF8" i="1"/>
  <c r="AZ8" i="1"/>
  <c r="AW9" i="1"/>
  <c r="BE9" i="1" s="1"/>
  <c r="BB8" i="1"/>
  <c r="AY8" i="1"/>
  <c r="BC8" i="1"/>
  <c r="AX8" i="1"/>
  <c r="O8" i="1" s="1"/>
  <c r="BD8" i="1"/>
  <c r="BE8" i="1"/>
  <c r="AX9" i="1"/>
  <c r="AZ9" i="1" l="1"/>
  <c r="AW10" i="1"/>
  <c r="BF10" i="1" s="1"/>
  <c r="AY9" i="1"/>
  <c r="N9" i="1"/>
  <c r="BD9" i="1"/>
  <c r="BC9" i="1"/>
  <c r="BB9" i="1"/>
  <c r="BH9" i="1"/>
  <c r="BA9" i="1"/>
  <c r="BF9" i="1"/>
  <c r="BG9" i="1"/>
  <c r="AY10" i="1"/>
  <c r="BC10" i="1"/>
  <c r="BD10" i="1"/>
  <c r="AX10" i="1"/>
  <c r="AZ10" i="1"/>
  <c r="N10" i="1"/>
  <c r="AW11" i="1"/>
  <c r="BH11" i="1" s="1"/>
  <c r="BA10" i="1"/>
  <c r="BG10" i="1"/>
  <c r="BH10" i="1"/>
  <c r="BE10" i="1" l="1"/>
  <c r="O9" i="1"/>
  <c r="BB10" i="1"/>
  <c r="O10" i="1" s="1"/>
  <c r="BB11" i="1"/>
  <c r="BC11" i="1"/>
  <c r="BD11" i="1"/>
  <c r="BE11" i="1"/>
  <c r="BF11" i="1"/>
  <c r="BG11" i="1"/>
  <c r="N11" i="1"/>
  <c r="AW12" i="1"/>
  <c r="BG12" i="1" s="1"/>
  <c r="AY11" i="1"/>
  <c r="AZ11" i="1"/>
  <c r="BA11" i="1"/>
  <c r="AX11" i="1"/>
  <c r="O11" i="1" l="1"/>
  <c r="BB12" i="1"/>
  <c r="AZ12" i="1"/>
  <c r="AX12" i="1"/>
  <c r="AY12" i="1"/>
  <c r="BA12" i="1"/>
  <c r="BC12" i="1"/>
  <c r="BD12" i="1"/>
  <c r="BE12" i="1"/>
  <c r="BF12" i="1"/>
  <c r="BH12" i="1"/>
  <c r="AW13" i="1"/>
  <c r="BG13" i="1" s="1"/>
  <c r="N12" i="1"/>
  <c r="AX13" i="1" l="1"/>
  <c r="O12" i="1"/>
  <c r="AY13" i="1"/>
  <c r="AZ13" i="1"/>
  <c r="BC13" i="1"/>
  <c r="BD13" i="1"/>
  <c r="BE13" i="1"/>
  <c r="BH13" i="1"/>
  <c r="BB13" i="1"/>
  <c r="BF13" i="1"/>
  <c r="AW14" i="1"/>
  <c r="BG14" i="1" s="1"/>
  <c r="N13" i="1"/>
  <c r="BA13" i="1"/>
  <c r="BH14" i="1" l="1"/>
  <c r="O13" i="1"/>
  <c r="BB14" i="1"/>
  <c r="BC14" i="1"/>
  <c r="BE14" i="1"/>
  <c r="BF14" i="1"/>
  <c r="AW15" i="1"/>
  <c r="AY15" i="1" s="1"/>
  <c r="N14" i="1"/>
  <c r="BD14" i="1"/>
  <c r="AX14" i="1"/>
  <c r="AZ14" i="1"/>
  <c r="AY14" i="1"/>
  <c r="BA14" i="1"/>
  <c r="BC15" i="1" l="1"/>
  <c r="BD15" i="1"/>
  <c r="BG15" i="1"/>
  <c r="BH15" i="1"/>
  <c r="AX15" i="1"/>
  <c r="N15" i="1"/>
  <c r="AW16" i="1"/>
  <c r="BH16" i="1" s="1"/>
  <c r="BF15" i="1"/>
  <c r="O14" i="1"/>
  <c r="AZ15" i="1"/>
  <c r="BE15" i="1"/>
  <c r="BB15" i="1"/>
  <c r="BA15" i="1"/>
  <c r="AX16" i="1" l="1"/>
  <c r="BA16" i="1"/>
  <c r="BC16" i="1"/>
  <c r="AY16" i="1"/>
  <c r="AZ16" i="1"/>
  <c r="BB16" i="1"/>
  <c r="BG16" i="1"/>
  <c r="BD16" i="1"/>
  <c r="BE16" i="1"/>
  <c r="O15" i="1"/>
  <c r="BF16" i="1"/>
  <c r="AW17" i="1"/>
  <c r="BD17" i="1" s="1"/>
  <c r="N16" i="1"/>
  <c r="BB17" i="1" l="1"/>
  <c r="AY17" i="1"/>
  <c r="BH17" i="1"/>
  <c r="BA17" i="1"/>
  <c r="AZ17" i="1"/>
  <c r="O16" i="1"/>
  <c r="BC17" i="1"/>
  <c r="N17" i="1"/>
  <c r="AW18" i="1"/>
  <c r="AZ18" i="1" s="1"/>
  <c r="BF17" i="1"/>
  <c r="BE17" i="1"/>
  <c r="BG17" i="1"/>
  <c r="AX17" i="1"/>
  <c r="O17" i="1" l="1"/>
  <c r="AW19" i="1"/>
  <c r="BB19" i="1" s="1"/>
  <c r="N18" i="1"/>
  <c r="BB18" i="1"/>
  <c r="BC18" i="1"/>
  <c r="BD18" i="1"/>
  <c r="BE18" i="1"/>
  <c r="BF18" i="1"/>
  <c r="AY18" i="1"/>
  <c r="AX18" i="1"/>
  <c r="BA18" i="1"/>
  <c r="BH18" i="1"/>
  <c r="BG18" i="1"/>
  <c r="BA19" i="1" l="1"/>
  <c r="AX19" i="1"/>
  <c r="AY19" i="1"/>
  <c r="AZ19" i="1"/>
  <c r="BC19" i="1"/>
  <c r="BE19" i="1"/>
  <c r="BD19" i="1"/>
  <c r="BG19" i="1"/>
  <c r="BF19" i="1"/>
  <c r="BH19" i="1"/>
  <c r="O18" i="1"/>
  <c r="AW20" i="1"/>
  <c r="BH20" i="1" s="1"/>
  <c r="N19" i="1"/>
  <c r="O19" i="1" l="1"/>
  <c r="BB20" i="1"/>
  <c r="BE20" i="1"/>
  <c r="AZ20" i="1"/>
  <c r="BC20" i="1"/>
  <c r="BG20" i="1"/>
  <c r="BF20" i="1"/>
  <c r="BD20" i="1"/>
  <c r="AW21" i="1"/>
  <c r="N21" i="1" s="1"/>
  <c r="N22" i="1" s="1"/>
  <c r="N20" i="1"/>
  <c r="AX20" i="1"/>
  <c r="BA20" i="1"/>
  <c r="AY20" i="1"/>
  <c r="BF21" i="1" l="1"/>
  <c r="BB21" i="1"/>
  <c r="BG21" i="1"/>
  <c r="BD21" i="1"/>
  <c r="BH21" i="1"/>
  <c r="AX21" i="1"/>
  <c r="AY21" i="1"/>
  <c r="AZ21" i="1"/>
  <c r="O20" i="1"/>
  <c r="BE21" i="1"/>
  <c r="BC21" i="1"/>
  <c r="BA21" i="1"/>
  <c r="O21" i="1" l="1"/>
</calcChain>
</file>

<file path=xl/sharedStrings.xml><?xml version="1.0" encoding="utf-8"?>
<sst xmlns="http://schemas.openxmlformats.org/spreadsheetml/2006/main" count="318" uniqueCount="61">
  <si>
    <t>9/29~10/12 택티컬 릴레이 Ver.4</t>
    <phoneticPr fontId="3" type="noConversion"/>
  </si>
  <si>
    <t>데이터</t>
    <phoneticPr fontId="3" type="noConversion"/>
  </si>
  <si>
    <t>분류</t>
    <phoneticPr fontId="3" type="noConversion"/>
  </si>
  <si>
    <t>마법사</t>
    <phoneticPr fontId="3" type="noConversion"/>
  </si>
  <si>
    <t>도적</t>
    <phoneticPr fontId="3" type="noConversion"/>
  </si>
  <si>
    <t>전사</t>
    <phoneticPr fontId="3" type="noConversion"/>
  </si>
  <si>
    <t>궁수</t>
    <phoneticPr fontId="3" type="noConversion"/>
  </si>
  <si>
    <t xml:space="preserve"> 점수</t>
    <phoneticPr fontId="3" type="noConversion"/>
  </si>
  <si>
    <t>데일리
부스터
(3번/수동입력)</t>
    <phoneticPr fontId="3" type="noConversion"/>
  </si>
  <si>
    <t>누적 점수</t>
    <phoneticPr fontId="3" type="noConversion"/>
  </si>
  <si>
    <t>보상</t>
    <phoneticPr fontId="3" type="noConversion"/>
  </si>
  <si>
    <t>직업</t>
    <phoneticPr fontId="3" type="noConversion"/>
  </si>
  <si>
    <t>루미너스</t>
    <phoneticPr fontId="3" type="noConversion"/>
  </si>
  <si>
    <t>나워</t>
    <phoneticPr fontId="3" type="noConversion"/>
  </si>
  <si>
    <t>듀블</t>
    <phoneticPr fontId="3" type="noConversion"/>
  </si>
  <si>
    <t>히어로</t>
    <phoneticPr fontId="3" type="noConversion"/>
  </si>
  <si>
    <t>나로</t>
    <phoneticPr fontId="3" type="noConversion"/>
  </si>
  <si>
    <t>라라</t>
    <phoneticPr fontId="3" type="noConversion"/>
  </si>
  <si>
    <t>패파</t>
    <phoneticPr fontId="3" type="noConversion"/>
  </si>
  <si>
    <t>아델</t>
    <phoneticPr fontId="3" type="noConversion"/>
  </si>
  <si>
    <t>팬텀</t>
    <phoneticPr fontId="3" type="noConversion"/>
  </si>
  <si>
    <t>CONCATENATE($AX$8:AX9)</t>
  </si>
  <si>
    <t>레벨</t>
    <phoneticPr fontId="3" type="noConversion"/>
  </si>
  <si>
    <t>직업 보너스</t>
    <phoneticPr fontId="3" type="noConversion"/>
  </si>
  <si>
    <t>접수합계</t>
    <phoneticPr fontId="3" type="noConversion"/>
  </si>
  <si>
    <t>기본 점수</t>
    <phoneticPr fontId="3" type="noConversion"/>
  </si>
  <si>
    <t>레벨 보너스</t>
    <phoneticPr fontId="3" type="noConversion"/>
  </si>
  <si>
    <t>레범몬 500</t>
  </si>
  <si>
    <t>콤보킬 150</t>
  </si>
  <si>
    <t>레범몬 1000</t>
  </si>
  <si>
    <t>룬</t>
  </si>
  <si>
    <t>몬파 1회</t>
  </si>
  <si>
    <t>일일보스</t>
  </si>
  <si>
    <t>엘몬 3마리</t>
  </si>
  <si>
    <t>포스몹 1000</t>
  </si>
  <si>
    <t>합산</t>
    <phoneticPr fontId="3" type="noConversion"/>
  </si>
  <si>
    <t>레범몬 500</t>
    <phoneticPr fontId="3" type="noConversion"/>
  </si>
  <si>
    <t>콤보킬 150</t>
    <phoneticPr fontId="3" type="noConversion"/>
  </si>
  <si>
    <t>레범몬 1000</t>
    <phoneticPr fontId="3" type="noConversion"/>
  </si>
  <si>
    <t>룬</t>
    <phoneticPr fontId="3" type="noConversion"/>
  </si>
  <si>
    <t>몬파 1회</t>
    <phoneticPr fontId="3" type="noConversion"/>
  </si>
  <si>
    <t>일일보스</t>
    <phoneticPr fontId="3" type="noConversion"/>
  </si>
  <si>
    <t>엘몬 3마리</t>
    <phoneticPr fontId="3" type="noConversion"/>
  </si>
  <si>
    <t>포스몹 1000</t>
    <phoneticPr fontId="3" type="noConversion"/>
  </si>
  <si>
    <t>해적</t>
    <phoneticPr fontId="3" type="noConversion"/>
  </si>
  <si>
    <t>(미트라 경쿠상자)</t>
  </si>
  <si>
    <t>(준정펜 14일)</t>
  </si>
  <si>
    <t>(택티컬 의자)</t>
  </si>
  <si>
    <t>(카명큐 20개)</t>
  </si>
  <si>
    <t>(카영환 20개)</t>
  </si>
  <si>
    <t>(어센틱 20개)</t>
  </si>
  <si>
    <t>(성장비약 1개)</t>
  </si>
  <si>
    <t>(경코젬 1개)</t>
  </si>
  <si>
    <t>(카검환 20개)</t>
  </si>
  <si>
    <t>(그레이트 택티컬 의자)</t>
  </si>
  <si>
    <t>(메포 2만원)</t>
  </si>
  <si>
    <t>누적점수</t>
    <phoneticPr fontId="3" type="noConversion"/>
  </si>
  <si>
    <t>마법사</t>
  </si>
  <si>
    <t>도적</t>
  </si>
  <si>
    <t>전사</t>
  </si>
  <si>
    <t>궁수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</si>
</sst>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3" borderId="0" xfId="2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1" xfId="2" applyFont="1" applyAlignment="1">
      <alignment horizontal="center" vertical="center"/>
    </xf>
    <xf numFmtId="0" fontId="0" fillId="3" borderId="0" xfId="2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2" applyFont="1" applyFill="1" applyAlignment="1">
      <alignment horizontal="center" vertical="center"/>
    </xf>
    <xf numFmtId="0" fontId="5" fillId="4" borderId="1" xfId="2" applyFont="1" applyFill="1" applyAlignment="1">
      <alignment horizontal="center" vertical="center"/>
    </xf>
    <xf numFmtId="0" fontId="5" fillId="5" borderId="1" xfId="2" applyFont="1" applyFill="1" applyAlignment="1">
      <alignment horizontal="center" vertical="center"/>
    </xf>
    <xf numFmtId="0" fontId="5" fillId="6" borderId="1" xfId="2" applyFont="1" applyFill="1" applyAlignment="1">
      <alignment horizontal="center" vertical="center"/>
    </xf>
    <xf numFmtId="41" fontId="0" fillId="3" borderId="1" xfId="1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0" xfId="1" applyFont="1" applyFill="1" applyAlignment="1">
      <alignment horizontal="right" vertical="center"/>
    </xf>
    <xf numFmtId="14" fontId="0" fillId="3" borderId="1" xfId="2" applyNumberFormat="1" applyFont="1" applyFill="1" applyAlignment="1">
      <alignment horizontal="center" vertical="center"/>
    </xf>
    <xf numFmtId="0" fontId="5" fillId="2" borderId="1" xfId="2" applyFont="1" applyAlignment="1">
      <alignment horizontal="center" vertical="center"/>
    </xf>
    <xf numFmtId="0" fontId="5" fillId="3" borderId="1" xfId="2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0" fillId="2" borderId="1" xfId="2" applyNumberFormat="1" applyFont="1">
      <alignment vertical="center"/>
    </xf>
    <xf numFmtId="41" fontId="0" fillId="3" borderId="6" xfId="1" applyFont="1" applyFill="1" applyBorder="1">
      <alignment vertical="center"/>
    </xf>
    <xf numFmtId="0" fontId="0" fillId="3" borderId="7" xfId="2" applyFont="1" applyFill="1" applyBorder="1">
      <alignment vertical="center"/>
    </xf>
    <xf numFmtId="0" fontId="5" fillId="2" borderId="7" xfId="2" applyFont="1" applyBorder="1" applyAlignment="1">
      <alignment horizontal="center" vertical="center"/>
    </xf>
    <xf numFmtId="0" fontId="5" fillId="2" borderId="6" xfId="2" applyFont="1" applyBorder="1" applyAlignment="1">
      <alignment horizontal="center" vertical="center"/>
    </xf>
    <xf numFmtId="41" fontId="0" fillId="3" borderId="0" xfId="0" applyNumberFormat="1" applyFill="1">
      <alignment vertical="center"/>
    </xf>
  </cellXfs>
  <cellStyles count="3">
    <cellStyle name="메모" xfId="2" builtinId="10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557E-B02D-483D-9F6D-A75EB7EEA8A9}">
  <dimension ref="B2:BK62"/>
  <sheetViews>
    <sheetView tabSelected="1" zoomScale="92" zoomScaleNormal="92" workbookViewId="0">
      <selection activeCell="K10" sqref="K10"/>
    </sheetView>
  </sheetViews>
  <sheetFormatPr defaultRowHeight="24.95" customHeight="1" x14ac:dyDescent="0.3"/>
  <cols>
    <col min="1" max="1" width="1.625" style="2" customWidth="1"/>
    <col min="2" max="2" width="11.125" style="5" bestFit="1" customWidth="1"/>
    <col min="3" max="12" width="12.625" style="2" customWidth="1"/>
    <col min="13" max="14" width="18.25" style="2" customWidth="1"/>
    <col min="15" max="15" width="26.5" style="2" bestFit="1" customWidth="1"/>
    <col min="16" max="16" width="1.25" style="2" customWidth="1"/>
    <col min="17" max="17" width="12.625" style="5" hidden="1" customWidth="1"/>
    <col min="18" max="26" width="12.625" style="2" hidden="1" customWidth="1"/>
    <col min="27" max="46" width="9" style="2" hidden="1" customWidth="1"/>
    <col min="47" max="47" width="6.125" style="2" hidden="1" customWidth="1"/>
    <col min="48" max="48" width="9" style="2" hidden="1" customWidth="1"/>
    <col min="49" max="51" width="20" style="2" hidden="1" customWidth="1"/>
    <col min="52" max="52" width="11.625" style="2" hidden="1" customWidth="1"/>
    <col min="53" max="55" width="11.75" style="2" hidden="1" customWidth="1"/>
    <col min="56" max="56" width="12.75" style="2" hidden="1" customWidth="1"/>
    <col min="57" max="57" width="10.625" style="2" hidden="1" customWidth="1"/>
    <col min="58" max="58" width="11.75" style="2" hidden="1" customWidth="1"/>
    <col min="59" max="59" width="19.75" style="2" hidden="1" customWidth="1"/>
    <col min="60" max="60" width="10.625" style="2" hidden="1" customWidth="1"/>
    <col min="61" max="61" width="1.375" style="2" customWidth="1"/>
    <col min="62" max="62" width="9.375" style="2" customWidth="1"/>
    <col min="63" max="63" width="22" style="2" bestFit="1" customWidth="1"/>
    <col min="64" max="16384" width="9" style="2"/>
  </cols>
  <sheetData>
    <row r="2" spans="2:63" ht="44.25" customHeight="1" x14ac:dyDescent="0.3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"/>
      <c r="O2" s="1"/>
      <c r="P2" s="1"/>
      <c r="Q2" s="20" t="s">
        <v>1</v>
      </c>
      <c r="R2" s="21"/>
      <c r="S2" s="21"/>
      <c r="T2" s="21"/>
      <c r="U2" s="21"/>
      <c r="V2" s="21"/>
      <c r="W2" s="21"/>
      <c r="X2" s="21"/>
      <c r="Y2" s="21"/>
    </row>
    <row r="3" spans="2:63" ht="24.95" customHeight="1" x14ac:dyDescent="0.3">
      <c r="B3" s="16" t="s">
        <v>2</v>
      </c>
      <c r="C3" s="15" t="s">
        <v>57</v>
      </c>
      <c r="D3" s="15" t="s">
        <v>58</v>
      </c>
      <c r="E3" s="15" t="s">
        <v>58</v>
      </c>
      <c r="F3" s="15" t="s">
        <v>59</v>
      </c>
      <c r="G3" s="15" t="s">
        <v>58</v>
      </c>
      <c r="H3" s="15" t="s">
        <v>57</v>
      </c>
      <c r="I3" s="15" t="s">
        <v>60</v>
      </c>
      <c r="J3" s="15" t="s">
        <v>59</v>
      </c>
      <c r="K3" s="15" t="s">
        <v>58</v>
      </c>
      <c r="L3" s="22" t="s">
        <v>7</v>
      </c>
      <c r="M3" s="23" t="s">
        <v>8</v>
      </c>
      <c r="N3" s="23" t="s">
        <v>9</v>
      </c>
      <c r="O3" s="23" t="s">
        <v>10</v>
      </c>
      <c r="P3" s="4"/>
      <c r="Q3" s="2"/>
    </row>
    <row r="4" spans="2:63" ht="24.95" customHeight="1" x14ac:dyDescent="0.3">
      <c r="B4" s="1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22"/>
      <c r="M4" s="22"/>
      <c r="N4" s="22"/>
      <c r="O4" s="22"/>
      <c r="P4" s="4"/>
      <c r="Q4" s="2"/>
      <c r="BA4" s="2" t="s">
        <v>21</v>
      </c>
    </row>
    <row r="5" spans="2:63" ht="24.95" customHeight="1" x14ac:dyDescent="0.3">
      <c r="B5" s="16" t="s">
        <v>22</v>
      </c>
      <c r="C5" s="15">
        <v>250</v>
      </c>
      <c r="D5" s="15">
        <v>250</v>
      </c>
      <c r="E5" s="15">
        <v>250</v>
      </c>
      <c r="F5" s="15">
        <v>200</v>
      </c>
      <c r="G5" s="15">
        <v>200</v>
      </c>
      <c r="H5" s="15">
        <v>200</v>
      </c>
      <c r="I5" s="15">
        <v>200</v>
      </c>
      <c r="J5" s="15">
        <v>200</v>
      </c>
      <c r="K5" s="15">
        <v>200</v>
      </c>
      <c r="L5" s="22"/>
      <c r="M5" s="22"/>
      <c r="N5" s="22"/>
      <c r="O5" s="22"/>
      <c r="P5" s="4"/>
      <c r="Q5" s="2"/>
      <c r="AB5" s="17" t="s">
        <v>23</v>
      </c>
      <c r="AC5" s="17"/>
      <c r="AD5" s="17"/>
      <c r="AE5" s="17"/>
      <c r="AF5" s="17"/>
      <c r="AG5" s="17"/>
      <c r="AH5" s="17"/>
      <c r="AI5" s="17"/>
      <c r="AJ5" s="17"/>
      <c r="AL5" s="17" t="s">
        <v>24</v>
      </c>
      <c r="AM5" s="17"/>
      <c r="AN5" s="17"/>
      <c r="AO5" s="17"/>
      <c r="AP5" s="17"/>
      <c r="AQ5" s="17"/>
      <c r="AR5" s="17"/>
      <c r="AS5" s="17"/>
      <c r="AT5" s="17"/>
      <c r="AU5" s="17"/>
      <c r="AV5" s="17"/>
    </row>
    <row r="6" spans="2:63" ht="24.95" customHeight="1" x14ac:dyDescent="0.3">
      <c r="B6" s="16" t="s">
        <v>25</v>
      </c>
      <c r="C6" s="6">
        <v>50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>
        <v>50</v>
      </c>
      <c r="J6" s="6">
        <v>50</v>
      </c>
      <c r="K6" s="6">
        <v>50</v>
      </c>
      <c r="L6" s="22"/>
      <c r="M6" s="22"/>
      <c r="N6" s="22"/>
      <c r="O6" s="22"/>
      <c r="R6" s="5"/>
      <c r="S6" s="5"/>
      <c r="T6" s="5"/>
      <c r="U6" s="5"/>
      <c r="V6" s="5"/>
      <c r="W6" s="5"/>
      <c r="X6" s="5"/>
      <c r="Y6" s="5"/>
      <c r="Z6" s="5"/>
      <c r="AB6" s="5" t="str">
        <f t="shared" ref="AB6:AJ7" si="0">C3</f>
        <v>마법사</v>
      </c>
      <c r="AC6" s="5" t="str">
        <f t="shared" si="0"/>
        <v>도적</v>
      </c>
      <c r="AD6" s="5" t="str">
        <f t="shared" si="0"/>
        <v>도적</v>
      </c>
      <c r="AE6" s="5" t="str">
        <f t="shared" si="0"/>
        <v>전사</v>
      </c>
      <c r="AF6" s="5" t="str">
        <f t="shared" si="0"/>
        <v>도적</v>
      </c>
      <c r="AG6" s="5" t="str">
        <f t="shared" si="0"/>
        <v>마법사</v>
      </c>
      <c r="AH6" s="5" t="str">
        <f t="shared" si="0"/>
        <v>궁수</v>
      </c>
      <c r="AI6" s="5" t="str">
        <f t="shared" si="0"/>
        <v>전사</v>
      </c>
      <c r="AJ6" s="5" t="str">
        <f t="shared" si="0"/>
        <v>도적</v>
      </c>
      <c r="AL6" s="5" t="str">
        <f t="shared" ref="AL6:AT7" si="1">AB6</f>
        <v>마법사</v>
      </c>
      <c r="AM6" s="5" t="str">
        <f t="shared" si="1"/>
        <v>도적</v>
      </c>
      <c r="AN6" s="5" t="str">
        <f t="shared" si="1"/>
        <v>도적</v>
      </c>
      <c r="AO6" s="5" t="str">
        <f t="shared" si="1"/>
        <v>전사</v>
      </c>
      <c r="AP6" s="5" t="str">
        <f t="shared" si="1"/>
        <v>도적</v>
      </c>
      <c r="AQ6" s="5" t="str">
        <f t="shared" si="1"/>
        <v>마법사</v>
      </c>
      <c r="AR6" s="5" t="str">
        <f t="shared" si="1"/>
        <v>궁수</v>
      </c>
      <c r="AS6" s="5" t="str">
        <f t="shared" si="1"/>
        <v>전사</v>
      </c>
      <c r="AT6" s="5" t="str">
        <f t="shared" si="1"/>
        <v>도적</v>
      </c>
    </row>
    <row r="7" spans="2:63" ht="24.95" customHeight="1" x14ac:dyDescent="0.3">
      <c r="B7" s="16" t="s">
        <v>26</v>
      </c>
      <c r="C7" s="6">
        <f>IF(C5&gt;=250,50,IF(C5&gt;=220,30,IF(C5&gt;=200,20,0)))</f>
        <v>50</v>
      </c>
      <c r="D7" s="6">
        <f t="shared" ref="D7:K7" si="2">IF(D5&gt;=250,50,IF(D5&gt;=220,30,IF(D5&gt;=200,20,0)))</f>
        <v>50</v>
      </c>
      <c r="E7" s="6">
        <f t="shared" si="2"/>
        <v>50</v>
      </c>
      <c r="F7" s="6">
        <f t="shared" si="2"/>
        <v>20</v>
      </c>
      <c r="G7" s="6">
        <f t="shared" si="2"/>
        <v>20</v>
      </c>
      <c r="H7" s="6">
        <f t="shared" si="2"/>
        <v>20</v>
      </c>
      <c r="I7" s="6">
        <f t="shared" si="2"/>
        <v>20</v>
      </c>
      <c r="J7" s="6">
        <f t="shared" si="2"/>
        <v>20</v>
      </c>
      <c r="K7" s="6">
        <f t="shared" si="2"/>
        <v>20</v>
      </c>
      <c r="L7" s="22"/>
      <c r="M7" s="22"/>
      <c r="N7" s="22"/>
      <c r="O7" s="22"/>
      <c r="Q7" s="3" t="s">
        <v>27</v>
      </c>
      <c r="R7" s="3" t="s">
        <v>28</v>
      </c>
      <c r="S7" s="3" t="s">
        <v>29</v>
      </c>
      <c r="T7" s="3" t="s">
        <v>30</v>
      </c>
      <c r="U7" s="3" t="s">
        <v>31</v>
      </c>
      <c r="V7" s="3" t="s">
        <v>29</v>
      </c>
      <c r="W7" s="3" t="s">
        <v>32</v>
      </c>
      <c r="X7" s="3" t="s">
        <v>33</v>
      </c>
      <c r="Y7" s="3" t="s">
        <v>34</v>
      </c>
      <c r="Z7" s="3"/>
      <c r="AB7" s="5" t="str">
        <f t="shared" si="0"/>
        <v>루미너스</v>
      </c>
      <c r="AC7" s="5" t="str">
        <f t="shared" si="0"/>
        <v>나워</v>
      </c>
      <c r="AD7" s="5" t="str">
        <f t="shared" si="0"/>
        <v>듀블</v>
      </c>
      <c r="AE7" s="5" t="str">
        <f t="shared" si="0"/>
        <v>히어로</v>
      </c>
      <c r="AF7" s="5" t="str">
        <f t="shared" si="0"/>
        <v>나로</v>
      </c>
      <c r="AG7" s="5" t="str">
        <f t="shared" si="0"/>
        <v>라라</v>
      </c>
      <c r="AH7" s="5" t="str">
        <f t="shared" si="0"/>
        <v>패파</v>
      </c>
      <c r="AI7" s="5" t="str">
        <f t="shared" si="0"/>
        <v>아델</v>
      </c>
      <c r="AJ7" s="5" t="str">
        <f t="shared" si="0"/>
        <v>팬텀</v>
      </c>
      <c r="AL7" s="5" t="str">
        <f t="shared" si="1"/>
        <v>루미너스</v>
      </c>
      <c r="AM7" s="5" t="str">
        <f t="shared" si="1"/>
        <v>나워</v>
      </c>
      <c r="AN7" s="5" t="str">
        <f t="shared" si="1"/>
        <v>듀블</v>
      </c>
      <c r="AO7" s="5" t="str">
        <f t="shared" si="1"/>
        <v>히어로</v>
      </c>
      <c r="AP7" s="5" t="str">
        <f t="shared" si="1"/>
        <v>나로</v>
      </c>
      <c r="AQ7" s="5" t="str">
        <f t="shared" si="1"/>
        <v>라라</v>
      </c>
      <c r="AR7" s="5" t="str">
        <f t="shared" si="1"/>
        <v>패파</v>
      </c>
      <c r="AS7" s="5" t="str">
        <f t="shared" si="1"/>
        <v>아델</v>
      </c>
      <c r="AT7" s="5" t="str">
        <f t="shared" si="1"/>
        <v>팬텀</v>
      </c>
      <c r="AU7" s="2" t="s">
        <v>35</v>
      </c>
      <c r="AX7" s="2">
        <f>BJ8</f>
        <v>1000</v>
      </c>
      <c r="AY7" s="2">
        <f>BJ9</f>
        <v>2000</v>
      </c>
      <c r="AZ7" s="2">
        <f>BJ10</f>
        <v>3000</v>
      </c>
      <c r="BA7" s="5">
        <f>BJ11</f>
        <v>4000</v>
      </c>
      <c r="BB7" s="5">
        <f>BJ12</f>
        <v>5000</v>
      </c>
      <c r="BC7" s="5">
        <f>BJ13</f>
        <v>6000</v>
      </c>
      <c r="BD7" s="5">
        <f>BJ14</f>
        <v>7000</v>
      </c>
      <c r="BE7" s="5">
        <f>BJ15</f>
        <v>8000</v>
      </c>
      <c r="BF7" s="5">
        <f>BJ16</f>
        <v>9000</v>
      </c>
      <c r="BG7" s="5">
        <f>BJ17</f>
        <v>10000</v>
      </c>
      <c r="BH7" s="5">
        <f>BJ18</f>
        <v>12500</v>
      </c>
      <c r="BJ7" s="28" t="s">
        <v>56</v>
      </c>
      <c r="BK7" s="27" t="s">
        <v>10</v>
      </c>
    </row>
    <row r="8" spans="2:63" ht="24.95" customHeight="1" x14ac:dyDescent="0.3">
      <c r="B8" s="14">
        <v>44833</v>
      </c>
      <c r="C8" s="6" t="s">
        <v>36</v>
      </c>
      <c r="D8" s="6" t="s">
        <v>37</v>
      </c>
      <c r="E8" s="7" t="s">
        <v>38</v>
      </c>
      <c r="F8" s="6" t="s">
        <v>39</v>
      </c>
      <c r="G8" s="8" t="s">
        <v>40</v>
      </c>
      <c r="H8" s="7" t="s">
        <v>38</v>
      </c>
      <c r="I8" s="6" t="s">
        <v>41</v>
      </c>
      <c r="J8" s="6" t="s">
        <v>42</v>
      </c>
      <c r="K8" s="9" t="s">
        <v>43</v>
      </c>
      <c r="L8" s="10">
        <f t="shared" ref="L8:L21" si="3">AU8</f>
        <v>730</v>
      </c>
      <c r="M8" s="24">
        <f>L8</f>
        <v>730</v>
      </c>
      <c r="N8" s="10">
        <f t="shared" ref="N8:N21" si="4">AW8</f>
        <v>1460</v>
      </c>
      <c r="O8" s="6" t="str">
        <f>CONCATENATE(AX8,AY8,AZ8,BA8,BB8,BC8,BD8,BE8,BF8,BG8,BH8)</f>
        <v>(미트라 경쿠상자)</v>
      </c>
      <c r="Q8" s="5" t="s">
        <v>5</v>
      </c>
      <c r="R8" s="5" t="s">
        <v>3</v>
      </c>
      <c r="S8" s="5" t="s">
        <v>6</v>
      </c>
      <c r="T8" s="5" t="s">
        <v>4</v>
      </c>
      <c r="U8" s="5" t="s">
        <v>44</v>
      </c>
      <c r="V8" s="5" t="s">
        <v>5</v>
      </c>
      <c r="W8" s="5" t="s">
        <v>3</v>
      </c>
      <c r="X8" s="5" t="s">
        <v>6</v>
      </c>
      <c r="Y8" s="5" t="s">
        <v>4</v>
      </c>
      <c r="Z8" s="5" t="s">
        <v>44</v>
      </c>
      <c r="AB8" s="2">
        <f>IF(AB$6=Q8,10,0)</f>
        <v>0</v>
      </c>
      <c r="AC8" s="2">
        <f t="shared" ref="AC8:AJ21" si="5">IF(AC$6=R8,10,0)</f>
        <v>0</v>
      </c>
      <c r="AD8" s="2">
        <f t="shared" si="5"/>
        <v>0</v>
      </c>
      <c r="AE8" s="2">
        <f t="shared" si="5"/>
        <v>0</v>
      </c>
      <c r="AF8" s="2">
        <f t="shared" si="5"/>
        <v>0</v>
      </c>
      <c r="AG8" s="2">
        <f t="shared" si="5"/>
        <v>0</v>
      </c>
      <c r="AH8" s="2">
        <f t="shared" si="5"/>
        <v>0</v>
      </c>
      <c r="AI8" s="2">
        <f t="shared" si="5"/>
        <v>0</v>
      </c>
      <c r="AJ8" s="2">
        <f t="shared" si="5"/>
        <v>10</v>
      </c>
      <c r="AL8" s="2">
        <f>50+AB8+C$7</f>
        <v>100</v>
      </c>
      <c r="AM8" s="2">
        <f t="shared" ref="AM8:AT21" si="6">50+AC8+D$7</f>
        <v>100</v>
      </c>
      <c r="AN8" s="2">
        <f t="shared" si="6"/>
        <v>100</v>
      </c>
      <c r="AO8" s="2">
        <f t="shared" si="6"/>
        <v>70</v>
      </c>
      <c r="AP8" s="2">
        <f t="shared" si="6"/>
        <v>70</v>
      </c>
      <c r="AQ8" s="2">
        <f t="shared" si="6"/>
        <v>70</v>
      </c>
      <c r="AR8" s="2">
        <f t="shared" si="6"/>
        <v>70</v>
      </c>
      <c r="AS8" s="2">
        <f t="shared" si="6"/>
        <v>70</v>
      </c>
      <c r="AT8" s="2">
        <f t="shared" si="6"/>
        <v>80</v>
      </c>
      <c r="AU8" s="2">
        <f>SUM(AL8:AT8)</f>
        <v>730</v>
      </c>
      <c r="AW8" s="11">
        <f>L8+M8</f>
        <v>1460</v>
      </c>
      <c r="AX8" s="12" t="str">
        <f t="shared" ref="AX8:BH8" si="7">IF($AW8&gt;=AX$7,VLOOKUP(AX$7,$BJ$8:$BK$18,2,1),"")</f>
        <v>(미트라 경쿠상자)</v>
      </c>
      <c r="AY8" s="12" t="str">
        <f t="shared" si="7"/>
        <v/>
      </c>
      <c r="AZ8" s="12" t="str">
        <f t="shared" si="7"/>
        <v/>
      </c>
      <c r="BA8" s="12" t="str">
        <f t="shared" si="7"/>
        <v/>
      </c>
      <c r="BB8" s="12" t="str">
        <f t="shared" si="7"/>
        <v/>
      </c>
      <c r="BC8" s="12" t="str">
        <f t="shared" si="7"/>
        <v/>
      </c>
      <c r="BD8" s="12" t="str">
        <f t="shared" si="7"/>
        <v/>
      </c>
      <c r="BE8" s="12" t="str">
        <f t="shared" si="7"/>
        <v/>
      </c>
      <c r="BF8" s="12" t="str">
        <f t="shared" si="7"/>
        <v/>
      </c>
      <c r="BG8" s="12" t="str">
        <f t="shared" si="7"/>
        <v/>
      </c>
      <c r="BH8" s="12" t="str">
        <f t="shared" si="7"/>
        <v/>
      </c>
      <c r="BJ8" s="25">
        <v>1000</v>
      </c>
      <c r="BK8" s="26" t="s">
        <v>45</v>
      </c>
    </row>
    <row r="9" spans="2:63" ht="24.95" customHeight="1" x14ac:dyDescent="0.3">
      <c r="B9" s="14">
        <v>44834</v>
      </c>
      <c r="C9" s="6" t="s">
        <v>36</v>
      </c>
      <c r="D9" s="6" t="s">
        <v>37</v>
      </c>
      <c r="E9" s="7" t="s">
        <v>38</v>
      </c>
      <c r="F9" s="6" t="s">
        <v>39</v>
      </c>
      <c r="G9" s="8" t="s">
        <v>40</v>
      </c>
      <c r="H9" s="7" t="s">
        <v>38</v>
      </c>
      <c r="I9" s="6" t="s">
        <v>41</v>
      </c>
      <c r="J9" s="6" t="s">
        <v>42</v>
      </c>
      <c r="K9" s="9" t="s">
        <v>43</v>
      </c>
      <c r="L9" s="10">
        <f t="shared" si="3"/>
        <v>730</v>
      </c>
      <c r="M9" s="24">
        <f>L9</f>
        <v>730</v>
      </c>
      <c r="N9" s="10">
        <f t="shared" si="4"/>
        <v>2920</v>
      </c>
      <c r="O9" s="6" t="str">
        <f t="shared" ref="O9:O21" si="8">CONCATENATE(AX9,AY9,AZ9,BA9,BB9,BC9,BD9,BE9,BF9,BG9,BH9)</f>
        <v>(준정펜 14일)</v>
      </c>
      <c r="Q9" s="5" t="s">
        <v>44</v>
      </c>
      <c r="R9" s="5" t="s">
        <v>5</v>
      </c>
      <c r="S9" s="5" t="s">
        <v>3</v>
      </c>
      <c r="T9" s="5" t="s">
        <v>6</v>
      </c>
      <c r="U9" s="5" t="s">
        <v>4</v>
      </c>
      <c r="V9" s="5" t="s">
        <v>44</v>
      </c>
      <c r="W9" s="5" t="s">
        <v>5</v>
      </c>
      <c r="X9" s="5" t="s">
        <v>3</v>
      </c>
      <c r="Y9" s="5" t="s">
        <v>6</v>
      </c>
      <c r="Z9" s="5" t="s">
        <v>4</v>
      </c>
      <c r="AB9" s="2">
        <f t="shared" ref="AB9:AB21" si="9">IF(AB$6=Q9,10,0)</f>
        <v>0</v>
      </c>
      <c r="AC9" s="2">
        <f t="shared" si="5"/>
        <v>0</v>
      </c>
      <c r="AD9" s="2">
        <f t="shared" si="5"/>
        <v>0</v>
      </c>
      <c r="AE9" s="2">
        <f t="shared" si="5"/>
        <v>0</v>
      </c>
      <c r="AF9" s="2">
        <f t="shared" si="5"/>
        <v>10</v>
      </c>
      <c r="AG9" s="2">
        <f t="shared" si="5"/>
        <v>0</v>
      </c>
      <c r="AH9" s="2">
        <f t="shared" si="5"/>
        <v>0</v>
      </c>
      <c r="AI9" s="2">
        <f t="shared" si="5"/>
        <v>0</v>
      </c>
      <c r="AJ9" s="2">
        <f t="shared" si="5"/>
        <v>0</v>
      </c>
      <c r="AL9" s="2">
        <f t="shared" ref="AL9:AL21" si="10">50+AB9+C$7</f>
        <v>100</v>
      </c>
      <c r="AM9" s="2">
        <f t="shared" si="6"/>
        <v>100</v>
      </c>
      <c r="AN9" s="2">
        <f t="shared" si="6"/>
        <v>100</v>
      </c>
      <c r="AO9" s="2">
        <f t="shared" si="6"/>
        <v>70</v>
      </c>
      <c r="AP9" s="2">
        <f t="shared" si="6"/>
        <v>80</v>
      </c>
      <c r="AQ9" s="2">
        <f t="shared" si="6"/>
        <v>70</v>
      </c>
      <c r="AR9" s="2">
        <f t="shared" si="6"/>
        <v>70</v>
      </c>
      <c r="AS9" s="2">
        <f t="shared" si="6"/>
        <v>70</v>
      </c>
      <c r="AT9" s="2">
        <f t="shared" si="6"/>
        <v>70</v>
      </c>
      <c r="AU9" s="2">
        <f t="shared" ref="AU9:AU21" si="11">SUM(AL9:AT9)</f>
        <v>730</v>
      </c>
      <c r="AW9" s="11">
        <f t="shared" ref="AW9:AW21" si="12">AW8+L9+M9</f>
        <v>2920</v>
      </c>
      <c r="AX9" s="12" t="str">
        <f t="shared" ref="AX9:AX21" si="13">IF(IF($AW8&gt;=AX$7,VLOOKUP(AX$7,$BJ$8:$BK$18,2,1),"")=IF($AW9&gt;=AX$7,VLOOKUP(AX$7,$BJ$8:$BK$18,2,1),""),"",IF($AW9&gt;=AX$7,VLOOKUP(AX$7,$BJ$8:$BK$18,2,1),""))</f>
        <v/>
      </c>
      <c r="AY9" s="12" t="str">
        <f t="shared" ref="AY9:AY21" si="14">IF(IF($AW8&gt;=AY$7,VLOOKUP(AY$7,$BJ$8:$BK$18,2,1),"")=IF($AW9&gt;=AY$7,VLOOKUP(AY$7,$BJ$8:$BK$18,2,1),""),"",IF($AW9&gt;=AY$7,VLOOKUP(AY$7,$BJ$8:$BK$18,2,1),""))</f>
        <v>(준정펜 14일)</v>
      </c>
      <c r="AZ9" s="12" t="str">
        <f t="shared" ref="AZ9:AZ21" si="15">IF(IF($AW8&gt;=AZ$7,VLOOKUP(AZ$7,$BJ$8:$BK$18,2,1),"")=IF($AW9&gt;=AZ$7,VLOOKUP(AZ$7,$BJ$8:$BK$18,2,1),""),"",IF($AW9&gt;=AZ$7,VLOOKUP(AZ$7,$BJ$8:$BK$18,2,1),""))</f>
        <v/>
      </c>
      <c r="BA9" s="12" t="str">
        <f t="shared" ref="BA9:BA21" si="16">IF(IF($AW8&gt;=BA$7,VLOOKUP(BA$7,$BJ$8:$BK$18,2,1),"")=IF($AW9&gt;=BA$7,VLOOKUP(BA$7,$BJ$8:$BK$18,2,1),""),"",IF($AW9&gt;=BA$7,VLOOKUP(BA$7,$BJ$8:$BK$18,2,1),""))</f>
        <v/>
      </c>
      <c r="BB9" s="12" t="str">
        <f t="shared" ref="BB9:BB21" si="17">IF(IF($AW8&gt;=BB$7,VLOOKUP(BB$7,$BJ$8:$BK$18,2,1),"")=IF($AW9&gt;=BB$7,VLOOKUP(BB$7,$BJ$8:$BK$18,2,1),""),"",IF($AW9&gt;=BB$7,VLOOKUP(BB$7,$BJ$8:$BK$18,2,1),""))</f>
        <v/>
      </c>
      <c r="BC9" s="12" t="str">
        <f t="shared" ref="BC9:BC21" si="18">IF(IF($AW8&gt;=BC$7,VLOOKUP(BC$7,$BJ$8:$BK$18,2,1),"")=IF($AW9&gt;=BC$7,VLOOKUP(BC$7,$BJ$8:$BK$18,2,1),""),"",IF($AW9&gt;=BC$7,VLOOKUP(BC$7,$BJ$8:$BK$18,2,1),""))</f>
        <v/>
      </c>
      <c r="BD9" s="12" t="str">
        <f t="shared" ref="BD9:BD21" si="19">IF(IF($AW8&gt;=BD$7,VLOOKUP(BD$7,$BJ$8:$BK$18,2,1),"")=IF($AW9&gt;=BD$7,VLOOKUP(BD$7,$BJ$8:$BK$18,2,1),""),"",IF($AW9&gt;=BD$7,VLOOKUP(BD$7,$BJ$8:$BK$18,2,1),""))</f>
        <v/>
      </c>
      <c r="BE9" s="12" t="str">
        <f t="shared" ref="BE9:BE21" si="20">IF(IF($AW8&gt;=BE$7,VLOOKUP(BE$7,$BJ$8:$BK$18,2,1),"")=IF($AW9&gt;=BE$7,VLOOKUP(BE$7,$BJ$8:$BK$18,2,1),""),"",IF($AW9&gt;=BE$7,VLOOKUP(BE$7,$BJ$8:$BK$18,2,1),""))</f>
        <v/>
      </c>
      <c r="BF9" s="12" t="str">
        <f t="shared" ref="BF9:BF21" si="21">IF(IF($AW8&gt;=BF$7,VLOOKUP(BF$7,$BJ$8:$BK$18,2,1),"")=IF($AW9&gt;=BF$7,VLOOKUP(BF$7,$BJ$8:$BK$18,2,1),""),"",IF($AW9&gt;=BF$7,VLOOKUP(BF$7,$BJ$8:$BK$18,2,1),""))</f>
        <v/>
      </c>
      <c r="BG9" s="12" t="str">
        <f t="shared" ref="BG9:BG21" si="22">IF(IF($AW8&gt;=BG$7,VLOOKUP(BG$7,$BJ$8:$BK$18,2,1),"")=IF($AW9&gt;=BG$7,VLOOKUP(BG$7,$BJ$8:$BK$18,2,1),""),"",IF($AW9&gt;=BG$7,VLOOKUP(BG$7,$BJ$8:$BK$18,2,1),""))</f>
        <v/>
      </c>
      <c r="BH9" s="12" t="str">
        <f t="shared" ref="BH9:BH21" si="23">IF(IF($AW8&gt;=BH$7,VLOOKUP(BH$7,$BJ$8:$BK$18,2,1),"")=IF($AW9&gt;=BH$7,VLOOKUP(BH$7,$BJ$8:$BK$18,2,1),""),"",IF($AW9&gt;=BH$7,VLOOKUP(BH$7,$BJ$8:$BK$18,2,1),""))</f>
        <v/>
      </c>
      <c r="BJ9" s="25">
        <v>2000</v>
      </c>
      <c r="BK9" s="26" t="s">
        <v>46</v>
      </c>
    </row>
    <row r="10" spans="2:63" ht="24.95" customHeight="1" x14ac:dyDescent="0.3">
      <c r="B10" s="14">
        <v>44835</v>
      </c>
      <c r="C10" s="6" t="s">
        <v>36</v>
      </c>
      <c r="D10" s="6" t="s">
        <v>37</v>
      </c>
      <c r="E10" s="7" t="s">
        <v>38</v>
      </c>
      <c r="F10" s="6" t="s">
        <v>39</v>
      </c>
      <c r="G10" s="8" t="s">
        <v>40</v>
      </c>
      <c r="H10" s="7" t="s">
        <v>38</v>
      </c>
      <c r="I10" s="6" t="s">
        <v>41</v>
      </c>
      <c r="J10" s="6" t="s">
        <v>42</v>
      </c>
      <c r="K10" s="9" t="s">
        <v>43</v>
      </c>
      <c r="L10" s="10">
        <f t="shared" si="3"/>
        <v>730</v>
      </c>
      <c r="M10" s="24">
        <f>L10</f>
        <v>730</v>
      </c>
      <c r="N10" s="10">
        <f t="shared" si="4"/>
        <v>4380</v>
      </c>
      <c r="O10" s="6" t="str">
        <f t="shared" si="8"/>
        <v>(택티컬 의자)(카명큐 20개)</v>
      </c>
      <c r="Q10" s="5" t="s">
        <v>4</v>
      </c>
      <c r="R10" s="5" t="s">
        <v>44</v>
      </c>
      <c r="S10" s="5" t="s">
        <v>5</v>
      </c>
      <c r="T10" s="5" t="s">
        <v>3</v>
      </c>
      <c r="U10" s="5" t="s">
        <v>6</v>
      </c>
      <c r="V10" s="5" t="s">
        <v>4</v>
      </c>
      <c r="W10" s="5" t="s">
        <v>44</v>
      </c>
      <c r="X10" s="5" t="s">
        <v>5</v>
      </c>
      <c r="Y10" s="5" t="s">
        <v>3</v>
      </c>
      <c r="Z10" s="5" t="s">
        <v>6</v>
      </c>
      <c r="AB10" s="2">
        <f t="shared" si="9"/>
        <v>0</v>
      </c>
      <c r="AC10" s="2">
        <f t="shared" si="5"/>
        <v>0</v>
      </c>
      <c r="AD10" s="2">
        <f t="shared" si="5"/>
        <v>0</v>
      </c>
      <c r="AE10" s="2">
        <f t="shared" si="5"/>
        <v>0</v>
      </c>
      <c r="AF10" s="2">
        <f t="shared" si="5"/>
        <v>0</v>
      </c>
      <c r="AG10" s="2">
        <f t="shared" si="5"/>
        <v>0</v>
      </c>
      <c r="AH10" s="2">
        <f t="shared" si="5"/>
        <v>0</v>
      </c>
      <c r="AI10" s="2">
        <f t="shared" si="5"/>
        <v>10</v>
      </c>
      <c r="AJ10" s="2">
        <f t="shared" si="5"/>
        <v>0</v>
      </c>
      <c r="AL10" s="2">
        <f t="shared" si="10"/>
        <v>100</v>
      </c>
      <c r="AM10" s="2">
        <f t="shared" si="6"/>
        <v>100</v>
      </c>
      <c r="AN10" s="2">
        <f t="shared" si="6"/>
        <v>100</v>
      </c>
      <c r="AO10" s="2">
        <f t="shared" si="6"/>
        <v>70</v>
      </c>
      <c r="AP10" s="2">
        <f t="shared" si="6"/>
        <v>70</v>
      </c>
      <c r="AQ10" s="2">
        <f t="shared" si="6"/>
        <v>70</v>
      </c>
      <c r="AR10" s="2">
        <f t="shared" si="6"/>
        <v>70</v>
      </c>
      <c r="AS10" s="2">
        <f t="shared" si="6"/>
        <v>80</v>
      </c>
      <c r="AT10" s="2">
        <f t="shared" si="6"/>
        <v>70</v>
      </c>
      <c r="AU10" s="2">
        <f t="shared" si="11"/>
        <v>730</v>
      </c>
      <c r="AW10" s="11">
        <f t="shared" si="12"/>
        <v>4380</v>
      </c>
      <c r="AX10" s="12" t="str">
        <f t="shared" si="13"/>
        <v/>
      </c>
      <c r="AY10" s="12" t="str">
        <f t="shared" si="14"/>
        <v/>
      </c>
      <c r="AZ10" s="12" t="str">
        <f t="shared" si="15"/>
        <v>(택티컬 의자)</v>
      </c>
      <c r="BA10" s="12" t="str">
        <f t="shared" si="16"/>
        <v>(카명큐 20개)</v>
      </c>
      <c r="BB10" s="12" t="str">
        <f t="shared" si="17"/>
        <v/>
      </c>
      <c r="BC10" s="12" t="str">
        <f t="shared" si="18"/>
        <v/>
      </c>
      <c r="BD10" s="12" t="str">
        <f t="shared" si="19"/>
        <v/>
      </c>
      <c r="BE10" s="12" t="str">
        <f t="shared" si="20"/>
        <v/>
      </c>
      <c r="BF10" s="12" t="str">
        <f t="shared" si="21"/>
        <v/>
      </c>
      <c r="BG10" s="12" t="str">
        <f t="shared" si="22"/>
        <v/>
      </c>
      <c r="BH10" s="12" t="str">
        <f t="shared" si="23"/>
        <v/>
      </c>
      <c r="BJ10" s="25">
        <v>3000</v>
      </c>
      <c r="BK10" s="26" t="s">
        <v>47</v>
      </c>
    </row>
    <row r="11" spans="2:63" ht="24.95" customHeight="1" x14ac:dyDescent="0.3">
      <c r="B11" s="14">
        <v>44836</v>
      </c>
      <c r="C11" s="6" t="s">
        <v>36</v>
      </c>
      <c r="D11" s="6" t="s">
        <v>37</v>
      </c>
      <c r="E11" s="7" t="s">
        <v>38</v>
      </c>
      <c r="F11" s="6" t="s">
        <v>39</v>
      </c>
      <c r="G11" s="8" t="s">
        <v>40</v>
      </c>
      <c r="H11" s="7" t="s">
        <v>38</v>
      </c>
      <c r="I11" s="6" t="s">
        <v>41</v>
      </c>
      <c r="J11" s="6" t="s">
        <v>42</v>
      </c>
      <c r="K11" s="9" t="s">
        <v>43</v>
      </c>
      <c r="L11" s="10">
        <f t="shared" si="3"/>
        <v>740</v>
      </c>
      <c r="M11" s="24"/>
      <c r="N11" s="10">
        <f t="shared" si="4"/>
        <v>5120</v>
      </c>
      <c r="O11" s="6" t="str">
        <f t="shared" si="8"/>
        <v>(카영환 20개)</v>
      </c>
      <c r="Q11" s="5" t="s">
        <v>6</v>
      </c>
      <c r="R11" s="5" t="s">
        <v>4</v>
      </c>
      <c r="S11" s="5" t="s">
        <v>44</v>
      </c>
      <c r="T11" s="5" t="s">
        <v>5</v>
      </c>
      <c r="U11" s="5" t="s">
        <v>3</v>
      </c>
      <c r="V11" s="5" t="s">
        <v>6</v>
      </c>
      <c r="W11" s="5" t="s">
        <v>4</v>
      </c>
      <c r="X11" s="5" t="s">
        <v>44</v>
      </c>
      <c r="Y11" s="5" t="s">
        <v>5</v>
      </c>
      <c r="Z11" s="5" t="s">
        <v>3</v>
      </c>
      <c r="AB11" s="2">
        <f t="shared" si="9"/>
        <v>0</v>
      </c>
      <c r="AC11" s="2">
        <f t="shared" si="5"/>
        <v>10</v>
      </c>
      <c r="AD11" s="2">
        <f t="shared" si="5"/>
        <v>0</v>
      </c>
      <c r="AE11" s="2">
        <f t="shared" si="5"/>
        <v>10</v>
      </c>
      <c r="AF11" s="2">
        <f t="shared" si="5"/>
        <v>0</v>
      </c>
      <c r="AG11" s="2">
        <f t="shared" si="5"/>
        <v>0</v>
      </c>
      <c r="AH11" s="2">
        <f t="shared" si="5"/>
        <v>0</v>
      </c>
      <c r="AI11" s="2">
        <f t="shared" si="5"/>
        <v>0</v>
      </c>
      <c r="AJ11" s="2">
        <f t="shared" si="5"/>
        <v>0</v>
      </c>
      <c r="AL11" s="2">
        <f t="shared" si="10"/>
        <v>100</v>
      </c>
      <c r="AM11" s="2">
        <f t="shared" si="6"/>
        <v>110</v>
      </c>
      <c r="AN11" s="2">
        <f t="shared" si="6"/>
        <v>100</v>
      </c>
      <c r="AO11" s="2">
        <f t="shared" si="6"/>
        <v>80</v>
      </c>
      <c r="AP11" s="2">
        <f t="shared" si="6"/>
        <v>70</v>
      </c>
      <c r="AQ11" s="2">
        <f t="shared" si="6"/>
        <v>70</v>
      </c>
      <c r="AR11" s="2">
        <f t="shared" si="6"/>
        <v>70</v>
      </c>
      <c r="AS11" s="2">
        <f t="shared" si="6"/>
        <v>70</v>
      </c>
      <c r="AT11" s="2">
        <f t="shared" si="6"/>
        <v>70</v>
      </c>
      <c r="AU11" s="2">
        <f t="shared" si="11"/>
        <v>740</v>
      </c>
      <c r="AW11" s="11">
        <f t="shared" si="12"/>
        <v>5120</v>
      </c>
      <c r="AX11" s="12" t="str">
        <f t="shared" si="13"/>
        <v/>
      </c>
      <c r="AY11" s="12" t="str">
        <f t="shared" si="14"/>
        <v/>
      </c>
      <c r="AZ11" s="12" t="str">
        <f t="shared" si="15"/>
        <v/>
      </c>
      <c r="BA11" s="12" t="str">
        <f t="shared" si="16"/>
        <v/>
      </c>
      <c r="BB11" s="12" t="str">
        <f t="shared" si="17"/>
        <v>(카영환 20개)</v>
      </c>
      <c r="BC11" s="12" t="str">
        <f t="shared" si="18"/>
        <v/>
      </c>
      <c r="BD11" s="12" t="str">
        <f t="shared" si="19"/>
        <v/>
      </c>
      <c r="BE11" s="12" t="str">
        <f t="shared" si="20"/>
        <v/>
      </c>
      <c r="BF11" s="12" t="str">
        <f t="shared" si="21"/>
        <v/>
      </c>
      <c r="BG11" s="12" t="str">
        <f t="shared" si="22"/>
        <v/>
      </c>
      <c r="BH11" s="12" t="str">
        <f t="shared" si="23"/>
        <v/>
      </c>
      <c r="BJ11" s="25">
        <v>4000</v>
      </c>
      <c r="BK11" s="26" t="s">
        <v>48</v>
      </c>
    </row>
    <row r="12" spans="2:63" ht="24.95" customHeight="1" x14ac:dyDescent="0.3">
      <c r="B12" s="14">
        <v>44837</v>
      </c>
      <c r="C12" s="6" t="s">
        <v>36</v>
      </c>
      <c r="D12" s="6" t="s">
        <v>37</v>
      </c>
      <c r="E12" s="7" t="s">
        <v>38</v>
      </c>
      <c r="F12" s="6" t="s">
        <v>39</v>
      </c>
      <c r="G12" s="8" t="s">
        <v>40</v>
      </c>
      <c r="H12" s="7" t="s">
        <v>38</v>
      </c>
      <c r="I12" s="6" t="s">
        <v>41</v>
      </c>
      <c r="J12" s="6" t="s">
        <v>42</v>
      </c>
      <c r="K12" s="9" t="s">
        <v>43</v>
      </c>
      <c r="L12" s="10">
        <f t="shared" si="3"/>
        <v>760</v>
      </c>
      <c r="M12" s="24"/>
      <c r="N12" s="10">
        <f t="shared" si="4"/>
        <v>5880</v>
      </c>
      <c r="O12" s="6" t="str">
        <f t="shared" si="8"/>
        <v/>
      </c>
      <c r="Q12" s="5" t="s">
        <v>3</v>
      </c>
      <c r="R12" s="5" t="s">
        <v>6</v>
      </c>
      <c r="S12" s="5" t="s">
        <v>4</v>
      </c>
      <c r="T12" s="5" t="s">
        <v>44</v>
      </c>
      <c r="U12" s="5" t="s">
        <v>5</v>
      </c>
      <c r="V12" s="5" t="s">
        <v>3</v>
      </c>
      <c r="W12" s="5" t="s">
        <v>6</v>
      </c>
      <c r="X12" s="5" t="s">
        <v>4</v>
      </c>
      <c r="Y12" s="5" t="s">
        <v>44</v>
      </c>
      <c r="Z12" s="5" t="s">
        <v>5</v>
      </c>
      <c r="AB12" s="2">
        <f t="shared" si="9"/>
        <v>10</v>
      </c>
      <c r="AC12" s="2">
        <f t="shared" si="5"/>
        <v>0</v>
      </c>
      <c r="AD12" s="2">
        <f t="shared" si="5"/>
        <v>10</v>
      </c>
      <c r="AE12" s="2">
        <f t="shared" si="5"/>
        <v>0</v>
      </c>
      <c r="AF12" s="2">
        <f t="shared" si="5"/>
        <v>0</v>
      </c>
      <c r="AG12" s="2">
        <f t="shared" si="5"/>
        <v>10</v>
      </c>
      <c r="AH12" s="2">
        <f t="shared" si="5"/>
        <v>10</v>
      </c>
      <c r="AI12" s="2">
        <f t="shared" si="5"/>
        <v>0</v>
      </c>
      <c r="AJ12" s="2">
        <f t="shared" si="5"/>
        <v>0</v>
      </c>
      <c r="AL12" s="2">
        <f t="shared" si="10"/>
        <v>110</v>
      </c>
      <c r="AM12" s="2">
        <f t="shared" si="6"/>
        <v>100</v>
      </c>
      <c r="AN12" s="2">
        <f t="shared" si="6"/>
        <v>110</v>
      </c>
      <c r="AO12" s="2">
        <f t="shared" si="6"/>
        <v>70</v>
      </c>
      <c r="AP12" s="2">
        <f t="shared" si="6"/>
        <v>70</v>
      </c>
      <c r="AQ12" s="2">
        <f t="shared" si="6"/>
        <v>80</v>
      </c>
      <c r="AR12" s="2">
        <f t="shared" si="6"/>
        <v>80</v>
      </c>
      <c r="AS12" s="2">
        <f t="shared" si="6"/>
        <v>70</v>
      </c>
      <c r="AT12" s="2">
        <f t="shared" si="6"/>
        <v>70</v>
      </c>
      <c r="AU12" s="2">
        <f t="shared" si="11"/>
        <v>760</v>
      </c>
      <c r="AW12" s="11">
        <f t="shared" si="12"/>
        <v>5880</v>
      </c>
      <c r="AX12" s="12" t="str">
        <f t="shared" si="13"/>
        <v/>
      </c>
      <c r="AY12" s="12" t="str">
        <f t="shared" si="14"/>
        <v/>
      </c>
      <c r="AZ12" s="12" t="str">
        <f t="shared" si="15"/>
        <v/>
      </c>
      <c r="BA12" s="12" t="str">
        <f t="shared" si="16"/>
        <v/>
      </c>
      <c r="BB12" s="12" t="str">
        <f t="shared" si="17"/>
        <v/>
      </c>
      <c r="BC12" s="12" t="str">
        <f t="shared" si="18"/>
        <v/>
      </c>
      <c r="BD12" s="12" t="str">
        <f t="shared" si="19"/>
        <v/>
      </c>
      <c r="BE12" s="12" t="str">
        <f t="shared" si="20"/>
        <v/>
      </c>
      <c r="BF12" s="12" t="str">
        <f t="shared" si="21"/>
        <v/>
      </c>
      <c r="BG12" s="12" t="str">
        <f t="shared" si="22"/>
        <v/>
      </c>
      <c r="BH12" s="12" t="str">
        <f t="shared" si="23"/>
        <v/>
      </c>
      <c r="BJ12" s="25">
        <v>5000</v>
      </c>
      <c r="BK12" s="26" t="s">
        <v>49</v>
      </c>
    </row>
    <row r="13" spans="2:63" ht="24.95" customHeight="1" x14ac:dyDescent="0.3">
      <c r="B13" s="14">
        <v>44838</v>
      </c>
      <c r="C13" s="6" t="s">
        <v>36</v>
      </c>
      <c r="D13" s="6" t="s">
        <v>37</v>
      </c>
      <c r="E13" s="7" t="s">
        <v>38</v>
      </c>
      <c r="F13" s="6" t="s">
        <v>39</v>
      </c>
      <c r="G13" s="8" t="s">
        <v>40</v>
      </c>
      <c r="H13" s="7" t="s">
        <v>38</v>
      </c>
      <c r="I13" s="6" t="s">
        <v>41</v>
      </c>
      <c r="J13" s="6" t="s">
        <v>42</v>
      </c>
      <c r="K13" s="9" t="s">
        <v>43</v>
      </c>
      <c r="L13" s="10">
        <f t="shared" si="3"/>
        <v>730</v>
      </c>
      <c r="M13" s="24"/>
      <c r="N13" s="10">
        <f t="shared" si="4"/>
        <v>6610</v>
      </c>
      <c r="O13" s="6" t="str">
        <f t="shared" si="8"/>
        <v>(어센틱 20개)</v>
      </c>
      <c r="Q13" s="5" t="s">
        <v>5</v>
      </c>
      <c r="R13" s="5" t="s">
        <v>3</v>
      </c>
      <c r="S13" s="5" t="s">
        <v>6</v>
      </c>
      <c r="T13" s="5" t="s">
        <v>4</v>
      </c>
      <c r="U13" s="5" t="s">
        <v>44</v>
      </c>
      <c r="V13" s="5" t="s">
        <v>5</v>
      </c>
      <c r="W13" s="5" t="s">
        <v>3</v>
      </c>
      <c r="X13" s="5" t="s">
        <v>6</v>
      </c>
      <c r="Y13" s="5" t="s">
        <v>4</v>
      </c>
      <c r="Z13" s="5" t="s">
        <v>44</v>
      </c>
      <c r="AB13" s="2">
        <f t="shared" si="9"/>
        <v>0</v>
      </c>
      <c r="AC13" s="2">
        <f t="shared" si="5"/>
        <v>0</v>
      </c>
      <c r="AD13" s="2">
        <f t="shared" si="5"/>
        <v>0</v>
      </c>
      <c r="AE13" s="2">
        <f t="shared" si="5"/>
        <v>0</v>
      </c>
      <c r="AF13" s="2">
        <f t="shared" si="5"/>
        <v>0</v>
      </c>
      <c r="AG13" s="2">
        <f t="shared" si="5"/>
        <v>0</v>
      </c>
      <c r="AH13" s="2">
        <f t="shared" si="5"/>
        <v>0</v>
      </c>
      <c r="AI13" s="2">
        <f t="shared" si="5"/>
        <v>0</v>
      </c>
      <c r="AJ13" s="2">
        <f t="shared" si="5"/>
        <v>10</v>
      </c>
      <c r="AL13" s="2">
        <f t="shared" si="10"/>
        <v>100</v>
      </c>
      <c r="AM13" s="2">
        <f t="shared" si="6"/>
        <v>100</v>
      </c>
      <c r="AN13" s="2">
        <f t="shared" si="6"/>
        <v>100</v>
      </c>
      <c r="AO13" s="2">
        <f t="shared" si="6"/>
        <v>70</v>
      </c>
      <c r="AP13" s="2">
        <f t="shared" si="6"/>
        <v>70</v>
      </c>
      <c r="AQ13" s="2">
        <f t="shared" si="6"/>
        <v>70</v>
      </c>
      <c r="AR13" s="2">
        <f t="shared" si="6"/>
        <v>70</v>
      </c>
      <c r="AS13" s="2">
        <f t="shared" si="6"/>
        <v>70</v>
      </c>
      <c r="AT13" s="2">
        <f t="shared" si="6"/>
        <v>80</v>
      </c>
      <c r="AU13" s="2">
        <f t="shared" si="11"/>
        <v>730</v>
      </c>
      <c r="AW13" s="11">
        <f t="shared" si="12"/>
        <v>6610</v>
      </c>
      <c r="AX13" s="12" t="str">
        <f t="shared" si="13"/>
        <v/>
      </c>
      <c r="AY13" s="12" t="str">
        <f t="shared" si="14"/>
        <v/>
      </c>
      <c r="AZ13" s="12" t="str">
        <f t="shared" si="15"/>
        <v/>
      </c>
      <c r="BA13" s="12" t="str">
        <f t="shared" si="16"/>
        <v/>
      </c>
      <c r="BB13" s="12" t="str">
        <f t="shared" si="17"/>
        <v/>
      </c>
      <c r="BC13" s="12" t="str">
        <f t="shared" si="18"/>
        <v>(어센틱 20개)</v>
      </c>
      <c r="BD13" s="12" t="str">
        <f t="shared" si="19"/>
        <v/>
      </c>
      <c r="BE13" s="12" t="str">
        <f t="shared" si="20"/>
        <v/>
      </c>
      <c r="BF13" s="12" t="str">
        <f t="shared" si="21"/>
        <v/>
      </c>
      <c r="BG13" s="12" t="str">
        <f t="shared" si="22"/>
        <v/>
      </c>
      <c r="BH13" s="12" t="str">
        <f t="shared" si="23"/>
        <v/>
      </c>
      <c r="BJ13" s="25">
        <v>6000</v>
      </c>
      <c r="BK13" s="26" t="s">
        <v>50</v>
      </c>
    </row>
    <row r="14" spans="2:63" ht="24.95" customHeight="1" x14ac:dyDescent="0.3">
      <c r="B14" s="14">
        <v>44839</v>
      </c>
      <c r="C14" s="6" t="s">
        <v>36</v>
      </c>
      <c r="D14" s="6" t="s">
        <v>37</v>
      </c>
      <c r="E14" s="7" t="s">
        <v>38</v>
      </c>
      <c r="F14" s="6" t="s">
        <v>39</v>
      </c>
      <c r="G14" s="8" t="s">
        <v>40</v>
      </c>
      <c r="H14" s="7" t="s">
        <v>38</v>
      </c>
      <c r="I14" s="6" t="s">
        <v>41</v>
      </c>
      <c r="J14" s="6" t="s">
        <v>42</v>
      </c>
      <c r="K14" s="9" t="s">
        <v>43</v>
      </c>
      <c r="L14" s="10">
        <f t="shared" si="3"/>
        <v>730</v>
      </c>
      <c r="M14" s="24"/>
      <c r="N14" s="10">
        <f t="shared" si="4"/>
        <v>7340</v>
      </c>
      <c r="O14" s="6" t="str">
        <f t="shared" si="8"/>
        <v>(성장비약 1개)</v>
      </c>
      <c r="Q14" s="5" t="s">
        <v>44</v>
      </c>
      <c r="R14" s="5" t="s">
        <v>5</v>
      </c>
      <c r="S14" s="5" t="s">
        <v>3</v>
      </c>
      <c r="T14" s="5" t="s">
        <v>6</v>
      </c>
      <c r="U14" s="5" t="s">
        <v>4</v>
      </c>
      <c r="V14" s="5" t="s">
        <v>44</v>
      </c>
      <c r="W14" s="5" t="s">
        <v>5</v>
      </c>
      <c r="X14" s="5" t="s">
        <v>3</v>
      </c>
      <c r="Y14" s="5" t="s">
        <v>6</v>
      </c>
      <c r="Z14" s="5" t="s">
        <v>4</v>
      </c>
      <c r="AB14" s="2">
        <f t="shared" si="9"/>
        <v>0</v>
      </c>
      <c r="AC14" s="2">
        <f t="shared" si="5"/>
        <v>0</v>
      </c>
      <c r="AD14" s="2">
        <f t="shared" si="5"/>
        <v>0</v>
      </c>
      <c r="AE14" s="2">
        <f t="shared" si="5"/>
        <v>0</v>
      </c>
      <c r="AF14" s="2">
        <f t="shared" si="5"/>
        <v>10</v>
      </c>
      <c r="AG14" s="2">
        <f t="shared" si="5"/>
        <v>0</v>
      </c>
      <c r="AH14" s="2">
        <f t="shared" si="5"/>
        <v>0</v>
      </c>
      <c r="AI14" s="2">
        <f t="shared" si="5"/>
        <v>0</v>
      </c>
      <c r="AJ14" s="2">
        <f t="shared" si="5"/>
        <v>0</v>
      </c>
      <c r="AL14" s="2">
        <f t="shared" si="10"/>
        <v>100</v>
      </c>
      <c r="AM14" s="2">
        <f t="shared" si="6"/>
        <v>100</v>
      </c>
      <c r="AN14" s="2">
        <f t="shared" si="6"/>
        <v>100</v>
      </c>
      <c r="AO14" s="2">
        <f t="shared" si="6"/>
        <v>70</v>
      </c>
      <c r="AP14" s="2">
        <f t="shared" si="6"/>
        <v>80</v>
      </c>
      <c r="AQ14" s="2">
        <f t="shared" si="6"/>
        <v>70</v>
      </c>
      <c r="AR14" s="2">
        <f t="shared" si="6"/>
        <v>70</v>
      </c>
      <c r="AS14" s="2">
        <f t="shared" si="6"/>
        <v>70</v>
      </c>
      <c r="AT14" s="2">
        <f t="shared" si="6"/>
        <v>70</v>
      </c>
      <c r="AU14" s="2">
        <f t="shared" si="11"/>
        <v>730</v>
      </c>
      <c r="AW14" s="11">
        <f t="shared" si="12"/>
        <v>7340</v>
      </c>
      <c r="AX14" s="12" t="str">
        <f t="shared" si="13"/>
        <v/>
      </c>
      <c r="AY14" s="12" t="str">
        <f t="shared" si="14"/>
        <v/>
      </c>
      <c r="AZ14" s="12" t="str">
        <f t="shared" si="15"/>
        <v/>
      </c>
      <c r="BA14" s="12" t="str">
        <f t="shared" si="16"/>
        <v/>
      </c>
      <c r="BB14" s="12" t="str">
        <f t="shared" si="17"/>
        <v/>
      </c>
      <c r="BC14" s="12" t="str">
        <f t="shared" si="18"/>
        <v/>
      </c>
      <c r="BD14" s="12" t="str">
        <f t="shared" si="19"/>
        <v>(성장비약 1개)</v>
      </c>
      <c r="BE14" s="12" t="str">
        <f t="shared" si="20"/>
        <v/>
      </c>
      <c r="BF14" s="12" t="str">
        <f t="shared" si="21"/>
        <v/>
      </c>
      <c r="BG14" s="12" t="str">
        <f t="shared" si="22"/>
        <v/>
      </c>
      <c r="BH14" s="12" t="str">
        <f t="shared" si="23"/>
        <v/>
      </c>
      <c r="BJ14" s="25">
        <v>7000</v>
      </c>
      <c r="BK14" s="26" t="s">
        <v>51</v>
      </c>
    </row>
    <row r="15" spans="2:63" ht="24.95" customHeight="1" x14ac:dyDescent="0.3">
      <c r="B15" s="14">
        <v>44840</v>
      </c>
      <c r="C15" s="6" t="s">
        <v>36</v>
      </c>
      <c r="D15" s="6" t="s">
        <v>37</v>
      </c>
      <c r="E15" s="7" t="s">
        <v>38</v>
      </c>
      <c r="F15" s="6" t="s">
        <v>39</v>
      </c>
      <c r="G15" s="8" t="s">
        <v>40</v>
      </c>
      <c r="H15" s="7" t="s">
        <v>38</v>
      </c>
      <c r="I15" s="6" t="s">
        <v>41</v>
      </c>
      <c r="J15" s="6" t="s">
        <v>42</v>
      </c>
      <c r="K15" s="9" t="s">
        <v>43</v>
      </c>
      <c r="L15" s="10">
        <f t="shared" si="3"/>
        <v>730</v>
      </c>
      <c r="M15" s="24"/>
      <c r="N15" s="10">
        <f t="shared" si="4"/>
        <v>8070</v>
      </c>
      <c r="O15" s="6" t="str">
        <f t="shared" si="8"/>
        <v>(경코젬 1개)</v>
      </c>
      <c r="Q15" s="5" t="s">
        <v>4</v>
      </c>
      <c r="R15" s="5" t="s">
        <v>44</v>
      </c>
      <c r="S15" s="5" t="s">
        <v>5</v>
      </c>
      <c r="T15" s="5" t="s">
        <v>3</v>
      </c>
      <c r="U15" s="5" t="s">
        <v>6</v>
      </c>
      <c r="V15" s="5" t="s">
        <v>4</v>
      </c>
      <c r="W15" s="5" t="s">
        <v>44</v>
      </c>
      <c r="X15" s="5" t="s">
        <v>5</v>
      </c>
      <c r="Y15" s="5" t="s">
        <v>3</v>
      </c>
      <c r="Z15" s="5" t="s">
        <v>6</v>
      </c>
      <c r="AB15" s="2">
        <f t="shared" si="9"/>
        <v>0</v>
      </c>
      <c r="AC15" s="2">
        <f t="shared" si="5"/>
        <v>0</v>
      </c>
      <c r="AD15" s="2">
        <f t="shared" si="5"/>
        <v>0</v>
      </c>
      <c r="AE15" s="2">
        <f t="shared" si="5"/>
        <v>0</v>
      </c>
      <c r="AF15" s="2">
        <f t="shared" si="5"/>
        <v>0</v>
      </c>
      <c r="AG15" s="2">
        <f t="shared" si="5"/>
        <v>0</v>
      </c>
      <c r="AH15" s="2">
        <f t="shared" si="5"/>
        <v>0</v>
      </c>
      <c r="AI15" s="2">
        <f t="shared" si="5"/>
        <v>10</v>
      </c>
      <c r="AJ15" s="2">
        <f t="shared" si="5"/>
        <v>0</v>
      </c>
      <c r="AL15" s="2">
        <f t="shared" si="10"/>
        <v>100</v>
      </c>
      <c r="AM15" s="2">
        <f t="shared" si="6"/>
        <v>100</v>
      </c>
      <c r="AN15" s="2">
        <f t="shared" si="6"/>
        <v>100</v>
      </c>
      <c r="AO15" s="2">
        <f t="shared" si="6"/>
        <v>70</v>
      </c>
      <c r="AP15" s="2">
        <f t="shared" si="6"/>
        <v>70</v>
      </c>
      <c r="AQ15" s="2">
        <f t="shared" si="6"/>
        <v>70</v>
      </c>
      <c r="AR15" s="2">
        <f t="shared" si="6"/>
        <v>70</v>
      </c>
      <c r="AS15" s="2">
        <f t="shared" si="6"/>
        <v>80</v>
      </c>
      <c r="AT15" s="2">
        <f t="shared" si="6"/>
        <v>70</v>
      </c>
      <c r="AU15" s="2">
        <f t="shared" si="11"/>
        <v>730</v>
      </c>
      <c r="AW15" s="11">
        <f t="shared" si="12"/>
        <v>8070</v>
      </c>
      <c r="AX15" s="12" t="str">
        <f t="shared" si="13"/>
        <v/>
      </c>
      <c r="AY15" s="12" t="str">
        <f t="shared" si="14"/>
        <v/>
      </c>
      <c r="AZ15" s="12" t="str">
        <f t="shared" si="15"/>
        <v/>
      </c>
      <c r="BA15" s="12" t="str">
        <f t="shared" si="16"/>
        <v/>
      </c>
      <c r="BB15" s="12" t="str">
        <f t="shared" si="17"/>
        <v/>
      </c>
      <c r="BC15" s="12" t="str">
        <f t="shared" si="18"/>
        <v/>
      </c>
      <c r="BD15" s="12" t="str">
        <f t="shared" si="19"/>
        <v/>
      </c>
      <c r="BE15" s="12" t="str">
        <f t="shared" si="20"/>
        <v>(경코젬 1개)</v>
      </c>
      <c r="BF15" s="12" t="str">
        <f t="shared" si="21"/>
        <v/>
      </c>
      <c r="BG15" s="12" t="str">
        <f t="shared" si="22"/>
        <v/>
      </c>
      <c r="BH15" s="12" t="str">
        <f t="shared" si="23"/>
        <v/>
      </c>
      <c r="BJ15" s="25">
        <v>8000</v>
      </c>
      <c r="BK15" s="26" t="s">
        <v>52</v>
      </c>
    </row>
    <row r="16" spans="2:63" ht="24.95" customHeight="1" x14ac:dyDescent="0.3">
      <c r="B16" s="14">
        <v>44841</v>
      </c>
      <c r="C16" s="6" t="s">
        <v>36</v>
      </c>
      <c r="D16" s="6" t="s">
        <v>37</v>
      </c>
      <c r="E16" s="7" t="s">
        <v>38</v>
      </c>
      <c r="F16" s="6" t="s">
        <v>39</v>
      </c>
      <c r="G16" s="8" t="s">
        <v>40</v>
      </c>
      <c r="H16" s="7" t="s">
        <v>38</v>
      </c>
      <c r="I16" s="6" t="s">
        <v>41</v>
      </c>
      <c r="J16" s="6" t="s">
        <v>42</v>
      </c>
      <c r="K16" s="9" t="s">
        <v>43</v>
      </c>
      <c r="L16" s="10">
        <f t="shared" si="3"/>
        <v>740</v>
      </c>
      <c r="M16" s="24"/>
      <c r="N16" s="10">
        <f t="shared" si="4"/>
        <v>8810</v>
      </c>
      <c r="O16" s="6" t="str">
        <f t="shared" si="8"/>
        <v/>
      </c>
      <c r="Q16" s="5" t="s">
        <v>6</v>
      </c>
      <c r="R16" s="5" t="s">
        <v>4</v>
      </c>
      <c r="S16" s="5" t="s">
        <v>44</v>
      </c>
      <c r="T16" s="5" t="s">
        <v>5</v>
      </c>
      <c r="U16" s="5" t="s">
        <v>3</v>
      </c>
      <c r="V16" s="5" t="s">
        <v>6</v>
      </c>
      <c r="W16" s="5" t="s">
        <v>4</v>
      </c>
      <c r="X16" s="5" t="s">
        <v>44</v>
      </c>
      <c r="Y16" s="5" t="s">
        <v>5</v>
      </c>
      <c r="Z16" s="5" t="s">
        <v>3</v>
      </c>
      <c r="AB16" s="2">
        <f t="shared" si="9"/>
        <v>0</v>
      </c>
      <c r="AC16" s="2">
        <f t="shared" si="5"/>
        <v>10</v>
      </c>
      <c r="AD16" s="2">
        <f t="shared" si="5"/>
        <v>0</v>
      </c>
      <c r="AE16" s="2">
        <f t="shared" si="5"/>
        <v>10</v>
      </c>
      <c r="AF16" s="2">
        <f t="shared" si="5"/>
        <v>0</v>
      </c>
      <c r="AG16" s="2">
        <f t="shared" si="5"/>
        <v>0</v>
      </c>
      <c r="AH16" s="2">
        <f t="shared" si="5"/>
        <v>0</v>
      </c>
      <c r="AI16" s="2">
        <f t="shared" si="5"/>
        <v>0</v>
      </c>
      <c r="AJ16" s="2">
        <f t="shared" si="5"/>
        <v>0</v>
      </c>
      <c r="AL16" s="2">
        <f t="shared" si="10"/>
        <v>100</v>
      </c>
      <c r="AM16" s="2">
        <f t="shared" si="6"/>
        <v>110</v>
      </c>
      <c r="AN16" s="2">
        <f t="shared" si="6"/>
        <v>100</v>
      </c>
      <c r="AO16" s="2">
        <f t="shared" si="6"/>
        <v>80</v>
      </c>
      <c r="AP16" s="2">
        <f t="shared" si="6"/>
        <v>70</v>
      </c>
      <c r="AQ16" s="2">
        <f t="shared" si="6"/>
        <v>70</v>
      </c>
      <c r="AR16" s="2">
        <f t="shared" si="6"/>
        <v>70</v>
      </c>
      <c r="AS16" s="2">
        <f t="shared" si="6"/>
        <v>70</v>
      </c>
      <c r="AT16" s="2">
        <f t="shared" si="6"/>
        <v>70</v>
      </c>
      <c r="AU16" s="2">
        <f t="shared" si="11"/>
        <v>740</v>
      </c>
      <c r="AW16" s="11">
        <f t="shared" si="12"/>
        <v>8810</v>
      </c>
      <c r="AX16" s="12" t="str">
        <f t="shared" si="13"/>
        <v/>
      </c>
      <c r="AY16" s="12" t="str">
        <f t="shared" si="14"/>
        <v/>
      </c>
      <c r="AZ16" s="12" t="str">
        <f t="shared" si="15"/>
        <v/>
      </c>
      <c r="BA16" s="12" t="str">
        <f t="shared" si="16"/>
        <v/>
      </c>
      <c r="BB16" s="12" t="str">
        <f t="shared" si="17"/>
        <v/>
      </c>
      <c r="BC16" s="12" t="str">
        <f t="shared" si="18"/>
        <v/>
      </c>
      <c r="BD16" s="12" t="str">
        <f t="shared" si="19"/>
        <v/>
      </c>
      <c r="BE16" s="12" t="str">
        <f t="shared" si="20"/>
        <v/>
      </c>
      <c r="BF16" s="12" t="str">
        <f t="shared" si="21"/>
        <v/>
      </c>
      <c r="BG16" s="12" t="str">
        <f t="shared" si="22"/>
        <v/>
      </c>
      <c r="BH16" s="12" t="str">
        <f t="shared" si="23"/>
        <v/>
      </c>
      <c r="BJ16" s="25">
        <v>9000</v>
      </c>
      <c r="BK16" s="26" t="s">
        <v>53</v>
      </c>
    </row>
    <row r="17" spans="2:63" ht="24.95" customHeight="1" x14ac:dyDescent="0.3">
      <c r="B17" s="14">
        <v>44842</v>
      </c>
      <c r="C17" s="6" t="s">
        <v>36</v>
      </c>
      <c r="D17" s="6" t="s">
        <v>37</v>
      </c>
      <c r="E17" s="7" t="s">
        <v>38</v>
      </c>
      <c r="F17" s="6" t="s">
        <v>39</v>
      </c>
      <c r="G17" s="8" t="s">
        <v>40</v>
      </c>
      <c r="H17" s="7" t="s">
        <v>38</v>
      </c>
      <c r="I17" s="6" t="s">
        <v>41</v>
      </c>
      <c r="J17" s="6" t="s">
        <v>42</v>
      </c>
      <c r="K17" s="9" t="s">
        <v>43</v>
      </c>
      <c r="L17" s="10">
        <f t="shared" si="3"/>
        <v>760</v>
      </c>
      <c r="M17" s="24"/>
      <c r="N17" s="10">
        <f t="shared" si="4"/>
        <v>9570</v>
      </c>
      <c r="O17" s="6" t="str">
        <f t="shared" si="8"/>
        <v>(카검환 20개)</v>
      </c>
      <c r="Q17" s="5" t="s">
        <v>3</v>
      </c>
      <c r="R17" s="5" t="s">
        <v>6</v>
      </c>
      <c r="S17" s="5" t="s">
        <v>4</v>
      </c>
      <c r="T17" s="5" t="s">
        <v>44</v>
      </c>
      <c r="U17" s="5" t="s">
        <v>5</v>
      </c>
      <c r="V17" s="5" t="s">
        <v>3</v>
      </c>
      <c r="W17" s="5" t="s">
        <v>6</v>
      </c>
      <c r="X17" s="5" t="s">
        <v>4</v>
      </c>
      <c r="Y17" s="5" t="s">
        <v>44</v>
      </c>
      <c r="Z17" s="5" t="s">
        <v>5</v>
      </c>
      <c r="AB17" s="2">
        <f t="shared" si="9"/>
        <v>10</v>
      </c>
      <c r="AC17" s="2">
        <f t="shared" si="5"/>
        <v>0</v>
      </c>
      <c r="AD17" s="2">
        <f t="shared" si="5"/>
        <v>10</v>
      </c>
      <c r="AE17" s="2">
        <f t="shared" si="5"/>
        <v>0</v>
      </c>
      <c r="AF17" s="2">
        <f t="shared" si="5"/>
        <v>0</v>
      </c>
      <c r="AG17" s="2">
        <f t="shared" si="5"/>
        <v>10</v>
      </c>
      <c r="AH17" s="2">
        <f t="shared" si="5"/>
        <v>10</v>
      </c>
      <c r="AI17" s="2">
        <f t="shared" si="5"/>
        <v>0</v>
      </c>
      <c r="AJ17" s="2">
        <f t="shared" si="5"/>
        <v>0</v>
      </c>
      <c r="AL17" s="2">
        <f t="shared" si="10"/>
        <v>110</v>
      </c>
      <c r="AM17" s="2">
        <f t="shared" si="6"/>
        <v>100</v>
      </c>
      <c r="AN17" s="2">
        <f t="shared" si="6"/>
        <v>110</v>
      </c>
      <c r="AO17" s="2">
        <f t="shared" si="6"/>
        <v>70</v>
      </c>
      <c r="AP17" s="2">
        <f t="shared" si="6"/>
        <v>70</v>
      </c>
      <c r="AQ17" s="2">
        <f t="shared" si="6"/>
        <v>80</v>
      </c>
      <c r="AR17" s="2">
        <f t="shared" si="6"/>
        <v>80</v>
      </c>
      <c r="AS17" s="2">
        <f t="shared" si="6"/>
        <v>70</v>
      </c>
      <c r="AT17" s="2">
        <f t="shared" si="6"/>
        <v>70</v>
      </c>
      <c r="AU17" s="2">
        <f t="shared" si="11"/>
        <v>760</v>
      </c>
      <c r="AW17" s="11">
        <f t="shared" si="12"/>
        <v>9570</v>
      </c>
      <c r="AX17" s="12" t="str">
        <f t="shared" si="13"/>
        <v/>
      </c>
      <c r="AY17" s="12" t="str">
        <f t="shared" si="14"/>
        <v/>
      </c>
      <c r="AZ17" s="12" t="str">
        <f t="shared" si="15"/>
        <v/>
      </c>
      <c r="BA17" s="12" t="str">
        <f t="shared" si="16"/>
        <v/>
      </c>
      <c r="BB17" s="12" t="str">
        <f t="shared" si="17"/>
        <v/>
      </c>
      <c r="BC17" s="12" t="str">
        <f t="shared" si="18"/>
        <v/>
      </c>
      <c r="BD17" s="12" t="str">
        <f t="shared" si="19"/>
        <v/>
      </c>
      <c r="BE17" s="12" t="str">
        <f t="shared" si="20"/>
        <v/>
      </c>
      <c r="BF17" s="12" t="str">
        <f t="shared" si="21"/>
        <v>(카검환 20개)</v>
      </c>
      <c r="BG17" s="12" t="str">
        <f t="shared" si="22"/>
        <v/>
      </c>
      <c r="BH17" s="12" t="str">
        <f t="shared" si="23"/>
        <v/>
      </c>
      <c r="BJ17" s="25">
        <v>10000</v>
      </c>
      <c r="BK17" s="26" t="s">
        <v>54</v>
      </c>
    </row>
    <row r="18" spans="2:63" ht="24.95" customHeight="1" x14ac:dyDescent="0.3">
      <c r="B18" s="14">
        <v>44843</v>
      </c>
      <c r="C18" s="6" t="s">
        <v>36</v>
      </c>
      <c r="D18" s="6" t="s">
        <v>37</v>
      </c>
      <c r="E18" s="7" t="s">
        <v>38</v>
      </c>
      <c r="F18" s="6" t="s">
        <v>39</v>
      </c>
      <c r="G18" s="8" t="s">
        <v>40</v>
      </c>
      <c r="H18" s="7" t="s">
        <v>38</v>
      </c>
      <c r="I18" s="6" t="s">
        <v>41</v>
      </c>
      <c r="J18" s="6" t="s">
        <v>42</v>
      </c>
      <c r="K18" s="9" t="s">
        <v>43</v>
      </c>
      <c r="L18" s="10">
        <f t="shared" si="3"/>
        <v>730</v>
      </c>
      <c r="M18" s="24"/>
      <c r="N18" s="10">
        <f t="shared" si="4"/>
        <v>10300</v>
      </c>
      <c r="O18" s="6" t="str">
        <f t="shared" si="8"/>
        <v>(그레이트 택티컬 의자)</v>
      </c>
      <c r="Q18" s="5" t="s">
        <v>5</v>
      </c>
      <c r="R18" s="5" t="s">
        <v>3</v>
      </c>
      <c r="S18" s="5" t="s">
        <v>6</v>
      </c>
      <c r="T18" s="5" t="s">
        <v>4</v>
      </c>
      <c r="U18" s="5" t="s">
        <v>44</v>
      </c>
      <c r="V18" s="5" t="s">
        <v>5</v>
      </c>
      <c r="W18" s="5" t="s">
        <v>3</v>
      </c>
      <c r="X18" s="5" t="s">
        <v>6</v>
      </c>
      <c r="Y18" s="5" t="s">
        <v>4</v>
      </c>
      <c r="Z18" s="5" t="s">
        <v>44</v>
      </c>
      <c r="AB18" s="2">
        <f t="shared" si="9"/>
        <v>0</v>
      </c>
      <c r="AC18" s="2">
        <f t="shared" si="5"/>
        <v>0</v>
      </c>
      <c r="AD18" s="2">
        <f t="shared" si="5"/>
        <v>0</v>
      </c>
      <c r="AE18" s="2">
        <f t="shared" si="5"/>
        <v>0</v>
      </c>
      <c r="AF18" s="2">
        <f t="shared" si="5"/>
        <v>0</v>
      </c>
      <c r="AG18" s="2">
        <f t="shared" si="5"/>
        <v>0</v>
      </c>
      <c r="AH18" s="2">
        <f t="shared" si="5"/>
        <v>0</v>
      </c>
      <c r="AI18" s="2">
        <f t="shared" si="5"/>
        <v>0</v>
      </c>
      <c r="AJ18" s="2">
        <f t="shared" si="5"/>
        <v>10</v>
      </c>
      <c r="AL18" s="2">
        <f t="shared" si="10"/>
        <v>100</v>
      </c>
      <c r="AM18" s="2">
        <f t="shared" si="6"/>
        <v>100</v>
      </c>
      <c r="AN18" s="2">
        <f t="shared" si="6"/>
        <v>100</v>
      </c>
      <c r="AO18" s="2">
        <f t="shared" si="6"/>
        <v>70</v>
      </c>
      <c r="AP18" s="2">
        <f t="shared" si="6"/>
        <v>70</v>
      </c>
      <c r="AQ18" s="2">
        <f t="shared" si="6"/>
        <v>70</v>
      </c>
      <c r="AR18" s="2">
        <f t="shared" si="6"/>
        <v>70</v>
      </c>
      <c r="AS18" s="2">
        <f t="shared" si="6"/>
        <v>70</v>
      </c>
      <c r="AT18" s="2">
        <f t="shared" si="6"/>
        <v>80</v>
      </c>
      <c r="AU18" s="2">
        <f t="shared" si="11"/>
        <v>730</v>
      </c>
      <c r="AW18" s="11">
        <f t="shared" si="12"/>
        <v>10300</v>
      </c>
      <c r="AX18" s="12" t="str">
        <f t="shared" si="13"/>
        <v/>
      </c>
      <c r="AY18" s="12" t="str">
        <f t="shared" si="14"/>
        <v/>
      </c>
      <c r="AZ18" s="12" t="str">
        <f t="shared" si="15"/>
        <v/>
      </c>
      <c r="BA18" s="12" t="str">
        <f t="shared" si="16"/>
        <v/>
      </c>
      <c r="BB18" s="12" t="str">
        <f t="shared" si="17"/>
        <v/>
      </c>
      <c r="BC18" s="12" t="str">
        <f t="shared" si="18"/>
        <v/>
      </c>
      <c r="BD18" s="12" t="str">
        <f t="shared" si="19"/>
        <v/>
      </c>
      <c r="BE18" s="12" t="str">
        <f t="shared" si="20"/>
        <v/>
      </c>
      <c r="BF18" s="12" t="str">
        <f t="shared" si="21"/>
        <v/>
      </c>
      <c r="BG18" s="12" t="str">
        <f t="shared" si="22"/>
        <v>(그레이트 택티컬 의자)</v>
      </c>
      <c r="BH18" s="12" t="str">
        <f t="shared" si="23"/>
        <v/>
      </c>
      <c r="BJ18" s="25">
        <v>12500</v>
      </c>
      <c r="BK18" s="26" t="s">
        <v>55</v>
      </c>
    </row>
    <row r="19" spans="2:63" ht="24.95" customHeight="1" x14ac:dyDescent="0.3">
      <c r="B19" s="14">
        <v>44844</v>
      </c>
      <c r="C19" s="6" t="s">
        <v>36</v>
      </c>
      <c r="D19" s="6" t="s">
        <v>37</v>
      </c>
      <c r="E19" s="7" t="s">
        <v>38</v>
      </c>
      <c r="F19" s="6" t="s">
        <v>39</v>
      </c>
      <c r="G19" s="8" t="s">
        <v>40</v>
      </c>
      <c r="H19" s="7" t="s">
        <v>38</v>
      </c>
      <c r="I19" s="6" t="s">
        <v>41</v>
      </c>
      <c r="J19" s="6" t="s">
        <v>42</v>
      </c>
      <c r="K19" s="9" t="s">
        <v>43</v>
      </c>
      <c r="L19" s="10">
        <f t="shared" si="3"/>
        <v>730</v>
      </c>
      <c r="M19" s="24"/>
      <c r="N19" s="10">
        <f t="shared" si="4"/>
        <v>11030</v>
      </c>
      <c r="O19" s="6" t="str">
        <f t="shared" si="8"/>
        <v/>
      </c>
      <c r="Q19" s="2"/>
      <c r="R19" s="5" t="s">
        <v>5</v>
      </c>
      <c r="S19" s="5" t="s">
        <v>3</v>
      </c>
      <c r="T19" s="5" t="s">
        <v>6</v>
      </c>
      <c r="U19" s="5" t="s">
        <v>4</v>
      </c>
      <c r="V19" s="5" t="s">
        <v>44</v>
      </c>
      <c r="W19" s="5" t="s">
        <v>5</v>
      </c>
      <c r="X19" s="5" t="s">
        <v>3</v>
      </c>
      <c r="Y19" s="5" t="s">
        <v>6</v>
      </c>
      <c r="Z19" s="5" t="s">
        <v>4</v>
      </c>
      <c r="AB19" s="2">
        <f>IF(AB$6=Q19,10,0)</f>
        <v>0</v>
      </c>
      <c r="AC19" s="2">
        <f t="shared" si="5"/>
        <v>0</v>
      </c>
      <c r="AD19" s="2">
        <f t="shared" si="5"/>
        <v>0</v>
      </c>
      <c r="AE19" s="2">
        <f t="shared" si="5"/>
        <v>0</v>
      </c>
      <c r="AF19" s="2">
        <f t="shared" si="5"/>
        <v>10</v>
      </c>
      <c r="AG19" s="2">
        <f t="shared" si="5"/>
        <v>0</v>
      </c>
      <c r="AH19" s="2">
        <f t="shared" si="5"/>
        <v>0</v>
      </c>
      <c r="AI19" s="2">
        <f t="shared" si="5"/>
        <v>0</v>
      </c>
      <c r="AJ19" s="2">
        <f t="shared" si="5"/>
        <v>0</v>
      </c>
      <c r="AL19" s="2">
        <f t="shared" si="10"/>
        <v>100</v>
      </c>
      <c r="AM19" s="2">
        <f t="shared" si="6"/>
        <v>100</v>
      </c>
      <c r="AN19" s="2">
        <f t="shared" si="6"/>
        <v>100</v>
      </c>
      <c r="AO19" s="2">
        <f t="shared" si="6"/>
        <v>70</v>
      </c>
      <c r="AP19" s="2">
        <f t="shared" si="6"/>
        <v>80</v>
      </c>
      <c r="AQ19" s="2">
        <f t="shared" si="6"/>
        <v>70</v>
      </c>
      <c r="AR19" s="2">
        <f t="shared" si="6"/>
        <v>70</v>
      </c>
      <c r="AS19" s="2">
        <f t="shared" si="6"/>
        <v>70</v>
      </c>
      <c r="AT19" s="2">
        <f t="shared" si="6"/>
        <v>70</v>
      </c>
      <c r="AU19" s="2">
        <f t="shared" si="11"/>
        <v>730</v>
      </c>
      <c r="AW19" s="11">
        <f t="shared" si="12"/>
        <v>11030</v>
      </c>
      <c r="AX19" s="12" t="str">
        <f t="shared" si="13"/>
        <v/>
      </c>
      <c r="AY19" s="12" t="str">
        <f t="shared" si="14"/>
        <v/>
      </c>
      <c r="AZ19" s="12" t="str">
        <f t="shared" si="15"/>
        <v/>
      </c>
      <c r="BA19" s="12" t="str">
        <f t="shared" si="16"/>
        <v/>
      </c>
      <c r="BB19" s="12" t="str">
        <f t="shared" si="17"/>
        <v/>
      </c>
      <c r="BC19" s="12" t="str">
        <f t="shared" si="18"/>
        <v/>
      </c>
      <c r="BD19" s="12" t="str">
        <f t="shared" si="19"/>
        <v/>
      </c>
      <c r="BE19" s="12" t="str">
        <f t="shared" si="20"/>
        <v/>
      </c>
      <c r="BF19" s="12" t="str">
        <f t="shared" si="21"/>
        <v/>
      </c>
      <c r="BG19" s="12" t="str">
        <f t="shared" si="22"/>
        <v/>
      </c>
      <c r="BH19" s="12" t="str">
        <f t="shared" si="23"/>
        <v/>
      </c>
    </row>
    <row r="20" spans="2:63" ht="24.95" customHeight="1" x14ac:dyDescent="0.3">
      <c r="B20" s="14">
        <v>44845</v>
      </c>
      <c r="C20" s="6" t="s">
        <v>36</v>
      </c>
      <c r="D20" s="6" t="s">
        <v>37</v>
      </c>
      <c r="E20" s="7" t="s">
        <v>38</v>
      </c>
      <c r="F20" s="6" t="s">
        <v>39</v>
      </c>
      <c r="G20" s="8" t="s">
        <v>40</v>
      </c>
      <c r="H20" s="7" t="s">
        <v>38</v>
      </c>
      <c r="I20" s="6" t="s">
        <v>41</v>
      </c>
      <c r="J20" s="6" t="s">
        <v>42</v>
      </c>
      <c r="K20" s="9" t="s">
        <v>43</v>
      </c>
      <c r="L20" s="10">
        <f t="shared" si="3"/>
        <v>730</v>
      </c>
      <c r="M20" s="24"/>
      <c r="N20" s="10">
        <f t="shared" si="4"/>
        <v>11760</v>
      </c>
      <c r="O20" s="6" t="str">
        <f t="shared" si="8"/>
        <v/>
      </c>
      <c r="Q20" s="5" t="s">
        <v>44</v>
      </c>
      <c r="S20" s="5" t="s">
        <v>5</v>
      </c>
      <c r="T20" s="5" t="s">
        <v>3</v>
      </c>
      <c r="U20" s="5" t="s">
        <v>6</v>
      </c>
      <c r="V20" s="5" t="s">
        <v>4</v>
      </c>
      <c r="W20" s="5" t="s">
        <v>44</v>
      </c>
      <c r="X20" s="5" t="s">
        <v>5</v>
      </c>
      <c r="Y20" s="5" t="s">
        <v>3</v>
      </c>
      <c r="Z20" s="5" t="s">
        <v>6</v>
      </c>
      <c r="AB20" s="2">
        <f t="shared" si="9"/>
        <v>0</v>
      </c>
      <c r="AC20" s="2">
        <f t="shared" si="5"/>
        <v>0</v>
      </c>
      <c r="AD20" s="2">
        <f t="shared" si="5"/>
        <v>0</v>
      </c>
      <c r="AE20" s="2">
        <f t="shared" si="5"/>
        <v>0</v>
      </c>
      <c r="AF20" s="2">
        <f t="shared" si="5"/>
        <v>0</v>
      </c>
      <c r="AG20" s="2">
        <f t="shared" si="5"/>
        <v>0</v>
      </c>
      <c r="AH20" s="2">
        <f t="shared" si="5"/>
        <v>0</v>
      </c>
      <c r="AI20" s="2">
        <f t="shared" si="5"/>
        <v>10</v>
      </c>
      <c r="AJ20" s="2">
        <f t="shared" si="5"/>
        <v>0</v>
      </c>
      <c r="AL20" s="2">
        <f t="shared" si="10"/>
        <v>100</v>
      </c>
      <c r="AM20" s="2">
        <f t="shared" si="6"/>
        <v>100</v>
      </c>
      <c r="AN20" s="2">
        <f t="shared" si="6"/>
        <v>100</v>
      </c>
      <c r="AO20" s="2">
        <f t="shared" si="6"/>
        <v>70</v>
      </c>
      <c r="AP20" s="2">
        <f t="shared" si="6"/>
        <v>70</v>
      </c>
      <c r="AQ20" s="2">
        <f t="shared" si="6"/>
        <v>70</v>
      </c>
      <c r="AR20" s="2">
        <f t="shared" si="6"/>
        <v>70</v>
      </c>
      <c r="AS20" s="2">
        <f t="shared" si="6"/>
        <v>80</v>
      </c>
      <c r="AT20" s="2">
        <f t="shared" si="6"/>
        <v>70</v>
      </c>
      <c r="AU20" s="2">
        <f t="shared" si="11"/>
        <v>730</v>
      </c>
      <c r="AW20" s="11">
        <f t="shared" si="12"/>
        <v>11760</v>
      </c>
      <c r="AX20" s="12" t="str">
        <f t="shared" si="13"/>
        <v/>
      </c>
      <c r="AY20" s="12" t="str">
        <f t="shared" si="14"/>
        <v/>
      </c>
      <c r="AZ20" s="12" t="str">
        <f t="shared" si="15"/>
        <v/>
      </c>
      <c r="BA20" s="12" t="str">
        <f t="shared" si="16"/>
        <v/>
      </c>
      <c r="BB20" s="12" t="str">
        <f t="shared" si="17"/>
        <v/>
      </c>
      <c r="BC20" s="12" t="str">
        <f t="shared" si="18"/>
        <v/>
      </c>
      <c r="BD20" s="12" t="str">
        <f t="shared" si="19"/>
        <v/>
      </c>
      <c r="BE20" s="12" t="str">
        <f t="shared" si="20"/>
        <v/>
      </c>
      <c r="BF20" s="12" t="str">
        <f t="shared" si="21"/>
        <v/>
      </c>
      <c r="BG20" s="12" t="str">
        <f t="shared" si="22"/>
        <v/>
      </c>
      <c r="BH20" s="12" t="str">
        <f t="shared" si="23"/>
        <v/>
      </c>
    </row>
    <row r="21" spans="2:63" ht="24.95" customHeight="1" x14ac:dyDescent="0.3">
      <c r="B21" s="14">
        <v>44846</v>
      </c>
      <c r="C21" s="6" t="s">
        <v>36</v>
      </c>
      <c r="D21" s="6" t="s">
        <v>37</v>
      </c>
      <c r="E21" s="7" t="s">
        <v>38</v>
      </c>
      <c r="F21" s="6" t="s">
        <v>39</v>
      </c>
      <c r="G21" s="8" t="s">
        <v>40</v>
      </c>
      <c r="H21" s="7" t="s">
        <v>38</v>
      </c>
      <c r="I21" s="6" t="s">
        <v>41</v>
      </c>
      <c r="J21" s="6" t="s">
        <v>42</v>
      </c>
      <c r="K21" s="9" t="s">
        <v>43</v>
      </c>
      <c r="L21" s="10">
        <f t="shared" si="3"/>
        <v>730</v>
      </c>
      <c r="M21" s="24"/>
      <c r="N21" s="10">
        <f t="shared" si="4"/>
        <v>12490</v>
      </c>
      <c r="O21" s="6" t="str">
        <f t="shared" si="8"/>
        <v/>
      </c>
      <c r="Q21" s="5" t="s">
        <v>4</v>
      </c>
      <c r="R21" s="5" t="s">
        <v>44</v>
      </c>
      <c r="T21" s="5" t="s">
        <v>5</v>
      </c>
      <c r="U21" s="5" t="s">
        <v>3</v>
      </c>
      <c r="V21" s="5" t="s">
        <v>6</v>
      </c>
      <c r="W21" s="5" t="s">
        <v>4</v>
      </c>
      <c r="X21" s="5" t="s">
        <v>44</v>
      </c>
      <c r="Y21" s="5" t="s">
        <v>5</v>
      </c>
      <c r="Z21" s="5" t="s">
        <v>3</v>
      </c>
      <c r="AB21" s="2">
        <f t="shared" si="9"/>
        <v>0</v>
      </c>
      <c r="AC21" s="2">
        <f t="shared" si="5"/>
        <v>0</v>
      </c>
      <c r="AD21" s="2">
        <f t="shared" si="5"/>
        <v>0</v>
      </c>
      <c r="AE21" s="2">
        <f t="shared" si="5"/>
        <v>10</v>
      </c>
      <c r="AF21" s="2">
        <f t="shared" si="5"/>
        <v>0</v>
      </c>
      <c r="AG21" s="2">
        <f t="shared" si="5"/>
        <v>0</v>
      </c>
      <c r="AH21" s="2">
        <f t="shared" si="5"/>
        <v>0</v>
      </c>
      <c r="AI21" s="2">
        <f t="shared" si="5"/>
        <v>0</v>
      </c>
      <c r="AJ21" s="2">
        <f t="shared" si="5"/>
        <v>0</v>
      </c>
      <c r="AL21" s="2">
        <f t="shared" si="10"/>
        <v>100</v>
      </c>
      <c r="AM21" s="2">
        <f t="shared" si="6"/>
        <v>100</v>
      </c>
      <c r="AN21" s="2">
        <f t="shared" si="6"/>
        <v>100</v>
      </c>
      <c r="AO21" s="2">
        <f t="shared" si="6"/>
        <v>80</v>
      </c>
      <c r="AP21" s="2">
        <f t="shared" si="6"/>
        <v>70</v>
      </c>
      <c r="AQ21" s="2">
        <f t="shared" si="6"/>
        <v>70</v>
      </c>
      <c r="AR21" s="2">
        <f t="shared" si="6"/>
        <v>70</v>
      </c>
      <c r="AS21" s="2">
        <f t="shared" si="6"/>
        <v>70</v>
      </c>
      <c r="AT21" s="2">
        <f t="shared" si="6"/>
        <v>70</v>
      </c>
      <c r="AU21" s="2">
        <f t="shared" si="11"/>
        <v>730</v>
      </c>
      <c r="AW21" s="11">
        <f t="shared" si="12"/>
        <v>12490</v>
      </c>
      <c r="AX21" s="12" t="str">
        <f t="shared" si="13"/>
        <v/>
      </c>
      <c r="AY21" s="12" t="str">
        <f t="shared" si="14"/>
        <v/>
      </c>
      <c r="AZ21" s="12" t="str">
        <f t="shared" si="15"/>
        <v/>
      </c>
      <c r="BA21" s="12" t="str">
        <f t="shared" si="16"/>
        <v/>
      </c>
      <c r="BB21" s="12" t="str">
        <f t="shared" si="17"/>
        <v/>
      </c>
      <c r="BC21" s="12" t="str">
        <f t="shared" si="18"/>
        <v/>
      </c>
      <c r="BD21" s="12" t="str">
        <f t="shared" si="19"/>
        <v/>
      </c>
      <c r="BE21" s="12" t="str">
        <f t="shared" si="20"/>
        <v/>
      </c>
      <c r="BF21" s="12" t="str">
        <f t="shared" si="21"/>
        <v/>
      </c>
      <c r="BG21" s="12" t="str">
        <f t="shared" si="22"/>
        <v/>
      </c>
      <c r="BH21" s="12" t="str">
        <f t="shared" si="23"/>
        <v/>
      </c>
    </row>
    <row r="22" spans="2:63" ht="24.95" customHeight="1" x14ac:dyDescent="0.3">
      <c r="N22" s="29">
        <f>N21+90*17</f>
        <v>14020</v>
      </c>
    </row>
    <row r="23" spans="2:63" ht="24.95" customHeight="1" x14ac:dyDescent="0.3">
      <c r="R23" s="5"/>
      <c r="S23" s="5"/>
      <c r="T23" s="5"/>
      <c r="U23" s="5"/>
      <c r="V23" s="5"/>
      <c r="W23" s="5"/>
      <c r="X23" s="5"/>
      <c r="Y23" s="5"/>
      <c r="Z23" s="5"/>
    </row>
    <row r="24" spans="2:63" ht="24.95" customHeight="1" x14ac:dyDescent="0.3">
      <c r="B24" s="2"/>
      <c r="Q24" s="2"/>
      <c r="R24" s="5"/>
      <c r="S24" s="5"/>
      <c r="T24" s="5"/>
      <c r="U24" s="5"/>
      <c r="V24" s="5"/>
      <c r="W24" s="5"/>
      <c r="X24" s="5"/>
      <c r="Y24" s="5"/>
      <c r="Z24" s="5"/>
      <c r="AK24" s="5"/>
    </row>
    <row r="25" spans="2:63" ht="24.95" customHeight="1" x14ac:dyDescent="0.3">
      <c r="B25" s="2"/>
      <c r="Q25" s="2"/>
      <c r="S25" s="5"/>
      <c r="T25" s="5"/>
      <c r="U25" s="5"/>
      <c r="V25" s="5"/>
      <c r="W25" s="5"/>
      <c r="X25" s="5"/>
      <c r="Y25" s="5"/>
      <c r="Z25" s="5"/>
      <c r="AK25" s="5"/>
      <c r="AL25" s="5"/>
    </row>
    <row r="26" spans="2:63" ht="24.95" customHeight="1" x14ac:dyDescent="0.3">
      <c r="B26" s="2"/>
      <c r="Q26" s="2"/>
      <c r="T26" s="5"/>
      <c r="U26" s="5"/>
      <c r="V26" s="5"/>
      <c r="W26" s="5"/>
      <c r="X26" s="5"/>
      <c r="Y26" s="5"/>
      <c r="Z26" s="5"/>
      <c r="AK26" s="5"/>
      <c r="AL26" s="5"/>
      <c r="AM26" s="5"/>
    </row>
    <row r="27" spans="2:63" ht="24.95" customHeight="1" x14ac:dyDescent="0.3">
      <c r="B27" s="2"/>
      <c r="Q27" s="2"/>
      <c r="U27" s="5"/>
      <c r="V27" s="5"/>
      <c r="W27" s="5"/>
      <c r="X27" s="5"/>
      <c r="Y27" s="5"/>
      <c r="Z27" s="5"/>
      <c r="AK27" s="5"/>
      <c r="AL27" s="5"/>
      <c r="AM27" s="5"/>
      <c r="AN27" s="5"/>
    </row>
    <row r="28" spans="2:63" ht="24.95" customHeight="1" x14ac:dyDescent="0.3">
      <c r="B28" s="2"/>
      <c r="Q28" s="2"/>
      <c r="V28" s="5"/>
      <c r="W28" s="5"/>
      <c r="X28" s="5"/>
      <c r="Y28" s="5"/>
      <c r="Z28" s="5"/>
      <c r="AK28" s="5"/>
      <c r="AL28" s="5"/>
      <c r="AM28" s="5"/>
      <c r="AN28" s="5"/>
      <c r="AO28" s="5"/>
    </row>
    <row r="29" spans="2:63" ht="24.95" customHeight="1" x14ac:dyDescent="0.3">
      <c r="B29" s="2"/>
      <c r="Q29" s="2"/>
      <c r="W29" s="5"/>
      <c r="X29" s="5"/>
      <c r="Y29" s="5"/>
      <c r="Z29" s="5"/>
      <c r="AK29" s="5"/>
      <c r="AL29" s="5"/>
      <c r="AM29" s="5"/>
      <c r="AN29" s="5"/>
      <c r="AO29" s="5"/>
      <c r="AP29" s="5"/>
    </row>
    <row r="30" spans="2:63" ht="24.95" customHeight="1" x14ac:dyDescent="0.3">
      <c r="B30" s="2"/>
      <c r="Q30" s="2"/>
      <c r="X30" s="5"/>
      <c r="Y30" s="5"/>
      <c r="Z30" s="5"/>
      <c r="AK30" s="5"/>
      <c r="AL30" s="5"/>
      <c r="AM30" s="5"/>
      <c r="AN30" s="5"/>
      <c r="AO30" s="5"/>
      <c r="AP30" s="5"/>
      <c r="AQ30" s="5"/>
    </row>
    <row r="31" spans="2:63" ht="24.95" customHeight="1" x14ac:dyDescent="0.3">
      <c r="B31" s="2"/>
      <c r="Q31" s="2"/>
      <c r="Y31" s="5"/>
      <c r="Z31" s="5"/>
      <c r="AK31" s="5"/>
      <c r="AL31" s="5"/>
      <c r="AM31" s="5"/>
      <c r="AN31" s="5"/>
      <c r="AO31" s="5"/>
      <c r="AP31" s="5"/>
      <c r="AQ31" s="5"/>
      <c r="AR31" s="5"/>
    </row>
    <row r="32" spans="2:63" ht="24.95" customHeight="1" x14ac:dyDescent="0.3">
      <c r="B32" s="2"/>
      <c r="Q32" s="2"/>
      <c r="Z32" s="5"/>
      <c r="AK32" s="5"/>
      <c r="AL32" s="5"/>
      <c r="AM32" s="5"/>
      <c r="AN32" s="5"/>
      <c r="AO32" s="5"/>
      <c r="AP32" s="5"/>
      <c r="AQ32" s="5"/>
      <c r="AR32" s="5"/>
      <c r="AS32" s="5"/>
    </row>
    <row r="33" spans="2:47" ht="24.95" customHeight="1" x14ac:dyDescent="0.3">
      <c r="B33" s="2"/>
      <c r="Q33" s="2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2:47" ht="24.95" customHeight="1" x14ac:dyDescent="0.3">
      <c r="B34" s="2"/>
      <c r="Q34" s="2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2:47" ht="24.95" customHeight="1" x14ac:dyDescent="0.3">
      <c r="B35" s="2"/>
      <c r="Q35" s="2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2:47" ht="24.95" customHeight="1" x14ac:dyDescent="0.3">
      <c r="B36" s="2"/>
      <c r="Q36" s="2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spans="2:47" ht="24.95" customHeight="1" x14ac:dyDescent="0.3">
      <c r="B37" s="2"/>
      <c r="Q37" s="2"/>
    </row>
    <row r="38" spans="2:47" ht="24.95" customHeight="1" x14ac:dyDescent="0.3">
      <c r="B38" s="2"/>
      <c r="Q38" s="2"/>
    </row>
    <row r="39" spans="2:47" ht="24.95" customHeight="1" x14ac:dyDescent="0.3">
      <c r="B39" s="2"/>
      <c r="Q39" s="2"/>
    </row>
    <row r="40" spans="2:47" ht="24.95" customHeight="1" x14ac:dyDescent="0.3">
      <c r="B40" s="2"/>
      <c r="Q40" s="2"/>
    </row>
    <row r="41" spans="2:47" ht="24.95" customHeight="1" x14ac:dyDescent="0.3">
      <c r="B41" s="2"/>
      <c r="Q41" s="2"/>
    </row>
    <row r="42" spans="2:47" ht="24.95" customHeight="1" x14ac:dyDescent="0.3">
      <c r="B42" s="2"/>
      <c r="Q42" s="2"/>
    </row>
    <row r="43" spans="2:47" ht="24.95" customHeight="1" x14ac:dyDescent="0.3">
      <c r="B43" s="2"/>
      <c r="Q43" s="2"/>
    </row>
    <row r="44" spans="2:47" ht="24.95" customHeight="1" x14ac:dyDescent="0.3">
      <c r="B44" s="2"/>
      <c r="Q44" s="2"/>
    </row>
    <row r="45" spans="2:47" ht="24.95" customHeight="1" x14ac:dyDescent="0.3">
      <c r="B45" s="2"/>
      <c r="Q45" s="2"/>
    </row>
    <row r="46" spans="2:47" ht="24.95" customHeight="1" x14ac:dyDescent="0.3">
      <c r="B46" s="2"/>
      <c r="Q46" s="2"/>
    </row>
    <row r="47" spans="2:47" ht="24.95" customHeight="1" x14ac:dyDescent="0.3">
      <c r="C47" s="5"/>
      <c r="D47" s="5"/>
      <c r="F47" s="5"/>
      <c r="G47" s="5"/>
      <c r="Q47" s="2"/>
    </row>
    <row r="48" spans="2:47" ht="24.95" customHeight="1" x14ac:dyDescent="0.3">
      <c r="C48" s="5"/>
      <c r="D48" s="5"/>
      <c r="E48" s="5"/>
      <c r="F48" s="5"/>
      <c r="G48" s="5"/>
      <c r="Q48" s="2"/>
    </row>
    <row r="49" spans="3:17" ht="24.95" customHeight="1" x14ac:dyDescent="0.3">
      <c r="C49" s="13">
        <f>890*2</f>
        <v>1780</v>
      </c>
      <c r="D49" s="13">
        <f>C49</f>
        <v>1780</v>
      </c>
      <c r="F49" s="5"/>
      <c r="G49" s="5"/>
      <c r="Q49" s="2"/>
    </row>
    <row r="50" spans="3:17" ht="24.95" customHeight="1" x14ac:dyDescent="0.3">
      <c r="C50" s="13">
        <f>890*2</f>
        <v>1780</v>
      </c>
      <c r="D50" s="13">
        <f>D49+C50</f>
        <v>3560</v>
      </c>
      <c r="Q50" s="2"/>
    </row>
    <row r="51" spans="3:17" ht="24.95" customHeight="1" x14ac:dyDescent="0.3">
      <c r="C51" s="13">
        <f>890*2</f>
        <v>1780</v>
      </c>
      <c r="D51" s="13">
        <f t="shared" ref="D51:D62" si="24">D50+C51</f>
        <v>5340</v>
      </c>
      <c r="Q51" s="2"/>
    </row>
    <row r="52" spans="3:17" ht="24.95" customHeight="1" x14ac:dyDescent="0.3">
      <c r="C52" s="13">
        <v>890</v>
      </c>
      <c r="D52" s="13">
        <f t="shared" si="24"/>
        <v>6230</v>
      </c>
      <c r="Q52" s="2"/>
    </row>
    <row r="53" spans="3:17" ht="24.95" customHeight="1" x14ac:dyDescent="0.3">
      <c r="C53" s="13">
        <v>890</v>
      </c>
      <c r="D53" s="13">
        <f t="shared" si="24"/>
        <v>7120</v>
      </c>
      <c r="Q53" s="2"/>
    </row>
    <row r="54" spans="3:17" ht="24.95" customHeight="1" x14ac:dyDescent="0.3">
      <c r="C54" s="13">
        <v>890</v>
      </c>
      <c r="D54" s="13">
        <f t="shared" si="24"/>
        <v>8010</v>
      </c>
      <c r="Q54" s="2"/>
    </row>
    <row r="55" spans="3:17" ht="24.95" customHeight="1" x14ac:dyDescent="0.3">
      <c r="C55" s="13">
        <v>890</v>
      </c>
      <c r="D55" s="13">
        <f t="shared" si="24"/>
        <v>8900</v>
      </c>
      <c r="Q55" s="2"/>
    </row>
    <row r="56" spans="3:17" ht="24.95" customHeight="1" x14ac:dyDescent="0.3">
      <c r="C56" s="13">
        <v>890</v>
      </c>
      <c r="D56" s="13">
        <f t="shared" si="24"/>
        <v>9790</v>
      </c>
      <c r="Q56" s="2"/>
    </row>
    <row r="57" spans="3:17" ht="24.95" customHeight="1" x14ac:dyDescent="0.3">
      <c r="C57" s="13">
        <v>890</v>
      </c>
      <c r="D57" s="13">
        <f t="shared" si="24"/>
        <v>10680</v>
      </c>
    </row>
    <row r="58" spans="3:17" ht="24.95" customHeight="1" x14ac:dyDescent="0.3">
      <c r="C58" s="13">
        <v>890</v>
      </c>
      <c r="D58" s="13">
        <f t="shared" si="24"/>
        <v>11570</v>
      </c>
    </row>
    <row r="59" spans="3:17" ht="24.95" customHeight="1" x14ac:dyDescent="0.3">
      <c r="C59" s="13">
        <v>890</v>
      </c>
      <c r="D59" s="13">
        <f t="shared" si="24"/>
        <v>12460</v>
      </c>
    </row>
    <row r="60" spans="3:17" ht="24.95" customHeight="1" x14ac:dyDescent="0.3">
      <c r="C60" s="13">
        <v>890</v>
      </c>
      <c r="D60" s="13">
        <f t="shared" si="24"/>
        <v>13350</v>
      </c>
    </row>
    <row r="61" spans="3:17" ht="24.95" customHeight="1" x14ac:dyDescent="0.3">
      <c r="C61" s="13">
        <v>890</v>
      </c>
      <c r="D61" s="13">
        <f t="shared" si="24"/>
        <v>14240</v>
      </c>
    </row>
    <row r="62" spans="3:17" ht="24.95" customHeight="1" x14ac:dyDescent="0.3">
      <c r="C62" s="13">
        <v>890</v>
      </c>
      <c r="D62" s="13">
        <f t="shared" si="24"/>
        <v>15130</v>
      </c>
    </row>
  </sheetData>
  <mergeCells count="8">
    <mergeCell ref="AB5:AJ5"/>
    <mergeCell ref="AL5:AV5"/>
    <mergeCell ref="B2:M2"/>
    <mergeCell ref="Q2:Y2"/>
    <mergeCell ref="L3:L7"/>
    <mergeCell ref="M3:M7"/>
    <mergeCell ref="N3:N7"/>
    <mergeCell ref="O3:O7"/>
  </mergeCells>
  <phoneticPr fontId="3" type="noConversion"/>
  <pageMargins left="0.7" right="0.7" top="0.75" bottom="0.75" header="0.3" footer="0.3"/>
  <pageSetup paperSize="9" orientation="portrait" r:id="rId1"/>
  <ignoredErrors>
    <ignoredError sqref="M8:M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택티컬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jooraemon</dc:creator>
  <cp:lastModifiedBy>jooraemon</cp:lastModifiedBy>
  <dcterms:created xsi:type="dcterms:W3CDTF">2022-09-22T11:39:52Z</dcterms:created>
  <dcterms:modified xsi:type="dcterms:W3CDTF">2022-09-22T12:40:26Z</dcterms:modified>
</cp:coreProperties>
</file>