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시트1" sheetId="1" r:id="rId4"/>
  </sheets>
  <definedNames/>
  <calcPr/>
</workbook>
</file>

<file path=xl/sharedStrings.xml><?xml version="1.0" encoding="utf-8"?>
<sst xmlns="http://schemas.openxmlformats.org/spreadsheetml/2006/main" count="21" uniqueCount="20">
  <si>
    <t>시세</t>
  </si>
  <si>
    <t>생활 전 재료</t>
  </si>
  <si>
    <t>생활 후 재료</t>
  </si>
  <si>
    <t>차이</t>
  </si>
  <si>
    <t>판매이익</t>
  </si>
  <si>
    <t>순이익</t>
  </si>
  <si>
    <t>고대유물</t>
  </si>
  <si>
    <t>희귀유물</t>
  </si>
  <si>
    <t>오레하유물</t>
  </si>
  <si>
    <t>크리스탈</t>
  </si>
  <si>
    <t>생활 전 생기</t>
  </si>
  <si>
    <t>생활 후 생기</t>
  </si>
  <si>
    <t>생기(골드)</t>
  </si>
  <si>
    <t>도약(골드)</t>
  </si>
  <si>
    <t>생기물약</t>
  </si>
  <si>
    <t>도약의정수</t>
  </si>
  <si>
    <t>※ 변경해야하는 부분</t>
  </si>
  <si>
    <t>※ 자연회복 생기는 고려하지 않음</t>
  </si>
  <si>
    <t xml:space="preserve"> ※ 사용방법</t>
  </si>
  <si>
    <t xml:space="preserve">1. 생활재료와 크리스탈 시세에 맞게 변경
2. 생활 전 재료, 생기 입력
3. 생활 후 재료, 생기 입력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</si>
</sst>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  <scheme val="minor"/>
    </font>
    <font/>
    <font>
      <b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center" vertical="center"/>
    </xf>
    <xf borderId="1" fillId="0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1" numFmtId="0" xfId="0" applyAlignment="1" applyBorder="1" applyFont="1">
      <alignment horizontal="center" readingOrder="0" vertical="center"/>
    </xf>
    <xf borderId="2" fillId="0" fontId="1" numFmtId="0" xfId="0" applyAlignment="1" applyBorder="1" applyFont="1">
      <alignment horizontal="center" readingOrder="0" vertical="center"/>
    </xf>
    <xf borderId="4" fillId="0" fontId="1" numFmtId="0" xfId="0" applyAlignment="1" applyBorder="1" applyFont="1">
      <alignment horizontal="center" readingOrder="0" vertical="center"/>
    </xf>
    <xf borderId="5" fillId="0" fontId="1" numFmtId="0" xfId="0" applyAlignment="1" applyBorder="1" applyFont="1">
      <alignment horizontal="center" readingOrder="0" vertical="center"/>
    </xf>
    <xf borderId="6" fillId="2" fontId="1" numFmtId="0" xfId="0" applyAlignment="1" applyBorder="1" applyFill="1" applyFont="1">
      <alignment horizontal="center" readingOrder="0" vertical="center"/>
    </xf>
    <xf borderId="7" fillId="2" fontId="1" numFmtId="0" xfId="0" applyAlignment="1" applyBorder="1" applyFont="1">
      <alignment horizontal="center" readingOrder="0" vertical="center"/>
    </xf>
    <xf borderId="0" fillId="2" fontId="1" numFmtId="0" xfId="0" applyAlignment="1" applyFont="1">
      <alignment horizontal="center" readingOrder="0" vertical="center"/>
    </xf>
    <xf borderId="8" fillId="0" fontId="1" numFmtId="0" xfId="0" applyAlignment="1" applyBorder="1" applyFont="1">
      <alignment horizontal="center" vertical="center"/>
    </xf>
    <xf borderId="9" fillId="0" fontId="1" numFmtId="0" xfId="0" applyAlignment="1" applyBorder="1" applyFont="1">
      <alignment horizontal="center" vertical="center"/>
    </xf>
    <xf borderId="10" fillId="0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 readingOrder="0" vertical="center"/>
    </xf>
    <xf borderId="8" fillId="2" fontId="1" numFmtId="0" xfId="0" applyAlignment="1" applyBorder="1" applyFont="1">
      <alignment horizontal="center" readingOrder="0" vertical="center"/>
    </xf>
    <xf borderId="11" fillId="0" fontId="1" numFmtId="0" xfId="0" applyAlignment="1" applyBorder="1" applyFont="1">
      <alignment horizontal="center" vertical="center"/>
    </xf>
    <xf borderId="12" fillId="0" fontId="1" numFmtId="0" xfId="0" applyAlignment="1" applyBorder="1" applyFont="1">
      <alignment horizontal="center" readingOrder="0" vertical="center"/>
    </xf>
    <xf borderId="13" fillId="2" fontId="1" numFmtId="0" xfId="0" applyAlignment="1" applyBorder="1" applyFont="1">
      <alignment horizontal="center" readingOrder="0" vertical="center"/>
    </xf>
    <xf borderId="12" fillId="2" fontId="1" numFmtId="0" xfId="0" applyAlignment="1" applyBorder="1" applyFont="1">
      <alignment horizontal="center" readingOrder="0" vertical="center"/>
    </xf>
    <xf borderId="14" fillId="2" fontId="1" numFmtId="0" xfId="0" applyAlignment="1" applyBorder="1" applyFont="1">
      <alignment horizontal="center" readingOrder="0" vertical="center"/>
    </xf>
    <xf borderId="13" fillId="0" fontId="1" numFmtId="0" xfId="0" applyAlignment="1" applyBorder="1" applyFont="1">
      <alignment horizontal="center" vertical="center"/>
    </xf>
    <xf borderId="0" fillId="3" fontId="1" numFmtId="0" xfId="0" applyAlignment="1" applyFill="1" applyFont="1">
      <alignment horizontal="center" readingOrder="0" vertical="center"/>
    </xf>
    <xf borderId="14" fillId="0" fontId="1" numFmtId="0" xfId="0" applyAlignment="1" applyBorder="1" applyFont="1">
      <alignment horizontal="center" vertical="center"/>
    </xf>
    <xf borderId="0" fillId="3" fontId="1" numFmtId="0" xfId="0" applyAlignment="1" applyFont="1">
      <alignment horizontal="center" vertical="center"/>
    </xf>
    <xf borderId="0" fillId="3" fontId="3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3.38"/>
  </cols>
  <sheetData>
    <row r="1">
      <c r="A1" s="1"/>
      <c r="B1" s="1"/>
      <c r="C1" s="1"/>
      <c r="D1" s="2"/>
      <c r="E1" s="1"/>
      <c r="F1" s="1"/>
      <c r="G1" s="1"/>
      <c r="H1" s="2"/>
      <c r="I1" s="2"/>
      <c r="J1" s="2"/>
      <c r="K1" s="2"/>
      <c r="L1" s="2"/>
      <c r="M1" s="2"/>
    </row>
    <row r="2">
      <c r="A2" s="1"/>
      <c r="B2" s="3" t="s">
        <v>0</v>
      </c>
      <c r="C2" s="4"/>
      <c r="D2" s="2"/>
      <c r="E2" s="3" t="s">
        <v>1</v>
      </c>
      <c r="F2" s="5" t="s">
        <v>2</v>
      </c>
      <c r="G2" s="6" t="s">
        <v>3</v>
      </c>
      <c r="H2" s="2"/>
      <c r="I2" s="7" t="s">
        <v>4</v>
      </c>
      <c r="J2" s="7" t="s">
        <v>5</v>
      </c>
      <c r="K2" s="2"/>
      <c r="L2" s="2"/>
      <c r="M2" s="2"/>
    </row>
    <row r="3">
      <c r="A3" s="1"/>
      <c r="B3" s="8" t="s">
        <v>6</v>
      </c>
      <c r="C3" s="9">
        <v>53.0</v>
      </c>
      <c r="D3" s="2"/>
      <c r="E3" s="10">
        <v>6270.0</v>
      </c>
      <c r="F3" s="11">
        <v>8801.0</v>
      </c>
      <c r="G3" s="12">
        <f t="shared" ref="G3:G5" si="1">MINUS(F3,E3)</f>
        <v>2531</v>
      </c>
      <c r="H3" s="2"/>
      <c r="I3" s="13">
        <f>ROUND(MULTIPLY(C3/100*0.95,G3),-1)</f>
        <v>1270</v>
      </c>
      <c r="J3" s="14">
        <f>ROUND(MINUS(SUM(I3:I5),SUM(H8:I8)),0)</f>
        <v>2440</v>
      </c>
      <c r="K3" s="2"/>
      <c r="L3" s="2"/>
      <c r="M3" s="2"/>
    </row>
    <row r="4">
      <c r="A4" s="1"/>
      <c r="B4" s="15" t="s">
        <v>7</v>
      </c>
      <c r="C4" s="16">
        <v>11.0</v>
      </c>
      <c r="D4" s="2"/>
      <c r="E4" s="10">
        <v>1432.0</v>
      </c>
      <c r="F4" s="11">
        <v>2729.0</v>
      </c>
      <c r="G4" s="12">
        <f t="shared" si="1"/>
        <v>1297</v>
      </c>
      <c r="H4" s="2"/>
      <c r="I4" s="17">
        <f t="shared" ref="I4:I5" si="2">ROUND(MULTIPLY(C4/10*0.95,G4),-1)</f>
        <v>1360</v>
      </c>
      <c r="J4" s="2"/>
      <c r="K4" s="2"/>
      <c r="L4" s="2"/>
      <c r="M4" s="2"/>
    </row>
    <row r="5">
      <c r="A5" s="1"/>
      <c r="B5" s="18" t="s">
        <v>8</v>
      </c>
      <c r="C5" s="19">
        <v>72.0</v>
      </c>
      <c r="D5" s="2"/>
      <c r="E5" s="20">
        <v>728.0</v>
      </c>
      <c r="F5" s="21">
        <v>1232.0</v>
      </c>
      <c r="G5" s="22">
        <f t="shared" si="1"/>
        <v>504</v>
      </c>
      <c r="H5" s="2"/>
      <c r="I5" s="14">
        <f t="shared" si="2"/>
        <v>3450</v>
      </c>
      <c r="J5" s="2"/>
      <c r="K5" s="2"/>
      <c r="L5" s="2"/>
      <c r="M5" s="2"/>
    </row>
    <row r="6">
      <c r="A6" s="2"/>
      <c r="B6" s="23"/>
      <c r="C6" s="23"/>
      <c r="D6" s="2"/>
      <c r="E6" s="2"/>
      <c r="F6" s="2"/>
      <c r="G6" s="2"/>
      <c r="H6" s="2"/>
      <c r="I6" s="2"/>
      <c r="J6" s="2"/>
      <c r="K6" s="2"/>
      <c r="L6" s="2"/>
      <c r="M6" s="2"/>
    </row>
    <row r="7">
      <c r="A7" s="2"/>
      <c r="B7" s="8" t="s">
        <v>9</v>
      </c>
      <c r="C7" s="9">
        <v>2300.0</v>
      </c>
      <c r="D7" s="2"/>
      <c r="E7" s="3" t="s">
        <v>10</v>
      </c>
      <c r="F7" s="5" t="s">
        <v>11</v>
      </c>
      <c r="G7" s="5" t="s">
        <v>3</v>
      </c>
      <c r="H7" s="5" t="s">
        <v>12</v>
      </c>
      <c r="I7" s="6" t="s">
        <v>13</v>
      </c>
      <c r="J7" s="2"/>
      <c r="K7" s="2"/>
      <c r="L7" s="2"/>
      <c r="M7" s="2"/>
    </row>
    <row r="8">
      <c r="A8" s="2"/>
      <c r="B8" s="15" t="s">
        <v>14</v>
      </c>
      <c r="C8" s="12">
        <f>ROUND(MULTIPLY(C7/95,125),-1)</f>
        <v>3030</v>
      </c>
      <c r="D8" s="2"/>
      <c r="E8" s="20">
        <v>18000.0</v>
      </c>
      <c r="F8" s="21">
        <v>3000.0</v>
      </c>
      <c r="G8" s="24">
        <f>MINUS(E8,F8)</f>
        <v>15000</v>
      </c>
      <c r="H8" s="24">
        <f>ROUND(MULTIPLY(G8/3000/5,C8),-1)</f>
        <v>3030</v>
      </c>
      <c r="I8" s="22">
        <f>ROUND(MULTIPLY(G8/3000,C9/10),-1)</f>
        <v>610</v>
      </c>
      <c r="J8" s="2"/>
      <c r="K8" s="2"/>
      <c r="L8" s="2"/>
      <c r="M8" s="2"/>
    </row>
    <row r="9">
      <c r="A9" s="2"/>
      <c r="B9" s="18" t="s">
        <v>15</v>
      </c>
      <c r="C9" s="22">
        <f>round(MULTIPLY(C7/95,50),-1)</f>
        <v>1210</v>
      </c>
      <c r="D9" s="2"/>
      <c r="E9" s="2"/>
      <c r="F9" s="2"/>
      <c r="G9" s="2"/>
      <c r="H9" s="2"/>
      <c r="I9" s="2"/>
      <c r="J9" s="2"/>
      <c r="K9" s="2"/>
      <c r="L9" s="2"/>
      <c r="M9" s="2"/>
    </row>
    <row r="1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>
      <c r="A12" s="2"/>
      <c r="B12" s="25"/>
      <c r="C12" s="11" t="s">
        <v>16</v>
      </c>
      <c r="F12" s="2"/>
      <c r="G12" s="2"/>
      <c r="H12" s="2"/>
      <c r="I12" s="2"/>
      <c r="J12" s="2"/>
      <c r="K12" s="2"/>
      <c r="L12" s="2"/>
      <c r="M12" s="2"/>
    </row>
    <row r="13">
      <c r="A13" s="2"/>
      <c r="B13" s="2"/>
      <c r="C13" s="26" t="s">
        <v>17</v>
      </c>
      <c r="F13" s="2"/>
      <c r="G13" s="2"/>
      <c r="H13" s="2"/>
      <c r="I13" s="2"/>
      <c r="J13" s="2"/>
      <c r="K13" s="2"/>
      <c r="L13" s="2"/>
      <c r="M13" s="2"/>
    </row>
    <row r="14">
      <c r="A14" s="2"/>
      <c r="B14" s="2"/>
      <c r="C14" s="26" t="s">
        <v>18</v>
      </c>
      <c r="F14" s="2"/>
      <c r="G14" s="2"/>
      <c r="H14" s="2"/>
      <c r="I14" s="2"/>
      <c r="J14" s="2"/>
      <c r="K14" s="2"/>
      <c r="L14" s="2"/>
      <c r="M14" s="2"/>
    </row>
    <row r="15">
      <c r="A15" s="2"/>
      <c r="B15" s="2"/>
      <c r="C15" s="1" t="s">
        <v>19</v>
      </c>
      <c r="F15" s="2"/>
      <c r="G15" s="2"/>
      <c r="H15" s="2"/>
      <c r="I15" s="2"/>
      <c r="J15" s="2"/>
      <c r="K15" s="2"/>
      <c r="L15" s="2"/>
      <c r="M15" s="2"/>
    </row>
    <row r="16">
      <c r="A16" s="2"/>
      <c r="B16" s="2"/>
      <c r="F16" s="2"/>
      <c r="G16" s="2"/>
      <c r="H16" s="2"/>
      <c r="I16" s="2"/>
      <c r="J16" s="2"/>
      <c r="K16" s="2"/>
      <c r="L16" s="2"/>
      <c r="M16" s="2"/>
    </row>
    <row r="17">
      <c r="A17" s="2"/>
      <c r="B17" s="2"/>
      <c r="F17" s="2"/>
      <c r="G17" s="2"/>
      <c r="H17" s="2"/>
      <c r="I17" s="2"/>
      <c r="J17" s="2"/>
      <c r="K17" s="2"/>
      <c r="L17" s="2"/>
      <c r="M17" s="2"/>
    </row>
    <row r="18">
      <c r="A18" s="2"/>
      <c r="B18" s="2"/>
      <c r="C18" s="1"/>
      <c r="D18" s="1"/>
      <c r="E18" s="1"/>
      <c r="F18" s="2"/>
      <c r="G18" s="2"/>
      <c r="H18" s="2"/>
      <c r="I18" s="2"/>
      <c r="J18" s="2"/>
      <c r="K18" s="2"/>
      <c r="L18" s="2"/>
      <c r="M18" s="2"/>
    </row>
    <row r="19">
      <c r="A19" s="2"/>
      <c r="B19" s="2"/>
      <c r="C19" s="1"/>
      <c r="D19" s="1"/>
      <c r="E19" s="1"/>
      <c r="F19" s="2"/>
      <c r="G19" s="2"/>
      <c r="H19" s="2"/>
      <c r="I19" s="2"/>
      <c r="J19" s="2"/>
      <c r="K19" s="2"/>
      <c r="L19" s="2"/>
      <c r="M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</sheetData>
  <mergeCells count="5">
    <mergeCell ref="B2:C2"/>
    <mergeCell ref="C15:E17"/>
    <mergeCell ref="C14:E14"/>
    <mergeCell ref="C13:E13"/>
    <mergeCell ref="C12:E12"/>
  </mergeCells>
  <drawing r:id="rId1"/>
</worksheet>
</file>