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87FCCB74-F94E-4A00-8614-2C015DB2FBF4}" xr6:coauthVersionLast="36" xr6:coauthVersionMax="36" xr10:uidLastSave="{00000000-0000-0000-0000-000000000000}"/>
  <bookViews>
    <workbookView xWindow="0" yWindow="0" windowWidth="38400" windowHeight="15990" xr2:uid="{00000000-000D-0000-FFFF-FFFF00000000}"/>
  </bookViews>
  <sheets>
    <sheet name="결과" sheetId="2" r:id="rId1"/>
    <sheet name="Sheet3" sheetId="5" state="hidden" r:id="rId2"/>
    <sheet name="경험치" sheetId="4" state="hidden" r:id="rId3"/>
  </sheets>
  <definedNames>
    <definedName name="_xlnm.Print_Area" localSheetId="0">결과!#REF!</definedName>
  </definedNames>
  <calcPr calcId="191029"/>
</workbook>
</file>

<file path=xl/calcChain.xml><?xml version="1.0" encoding="utf-8"?>
<calcChain xmlns="http://schemas.openxmlformats.org/spreadsheetml/2006/main">
  <c r="D17" i="2" l="1"/>
  <c r="D16" i="2"/>
  <c r="C6" i="2" l="1"/>
  <c r="C5" i="2"/>
  <c r="C10" i="2" l="1"/>
  <c r="C16" i="2" s="1"/>
  <c r="C17" i="2" s="1"/>
  <c r="C18" i="2" s="1"/>
  <c r="C11" i="2" l="1"/>
  <c r="C7" i="2"/>
  <c r="C3" i="4"/>
  <c r="C4" i="4" s="1"/>
  <c r="C5" i="4" s="1"/>
  <c r="C6" i="4" s="1"/>
  <c r="C7" i="4" s="1"/>
  <c r="C8" i="4" s="1"/>
  <c r="C9" i="4" s="1"/>
  <c r="C10" i="4" s="1"/>
  <c r="C11" i="4" s="1"/>
  <c r="C12" i="4" s="1"/>
  <c r="C13" i="4" s="1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C32" i="4" s="1"/>
  <c r="C33" i="4" s="1"/>
  <c r="C34" i="4" s="1"/>
  <c r="C35" i="4" s="1"/>
  <c r="C36" i="4" s="1"/>
  <c r="C37" i="4" s="1"/>
  <c r="C38" i="4" s="1"/>
  <c r="C39" i="4" s="1"/>
  <c r="C40" i="4" s="1"/>
  <c r="C41" i="4" s="1"/>
  <c r="C42" i="4" s="1"/>
  <c r="C43" i="4" s="1"/>
  <c r="C44" i="4" s="1"/>
  <c r="C45" i="4" s="1"/>
  <c r="C46" i="4" s="1"/>
  <c r="C47" i="4" s="1"/>
  <c r="C48" i="4" s="1"/>
  <c r="C49" i="4" s="1"/>
  <c r="C50" i="4" s="1"/>
  <c r="C51" i="4" s="1"/>
  <c r="C52" i="4" s="1"/>
  <c r="C53" i="4" s="1"/>
  <c r="C54" i="4" s="1"/>
  <c r="C55" i="4" s="1"/>
  <c r="C56" i="4" s="1"/>
  <c r="C57" i="4" s="1"/>
  <c r="C58" i="4" s="1"/>
  <c r="C59" i="4" s="1"/>
  <c r="C60" i="4" s="1"/>
  <c r="C61" i="4" s="1"/>
  <c r="C62" i="4" s="1"/>
  <c r="C63" i="4" s="1"/>
  <c r="C64" i="4" s="1"/>
  <c r="C65" i="4" s="1"/>
  <c r="C66" i="4" s="1"/>
  <c r="C67" i="4" s="1"/>
  <c r="C68" i="4" s="1"/>
  <c r="C69" i="4" s="1"/>
  <c r="C70" i="4" s="1"/>
  <c r="C71" i="4" s="1"/>
  <c r="C72" i="4" s="1"/>
  <c r="C73" i="4" s="1"/>
  <c r="C74" i="4" s="1"/>
  <c r="C75" i="4" s="1"/>
  <c r="C76" i="4" s="1"/>
  <c r="C77" i="4" s="1"/>
  <c r="C78" i="4" s="1"/>
  <c r="C79" i="4" s="1"/>
  <c r="C80" i="4" s="1"/>
  <c r="C81" i="4" s="1"/>
  <c r="C82" i="4" s="1"/>
  <c r="C83" i="4" s="1"/>
  <c r="C84" i="4" s="1"/>
  <c r="C85" i="4" s="1"/>
  <c r="C86" i="4" s="1"/>
  <c r="C87" i="4" s="1"/>
  <c r="C88" i="4" s="1"/>
  <c r="C89" i="4" s="1"/>
  <c r="C90" i="4" s="1"/>
  <c r="C91" i="4" s="1"/>
  <c r="C92" i="4" s="1"/>
  <c r="B88" i="4"/>
  <c r="B89" i="4"/>
  <c r="B90" i="4" s="1"/>
  <c r="B91" i="4" s="1"/>
  <c r="B92" i="4" s="1"/>
  <c r="H12" i="2" l="1"/>
  <c r="H13" i="2"/>
  <c r="H14" i="2" s="1"/>
  <c r="H19" i="2"/>
  <c r="H20" i="2" l="1"/>
  <c r="H2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H8" authorId="0" shapeId="0" xr:uid="{CA3F48D8-2446-478D-A5F2-CB6AB74A35C7}">
      <text/>
    </comment>
    <comment ref="H17" authorId="0" shapeId="0" xr:uid="{BC7E0B93-033B-4AA9-B44B-44CEA33DC7C8}">
      <text/>
    </comment>
    <comment ref="H18" authorId="0" shapeId="0" xr:uid="{68404011-FD3D-4E7C-9AEB-C5534F19908A}">
      <text>
        <r>
          <rPr>
            <sz val="10"/>
            <color indexed="81"/>
            <rFont val="돋움"/>
            <family val="3"/>
            <charset val="129"/>
          </rPr>
          <t>⊙용옥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→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풀아인</t>
        </r>
        <r>
          <rPr>
            <sz val="10"/>
            <color indexed="81"/>
            <rFont val="Tahoma"/>
            <family val="2"/>
          </rPr>
          <t xml:space="preserve"> 300%
</t>
        </r>
        <r>
          <rPr>
            <sz val="10"/>
            <color indexed="81"/>
            <rFont val="돋움"/>
            <family val="3"/>
            <charset val="129"/>
          </rPr>
          <t>⊙사전예약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보상</t>
        </r>
        <r>
          <rPr>
            <sz val="10"/>
            <color indexed="81"/>
            <rFont val="Tahoma"/>
            <family val="2"/>
          </rPr>
          <t xml:space="preserve"> 700%
</t>
        </r>
        <r>
          <rPr>
            <sz val="10"/>
            <color indexed="81"/>
            <rFont val="돋움"/>
            <family val="3"/>
            <charset val="129"/>
          </rPr>
          <t>⊙성장패키지</t>
        </r>
        <r>
          <rPr>
            <sz val="10"/>
            <color indexed="81"/>
            <rFont val="Tahoma"/>
            <family val="2"/>
          </rPr>
          <t xml:space="preserve">   1200%
</t>
        </r>
        <r>
          <rPr>
            <sz val="10"/>
            <color indexed="81"/>
            <rFont val="돋움"/>
            <family val="3"/>
            <charset val="129"/>
          </rPr>
          <t>⊙성장의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기운</t>
        </r>
        <r>
          <rPr>
            <sz val="10"/>
            <color indexed="81"/>
            <rFont val="Tahoma"/>
            <family val="2"/>
          </rPr>
          <t xml:space="preserve"> 300%
   -55</t>
        </r>
        <r>
          <rPr>
            <sz val="10"/>
            <color indexed="81"/>
            <rFont val="돋움"/>
            <family val="3"/>
            <charset val="129"/>
          </rPr>
          <t>렙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부터</t>
        </r>
        <r>
          <rPr>
            <sz val="10"/>
            <color indexed="81"/>
            <rFont val="Tahoma"/>
            <family val="2"/>
          </rPr>
          <t xml:space="preserve"> 1</t>
        </r>
        <r>
          <rPr>
            <sz val="10"/>
            <color indexed="81"/>
            <rFont val="돋움"/>
            <family val="3"/>
            <charset val="129"/>
          </rPr>
          <t>렙당</t>
        </r>
        <r>
          <rPr>
            <sz val="10"/>
            <color indexed="81"/>
            <rFont val="Tahoma"/>
            <family val="2"/>
          </rPr>
          <t xml:space="preserve"> 1</t>
        </r>
        <r>
          <rPr>
            <sz val="10"/>
            <color indexed="81"/>
            <rFont val="돋움"/>
            <family val="3"/>
            <charset val="129"/>
          </rPr>
          <t>개
⊙유물</t>
        </r>
        <r>
          <rPr>
            <sz val="10"/>
            <color indexed="81"/>
            <rFont val="Tahoma"/>
            <family val="2"/>
          </rPr>
          <t xml:space="preserve"> 20%
</t>
        </r>
        <r>
          <rPr>
            <sz val="10"/>
            <color indexed="81"/>
            <rFont val="돋움"/>
            <family val="3"/>
            <charset val="129"/>
          </rPr>
          <t>⊙기타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sz val="10"/>
            <color indexed="81"/>
            <rFont val="돋움"/>
            <family val="3"/>
            <charset val="129"/>
          </rPr>
          <t>등등등</t>
        </r>
      </text>
    </comment>
  </commentList>
</comments>
</file>

<file path=xl/sharedStrings.xml><?xml version="1.0" encoding="utf-8"?>
<sst xmlns="http://schemas.openxmlformats.org/spreadsheetml/2006/main" count="29" uniqueCount="24">
  <si>
    <t>현재 누적 경험치</t>
    <phoneticPr fontId="2" type="noConversion"/>
  </si>
  <si>
    <t>목표경험치</t>
    <phoneticPr fontId="2" type="noConversion"/>
  </si>
  <si>
    <t>잔여경험치</t>
    <phoneticPr fontId="2" type="noConversion"/>
  </si>
  <si>
    <t>레벨</t>
  </si>
  <si>
    <t>필요경험치</t>
  </si>
  <si>
    <t>누적 경험치</t>
  </si>
  <si>
    <t>현재</t>
    <phoneticPr fontId="2" type="noConversion"/>
  </si>
  <si>
    <t>목표</t>
    <phoneticPr fontId="2" type="noConversion"/>
  </si>
  <si>
    <t>경험치</t>
    <phoneticPr fontId="2" type="noConversion"/>
  </si>
  <si>
    <t>시간</t>
    <phoneticPr fontId="2" type="noConversion"/>
  </si>
  <si>
    <t>일수</t>
    <phoneticPr fontId="2" type="noConversion"/>
  </si>
  <si>
    <t>일자</t>
    <phoneticPr fontId="2" type="noConversion"/>
  </si>
  <si>
    <t>달성 예상</t>
    <phoneticPr fontId="2" type="noConversion"/>
  </si>
  <si>
    <t xml:space="preserve">    레  벨</t>
    <phoneticPr fontId="2" type="noConversion"/>
  </si>
  <si>
    <t>레  벨</t>
    <phoneticPr fontId="2" type="noConversion"/>
  </si>
  <si>
    <r>
      <rPr>
        <sz val="18"/>
        <color theme="0"/>
        <rFont val="휴먼둥근헤드라인"/>
        <family val="1"/>
        <charset val="129"/>
      </rPr>
      <t>리니지M</t>
    </r>
    <r>
      <rPr>
        <sz val="18"/>
        <color theme="0"/>
        <rFont val="HY목각파임B"/>
        <family val="1"/>
        <charset val="129"/>
      </rPr>
      <t xml:space="preserve"> 레벨업 계산기</t>
    </r>
    <phoneticPr fontId="2" type="noConversion"/>
  </si>
  <si>
    <t>1시간</t>
    <phoneticPr fontId="2" type="noConversion"/>
  </si>
  <si>
    <t>획득 경험치(1일)</t>
    <phoneticPr fontId="2" type="noConversion"/>
  </si>
  <si>
    <t>추가예정
경험치 버프</t>
    <phoneticPr fontId="2" type="noConversion"/>
  </si>
  <si>
    <t>현재 경험치 버프량</t>
    <phoneticPr fontId="2" type="noConversion"/>
  </si>
  <si>
    <t>추가 경험치 버프량</t>
    <phoneticPr fontId="2" type="noConversion"/>
  </si>
  <si>
    <t>1일 획득 경험치
(버프 포함)</t>
    <phoneticPr fontId="2" type="noConversion"/>
  </si>
  <si>
    <t>무아인 1일
경험치 획득량</t>
    <phoneticPr fontId="2" type="noConversion"/>
  </si>
  <si>
    <t>현재+추가 버프 적용
1일 경험치 획득량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</si>
</sst>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-* #,##0_-;\-* #,##0_-;_-* &quot;-&quot;_-;_-@_-"/>
    <numFmt numFmtId="43" formatCode="_-* #,##0.00_-;\-* #,##0.00_-;_-* &quot;-&quot;??_-;_-@_-"/>
    <numFmt numFmtId="176" formatCode="###\ &quot;일&quot;"/>
    <numFmt numFmtId="177" formatCode="_-* #,##0_-;\-* #,##0_-;_-* &quot;-&quot;??_-;_-@_-"/>
    <numFmt numFmtId="178" formatCode="0\ ;[Red]\(0\)"/>
    <numFmt numFmtId="179" formatCode="0.00000%"/>
    <numFmt numFmtId="180" formatCode="###\ &quot;시간&quot;"/>
    <numFmt numFmtId="181" formatCode="###\ &quot;%&quot;"/>
    <numFmt numFmtId="182" formatCode="###\ &quot;Level&quot;"/>
    <numFmt numFmtId="183" formatCode="0.00_ "/>
  </numFmts>
  <fonts count="22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6"/>
      <color theme="1"/>
      <name val="맑은 고딕"/>
      <family val="2"/>
      <charset val="129"/>
      <scheme val="minor"/>
    </font>
    <font>
      <b/>
      <sz val="6"/>
      <color theme="1"/>
      <name val="맑은 고딕"/>
      <family val="2"/>
      <charset val="129"/>
      <scheme val="minor"/>
    </font>
    <font>
      <sz val="6"/>
      <color theme="1"/>
      <name val="맑은 고딕"/>
      <family val="3"/>
      <charset val="129"/>
      <scheme val="minor"/>
    </font>
    <font>
      <b/>
      <sz val="6"/>
      <color theme="1"/>
      <name val="맑은 고딕"/>
      <family val="3"/>
      <charset val="129"/>
      <scheme val="minor"/>
    </font>
    <font>
      <sz val="10"/>
      <color theme="1"/>
      <name val="새굴림"/>
      <family val="1"/>
      <charset val="129"/>
    </font>
    <font>
      <sz val="10"/>
      <color theme="0"/>
      <name val="새굴림"/>
      <family val="1"/>
      <charset val="129"/>
    </font>
    <font>
      <b/>
      <sz val="12"/>
      <color theme="0"/>
      <name val="새굴림"/>
      <family val="1"/>
      <charset val="129"/>
    </font>
    <font>
      <b/>
      <sz val="10"/>
      <color theme="1"/>
      <name val="새굴림"/>
      <family val="1"/>
      <charset val="129"/>
    </font>
    <font>
      <b/>
      <sz val="16"/>
      <color theme="0"/>
      <name val="새굴림"/>
      <family val="1"/>
      <charset val="129"/>
    </font>
    <font>
      <b/>
      <sz val="14"/>
      <color theme="0"/>
      <name val="HY목각파임B"/>
      <family val="1"/>
      <charset val="129"/>
    </font>
    <font>
      <sz val="14"/>
      <color theme="0"/>
      <name val="HY목각파임B"/>
      <family val="1"/>
      <charset val="129"/>
    </font>
    <font>
      <b/>
      <sz val="11"/>
      <color theme="1"/>
      <name val="새굴림"/>
      <family val="1"/>
      <charset val="129"/>
    </font>
    <font>
      <sz val="18"/>
      <color theme="0"/>
      <name val="HY목각파임B"/>
      <family val="1"/>
      <charset val="129"/>
    </font>
    <font>
      <sz val="18"/>
      <color theme="0"/>
      <name val="휴먼둥근헤드라인"/>
      <family val="1"/>
      <charset val="129"/>
    </font>
    <font>
      <b/>
      <sz val="11"/>
      <color theme="1"/>
      <name val="HY견명조"/>
      <family val="1"/>
      <charset val="129"/>
    </font>
    <font>
      <sz val="10"/>
      <color indexed="81"/>
      <name val="돋움"/>
      <family val="3"/>
      <charset val="129"/>
    </font>
    <font>
      <sz val="10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E7BCBB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rgb="FFE7BCBB"/>
      </bottom>
      <diagonal/>
    </border>
    <border>
      <left/>
      <right style="thin">
        <color theme="0"/>
      </right>
      <top style="thin">
        <color theme="0"/>
      </top>
      <bottom style="thin">
        <color rgb="FFE7BCBB"/>
      </bottom>
      <diagonal/>
    </border>
    <border>
      <left/>
      <right style="thin">
        <color theme="0"/>
      </right>
      <top/>
      <bottom style="thin">
        <color rgb="FFE7BCBB"/>
      </bottom>
      <diagonal/>
    </border>
    <border>
      <left/>
      <right style="thin">
        <color theme="9" tint="0.59996337778862885"/>
      </right>
      <top/>
      <bottom/>
      <diagonal/>
    </border>
    <border>
      <left/>
      <right style="thin">
        <color theme="9" tint="0.59996337778862885"/>
      </right>
      <top style="thin">
        <color theme="0"/>
      </top>
      <bottom/>
      <diagonal/>
    </border>
    <border>
      <left/>
      <right style="thin">
        <color theme="9" tint="0.59996337778862885"/>
      </right>
      <top style="thin">
        <color theme="0"/>
      </top>
      <bottom style="thin">
        <color theme="0"/>
      </bottom>
      <diagonal/>
    </border>
    <border>
      <left/>
      <right style="thin">
        <color theme="9" tint="0.59996337778862885"/>
      </right>
      <top style="thin">
        <color theme="0"/>
      </top>
      <bottom style="thin">
        <color rgb="FFE7BCBB"/>
      </bottom>
      <diagonal/>
    </border>
    <border>
      <left/>
      <right style="thin">
        <color theme="9" tint="0.59996337778862885"/>
      </right>
      <top/>
      <bottom style="thin">
        <color rgb="FFE7BCBB"/>
      </bottom>
      <diagonal/>
    </border>
    <border>
      <left/>
      <right/>
      <top style="thin">
        <color indexed="64"/>
      </top>
      <bottom/>
      <diagonal/>
    </border>
    <border>
      <left style="thin">
        <color theme="9" tint="0.59996337778862885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9" tint="0.59996337778862885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rgb="FFE7BCBB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0" fillId="2" borderId="0" xfId="0" applyFill="1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0" fillId="2" borderId="0" xfId="0" applyFill="1" applyAlignment="1" applyProtection="1">
      <alignment horizontal="center" vertical="center"/>
    </xf>
    <xf numFmtId="178" fontId="0" fillId="2" borderId="0" xfId="0" applyNumberFormat="1" applyFill="1" applyAlignment="1" applyProtection="1">
      <alignment horizontal="center" vertical="center"/>
    </xf>
    <xf numFmtId="41" fontId="0" fillId="2" borderId="0" xfId="1" applyFont="1" applyFill="1" applyAlignment="1" applyProtection="1">
      <alignment horizontal="center" vertical="center"/>
    </xf>
    <xf numFmtId="41" fontId="0" fillId="2" borderId="0" xfId="1" applyFont="1" applyFill="1" applyProtection="1">
      <alignment vertical="center"/>
    </xf>
    <xf numFmtId="178" fontId="0" fillId="2" borderId="0" xfId="0" applyNumberFormat="1" applyFill="1" applyAlignment="1">
      <alignment horizontal="center" vertical="center"/>
    </xf>
    <xf numFmtId="41" fontId="0" fillId="2" borderId="0" xfId="1" applyFont="1" applyFill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Protection="1">
      <alignment vertical="center"/>
      <protection locked="0"/>
    </xf>
    <xf numFmtId="182" fontId="19" fillId="4" borderId="13" xfId="0" applyNumberFormat="1" applyFont="1" applyFill="1" applyBorder="1" applyAlignment="1" applyProtection="1">
      <alignment horizontal="center" vertical="center"/>
      <protection locked="0"/>
    </xf>
    <xf numFmtId="179" fontId="12" fillId="4" borderId="14" xfId="0" applyNumberFormat="1" applyFont="1" applyFill="1" applyBorder="1" applyAlignment="1" applyProtection="1">
      <alignment horizontal="center" vertical="center"/>
      <protection locked="0"/>
    </xf>
    <xf numFmtId="179" fontId="12" fillId="4" borderId="15" xfId="0" applyNumberFormat="1" applyFont="1" applyFill="1" applyBorder="1" applyAlignment="1" applyProtection="1">
      <alignment horizontal="center" vertical="center"/>
      <protection locked="0"/>
    </xf>
    <xf numFmtId="182" fontId="19" fillId="4" borderId="14" xfId="0" applyNumberFormat="1" applyFont="1" applyFill="1" applyBorder="1" applyAlignment="1" applyProtection="1">
      <alignment horizontal="center" vertical="center"/>
      <protection locked="0"/>
    </xf>
    <xf numFmtId="181" fontId="12" fillId="4" borderId="12" xfId="0" applyNumberFormat="1" applyFont="1" applyFill="1" applyBorder="1" applyAlignment="1" applyProtection="1">
      <alignment horizontal="center" vertical="center"/>
      <protection locked="0"/>
    </xf>
    <xf numFmtId="181" fontId="12" fillId="4" borderId="13" xfId="0" applyNumberFormat="1" applyFont="1" applyFill="1" applyBorder="1" applyAlignment="1" applyProtection="1">
      <alignment horizontal="center" vertical="center"/>
      <protection locked="0"/>
    </xf>
    <xf numFmtId="0" fontId="4" fillId="7" borderId="12" xfId="0" applyFont="1" applyFill="1" applyBorder="1" applyProtection="1">
      <alignment vertical="center"/>
    </xf>
    <xf numFmtId="0" fontId="4" fillId="7" borderId="0" xfId="0" applyFont="1" applyFill="1" applyProtection="1">
      <alignment vertical="center"/>
    </xf>
    <xf numFmtId="0" fontId="0" fillId="7" borderId="0" xfId="0" applyFill="1" applyProtection="1">
      <alignment vertical="center"/>
    </xf>
    <xf numFmtId="0" fontId="0" fillId="7" borderId="12" xfId="0" applyFill="1" applyBorder="1" applyProtection="1">
      <alignment vertical="center"/>
    </xf>
    <xf numFmtId="0" fontId="4" fillId="7" borderId="0" xfId="0" applyFont="1" applyFill="1" applyBorder="1" applyProtection="1">
      <alignment vertical="center"/>
    </xf>
    <xf numFmtId="0" fontId="0" fillId="7" borderId="0" xfId="0" applyFill="1" applyBorder="1" applyProtection="1">
      <alignment vertical="center"/>
    </xf>
    <xf numFmtId="41" fontId="3" fillId="7" borderId="12" xfId="0" applyNumberFormat="1" applyFont="1" applyFill="1" applyBorder="1" applyProtection="1">
      <alignment vertical="center"/>
    </xf>
    <xf numFmtId="0" fontId="4" fillId="5" borderId="0" xfId="0" applyFont="1" applyFill="1" applyBorder="1" applyProtection="1">
      <alignment vertical="center"/>
    </xf>
    <xf numFmtId="0" fontId="14" fillId="5" borderId="0" xfId="0" applyFont="1" applyFill="1" applyBorder="1" applyAlignment="1" applyProtection="1">
      <alignment horizontal="center" vertical="center"/>
    </xf>
    <xf numFmtId="0" fontId="13" fillId="5" borderId="0" xfId="0" applyFont="1" applyFill="1" applyBorder="1" applyAlignment="1" applyProtection="1">
      <alignment vertical="top"/>
    </xf>
    <xf numFmtId="0" fontId="13" fillId="5" borderId="8" xfId="0" applyFont="1" applyFill="1" applyBorder="1" applyAlignment="1" applyProtection="1">
      <alignment vertical="top"/>
    </xf>
    <xf numFmtId="0" fontId="9" fillId="5" borderId="0" xfId="0" applyFont="1" applyFill="1" applyBorder="1" applyAlignment="1" applyProtection="1">
      <alignment vertical="top"/>
    </xf>
    <xf numFmtId="0" fontId="16" fillId="5" borderId="0" xfId="0" applyFont="1" applyFill="1" applyBorder="1" applyProtection="1">
      <alignment vertical="center"/>
    </xf>
    <xf numFmtId="0" fontId="15" fillId="5" borderId="0" xfId="0" applyFont="1" applyFill="1" applyBorder="1" applyAlignment="1" applyProtection="1">
      <alignment horizontal="center" vertical="center"/>
    </xf>
    <xf numFmtId="0" fontId="10" fillId="5" borderId="0" xfId="0" applyFont="1" applyFill="1" applyBorder="1" applyAlignment="1" applyProtection="1">
      <alignment vertical="top"/>
    </xf>
    <xf numFmtId="0" fontId="16" fillId="6" borderId="7" xfId="0" applyFont="1" applyFill="1" applyBorder="1" applyAlignment="1" applyProtection="1">
      <alignment horizontal="center" vertical="center"/>
    </xf>
    <xf numFmtId="0" fontId="16" fillId="6" borderId="6" xfId="0" applyFont="1" applyFill="1" applyBorder="1" applyAlignment="1" applyProtection="1">
      <alignment horizontal="center" vertical="center"/>
    </xf>
    <xf numFmtId="0" fontId="10" fillId="5" borderId="8" xfId="0" applyFont="1" applyFill="1" applyBorder="1" applyAlignment="1" applyProtection="1">
      <alignment vertical="top"/>
    </xf>
    <xf numFmtId="14" fontId="16" fillId="6" borderId="11" xfId="0" applyNumberFormat="1" applyFont="1" applyFill="1" applyBorder="1" applyAlignment="1" applyProtection="1">
      <alignment horizontal="center" vertical="center"/>
    </xf>
    <xf numFmtId="0" fontId="9" fillId="5" borderId="0" xfId="0" applyFont="1" applyFill="1" applyBorder="1" applyProtection="1">
      <alignment vertical="center"/>
    </xf>
    <xf numFmtId="0" fontId="14" fillId="5" borderId="18" xfId="0" applyFont="1" applyFill="1" applyBorder="1" applyAlignment="1" applyProtection="1">
      <alignment vertical="center"/>
    </xf>
    <xf numFmtId="0" fontId="11" fillId="5" borderId="0" xfId="0" applyFont="1" applyFill="1" applyBorder="1" applyProtection="1">
      <alignment vertical="center"/>
    </xf>
    <xf numFmtId="0" fontId="11" fillId="5" borderId="8" xfId="0" applyFont="1" applyFill="1" applyBorder="1" applyProtection="1">
      <alignment vertical="center"/>
    </xf>
    <xf numFmtId="0" fontId="5" fillId="2" borderId="0" xfId="0" applyFont="1" applyFill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1" xfId="0" applyFont="1" applyFill="1" applyBorder="1" applyAlignment="1" applyProtection="1">
      <alignment horizontal="center" vertical="center"/>
    </xf>
    <xf numFmtId="41" fontId="7" fillId="2" borderId="1" xfId="1" applyFont="1" applyFill="1" applyBorder="1" applyAlignment="1" applyProtection="1">
      <alignment horizontal="center" vertical="center"/>
    </xf>
    <xf numFmtId="41" fontId="8" fillId="2" borderId="1" xfId="1" applyFont="1" applyFill="1" applyBorder="1" applyAlignment="1" applyProtection="1">
      <alignment horizontal="center" vertical="center"/>
    </xf>
    <xf numFmtId="41" fontId="7" fillId="2" borderId="1" xfId="1" applyFont="1" applyFill="1" applyBorder="1" applyProtection="1">
      <alignment vertical="center"/>
    </xf>
    <xf numFmtId="41" fontId="7" fillId="2" borderId="1" xfId="0" applyNumberFormat="1" applyFont="1" applyFill="1" applyBorder="1" applyProtection="1">
      <alignment vertical="center"/>
    </xf>
    <xf numFmtId="0" fontId="6" fillId="2" borderId="1" xfId="0" applyFont="1" applyFill="1" applyBorder="1" applyAlignment="1" applyProtection="1">
      <alignment horizontal="center" vertical="center" wrapText="1"/>
    </xf>
    <xf numFmtId="41" fontId="7" fillId="2" borderId="1" xfId="0" applyNumberFormat="1" applyFont="1" applyFill="1" applyBorder="1" applyAlignment="1" applyProtection="1">
      <alignment vertical="center"/>
    </xf>
    <xf numFmtId="0" fontId="6" fillId="2" borderId="17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8" fillId="2" borderId="1" xfId="0" applyFont="1" applyFill="1" applyBorder="1" applyAlignment="1" applyProtection="1">
      <alignment horizontal="center" vertical="center" wrapText="1"/>
    </xf>
    <xf numFmtId="177" fontId="7" fillId="2" borderId="1" xfId="1" applyNumberFormat="1" applyFont="1" applyFill="1" applyBorder="1" applyAlignment="1" applyProtection="1">
      <alignment horizontal="center" vertical="center"/>
    </xf>
    <xf numFmtId="183" fontId="5" fillId="2" borderId="0" xfId="0" applyNumberFormat="1" applyFont="1" applyFill="1" applyAlignment="1" applyProtection="1">
      <alignment horizontal="left" vertical="center"/>
    </xf>
    <xf numFmtId="41" fontId="7" fillId="2" borderId="1" xfId="1" applyNumberFormat="1" applyFont="1" applyFill="1" applyBorder="1" applyAlignment="1" applyProtection="1">
      <alignment horizontal="center" vertical="center"/>
    </xf>
    <xf numFmtId="43" fontId="7" fillId="2" borderId="1" xfId="0" applyNumberFormat="1" applyFont="1" applyFill="1" applyBorder="1" applyAlignment="1" applyProtection="1">
      <alignment vertical="center"/>
    </xf>
    <xf numFmtId="41" fontId="5" fillId="2" borderId="0" xfId="1" applyFont="1" applyFill="1" applyProtection="1">
      <alignment vertical="center"/>
    </xf>
    <xf numFmtId="177" fontId="7" fillId="2" borderId="0" xfId="0" applyNumberFormat="1" applyFont="1" applyFill="1" applyProtection="1">
      <alignment vertical="center"/>
    </xf>
    <xf numFmtId="0" fontId="12" fillId="5" borderId="12" xfId="0" applyFont="1" applyFill="1" applyBorder="1" applyProtection="1">
      <alignment vertical="center"/>
    </xf>
    <xf numFmtId="0" fontId="0" fillId="7" borderId="0" xfId="0" applyFill="1" applyBorder="1" applyAlignment="1" applyProtection="1">
      <alignment vertical="center"/>
    </xf>
    <xf numFmtId="0" fontId="0" fillId="5" borderId="12" xfId="0" applyFill="1" applyBorder="1" applyProtection="1">
      <alignment vertical="center"/>
    </xf>
    <xf numFmtId="0" fontId="4" fillId="8" borderId="0" xfId="0" applyFont="1" applyFill="1" applyProtection="1">
      <alignment vertical="center"/>
      <protection locked="0"/>
    </xf>
    <xf numFmtId="180" fontId="12" fillId="9" borderId="13" xfId="0" applyNumberFormat="1" applyFont="1" applyFill="1" applyBorder="1" applyAlignment="1" applyProtection="1">
      <alignment horizontal="center" vertical="center"/>
    </xf>
    <xf numFmtId="176" fontId="12" fillId="9" borderId="14" xfId="0" applyNumberFormat="1" applyFont="1" applyFill="1" applyBorder="1" applyAlignment="1" applyProtection="1">
      <alignment horizontal="center" vertical="center"/>
    </xf>
    <xf numFmtId="31" fontId="12" fillId="9" borderId="16" xfId="0" applyNumberFormat="1" applyFont="1" applyFill="1" applyBorder="1" applyAlignment="1" applyProtection="1">
      <alignment horizontal="center" vertical="center"/>
    </xf>
    <xf numFmtId="0" fontId="14" fillId="5" borderId="21" xfId="0" applyFont="1" applyFill="1" applyBorder="1" applyAlignment="1" applyProtection="1">
      <alignment horizontal="center" vertical="center" wrapText="1"/>
    </xf>
    <xf numFmtId="0" fontId="16" fillId="6" borderId="22" xfId="0" applyFont="1" applyFill="1" applyBorder="1" applyAlignment="1" applyProtection="1">
      <alignment horizontal="center" vertical="center"/>
    </xf>
    <xf numFmtId="0" fontId="16" fillId="6" borderId="23" xfId="0" applyFont="1" applyFill="1" applyBorder="1" applyAlignment="1" applyProtection="1">
      <alignment horizontal="center" vertical="center"/>
    </xf>
    <xf numFmtId="0" fontId="16" fillId="6" borderId="24" xfId="0" applyFont="1" applyFill="1" applyBorder="1" applyAlignment="1" applyProtection="1">
      <alignment horizontal="center" vertical="center"/>
    </xf>
    <xf numFmtId="0" fontId="17" fillId="3" borderId="21" xfId="0" applyFont="1" applyFill="1" applyBorder="1" applyAlignment="1" applyProtection="1">
      <alignment horizontal="center" vertical="center"/>
    </xf>
    <xf numFmtId="0" fontId="17" fillId="3" borderId="0" xfId="0" applyFont="1" applyFill="1" applyBorder="1" applyAlignment="1" applyProtection="1">
      <alignment horizontal="center" vertical="center"/>
    </xf>
    <xf numFmtId="0" fontId="17" fillId="3" borderId="12" xfId="0" applyFont="1" applyFill="1" applyBorder="1" applyAlignment="1" applyProtection="1">
      <alignment horizontal="center" vertical="center"/>
    </xf>
    <xf numFmtId="0" fontId="16" fillId="6" borderId="9" xfId="0" applyFont="1" applyFill="1" applyBorder="1" applyAlignment="1" applyProtection="1">
      <alignment horizontal="center" vertical="center"/>
    </xf>
    <xf numFmtId="0" fontId="16" fillId="6" borderId="10" xfId="0" applyFont="1" applyFill="1" applyBorder="1" applyAlignment="1" applyProtection="1">
      <alignment horizontal="center" vertical="center"/>
    </xf>
    <xf numFmtId="0" fontId="16" fillId="6" borderId="20" xfId="0" applyFont="1" applyFill="1" applyBorder="1" applyAlignment="1" applyProtection="1">
      <alignment horizontal="center" vertical="center"/>
    </xf>
    <xf numFmtId="0" fontId="16" fillId="6" borderId="4" xfId="0" applyFont="1" applyFill="1" applyBorder="1" applyAlignment="1" applyProtection="1">
      <alignment horizontal="center" vertical="center"/>
    </xf>
    <xf numFmtId="0" fontId="16" fillId="6" borderId="5" xfId="0" applyFont="1" applyFill="1" applyBorder="1" applyAlignment="1" applyProtection="1">
      <alignment horizontal="center" vertical="center"/>
    </xf>
    <xf numFmtId="0" fontId="16" fillId="6" borderId="19" xfId="0" applyFont="1" applyFill="1" applyBorder="1" applyAlignment="1" applyProtection="1">
      <alignment horizontal="center" vertical="center"/>
    </xf>
    <xf numFmtId="0" fontId="16" fillId="6" borderId="6" xfId="0" applyFont="1" applyFill="1" applyBorder="1" applyAlignment="1" applyProtection="1">
      <alignment horizontal="center" vertical="center"/>
    </xf>
    <xf numFmtId="0" fontId="16" fillId="6" borderId="2" xfId="0" applyFont="1" applyFill="1" applyBorder="1" applyAlignment="1" applyProtection="1">
      <alignment horizontal="center" vertical="center"/>
    </xf>
    <xf numFmtId="0" fontId="16" fillId="6" borderId="3" xfId="0" applyFont="1" applyFill="1" applyBorder="1" applyAlignment="1" applyProtection="1">
      <alignment horizontal="center" vertical="center"/>
    </xf>
  </cellXfs>
  <cellStyles count="2">
    <cellStyle name="쉼표 [0]" xfId="1" builtinId="6"/>
    <cellStyle name="표준" xfId="0" builtinId="0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family val="2"/>
        <charset val="129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family val="2"/>
        <charset val="129"/>
        <scheme val="minor"/>
      </font>
      <fill>
        <patternFill patternType="solid">
          <fgColor indexed="64"/>
          <bgColor theme="0"/>
        </patternFill>
      </fill>
    </dxf>
    <dxf>
      <numFmt numFmtId="178" formatCode="0\ ;[Red]\(0\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E7BC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935113</xdr:colOff>
      <xdr:row>1</xdr:row>
      <xdr:rowOff>210331</xdr:rowOff>
    </xdr:from>
    <xdr:to>
      <xdr:col>4</xdr:col>
      <xdr:colOff>1085592</xdr:colOff>
      <xdr:row>2</xdr:row>
      <xdr:rowOff>92054</xdr:rowOff>
    </xdr:to>
    <xdr:sp macro="" textlink="">
      <xdr:nvSpPr>
        <xdr:cNvPr id="17" name="화살표: 갈매기형 수장 16">
          <a:extLst>
            <a:ext uri="{FF2B5EF4-FFF2-40B4-BE49-F238E27FC236}">
              <a16:creationId xmlns:a16="http://schemas.microsoft.com/office/drawing/2014/main" id="{3FF1D80E-79C1-4C79-807D-5695BEF064AF}"/>
            </a:ext>
          </a:extLst>
        </xdr:cNvPr>
        <xdr:cNvSpPr/>
      </xdr:nvSpPr>
      <xdr:spPr>
        <a:xfrm rot="10800000">
          <a:off x="1594536" y="532716"/>
          <a:ext cx="150479" cy="204107"/>
        </a:xfrm>
        <a:prstGeom prst="chevron">
          <a:avLst/>
        </a:prstGeom>
      </xdr:spPr>
      <xdr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>
            <a:solidFill>
              <a:schemeClr val="accent6">
                <a:lumMod val="75000"/>
              </a:schemeClr>
            </a:solidFill>
          </a:endParaRPr>
        </a:p>
      </xdr:txBody>
    </xdr:sp>
    <xdr:clientData/>
  </xdr:twoCellAnchor>
  <xdr:twoCellAnchor editAs="absolute">
    <xdr:from>
      <xdr:col>7</xdr:col>
      <xdr:colOff>193937</xdr:colOff>
      <xdr:row>1</xdr:row>
      <xdr:rowOff>230906</xdr:rowOff>
    </xdr:from>
    <xdr:to>
      <xdr:col>7</xdr:col>
      <xdr:colOff>344416</xdr:colOff>
      <xdr:row>2</xdr:row>
      <xdr:rowOff>112629</xdr:rowOff>
    </xdr:to>
    <xdr:sp macro="" textlink="">
      <xdr:nvSpPr>
        <xdr:cNvPr id="18" name="화살표: 갈매기형 수장 17">
          <a:extLst>
            <a:ext uri="{FF2B5EF4-FFF2-40B4-BE49-F238E27FC236}">
              <a16:creationId xmlns:a16="http://schemas.microsoft.com/office/drawing/2014/main" id="{1295FFEB-9E1E-4967-94FA-5F32C2406308}"/>
            </a:ext>
          </a:extLst>
        </xdr:cNvPr>
        <xdr:cNvSpPr/>
      </xdr:nvSpPr>
      <xdr:spPr>
        <a:xfrm>
          <a:off x="4656033" y="553291"/>
          <a:ext cx="150479" cy="204107"/>
        </a:xfrm>
        <a:prstGeom prst="chevron">
          <a:avLst/>
        </a:prstGeom>
      </xdr:spPr>
      <xdr:style>
        <a:lnRef idx="3">
          <a:schemeClr val="lt1"/>
        </a:lnRef>
        <a:fillRef idx="1">
          <a:schemeClr val="accent6"/>
        </a:fillRef>
        <a:effectRef idx="1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ko-KR" altLang="en-US" sz="1100">
            <a:solidFill>
              <a:schemeClr val="accent6">
                <a:lumMod val="75000"/>
              </a:schemeClr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C6425B9-7885-46BC-A0C2-82C2C510665B}" name="표1_3" displayName="표1_3" ref="A1:C92" totalsRowShown="0" headerRowDxfId="3">
  <autoFilter ref="A1:C92" xr:uid="{DD5136B8-A534-4C83-857E-942717B01AE0}"/>
  <tableColumns count="3">
    <tableColumn id="1" xr3:uid="{3C71B69A-4F87-48DA-A7D9-3674DDEF40CF}" name="레벨" dataDxfId="2"/>
    <tableColumn id="2" xr3:uid="{7CA0154E-EDA6-490B-B6BE-32735AF894E5}" name="필요경험치" dataDxfId="1" dataCellStyle="쉼표 [0]"/>
    <tableColumn id="3" xr3:uid="{BEF10900-AEEC-4308-8FC2-395DC9E47269}" name="누적 경험치" dataDxfId="0" dataCellStyle="쉼표 [0]"/>
  </tableColumns>
  <tableStyleInfo name="TableStyleMedium24" showFirstColumn="0" showLastColumn="0" showRowStripes="1" showColumnStripes="0"/>
</table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3"/>
  <sheetViews>
    <sheetView tabSelected="1" zoomScale="120" zoomScaleNormal="120" zoomScaleSheetLayoutView="100" workbookViewId="0">
      <selection activeCell="E2" sqref="E2:H3"/>
    </sheetView>
  </sheetViews>
  <sheetFormatPr defaultColWidth="0" defaultRowHeight="16.5" zeroHeight="1" x14ac:dyDescent="0.3"/>
  <cols>
    <col min="1" max="1" width="8.625" style="2" customWidth="1"/>
    <col min="2" max="2" width="10.375" style="3" hidden="1" customWidth="1"/>
    <col min="3" max="3" width="13.5" style="3" hidden="1" customWidth="1"/>
    <col min="4" max="4" width="8.125" style="3" hidden="1" customWidth="1"/>
    <col min="5" max="6" width="16.625" style="2" customWidth="1"/>
    <col min="7" max="8" width="16.625" style="1" customWidth="1"/>
    <col min="9" max="9" width="8.625" style="11" customWidth="1"/>
    <col min="10" max="10" width="64.375" style="2" customWidth="1"/>
    <col min="11" max="11" width="0" style="1" hidden="1" customWidth="1"/>
    <col min="12" max="16384" width="9" style="1" hidden="1"/>
  </cols>
  <sheetData>
    <row r="1" spans="1:10" ht="25.5" customHeight="1" x14ac:dyDescent="0.3">
      <c r="A1" s="18"/>
      <c r="B1" s="41"/>
      <c r="C1" s="41"/>
      <c r="D1" s="41"/>
      <c r="E1" s="19"/>
      <c r="F1" s="19"/>
      <c r="G1" s="20"/>
      <c r="H1" s="20"/>
      <c r="I1" s="60"/>
      <c r="J1" s="62"/>
    </row>
    <row r="2" spans="1:10" ht="25.5" customHeight="1" x14ac:dyDescent="0.3">
      <c r="A2" s="18"/>
      <c r="B2" s="41"/>
      <c r="C2" s="41"/>
      <c r="D2" s="41"/>
      <c r="E2" s="70" t="s">
        <v>15</v>
      </c>
      <c r="F2" s="71"/>
      <c r="G2" s="71"/>
      <c r="H2" s="72"/>
      <c r="I2" s="60"/>
      <c r="J2" s="62"/>
    </row>
    <row r="3" spans="1:10" ht="25.5" customHeight="1" x14ac:dyDescent="0.3">
      <c r="A3" s="18"/>
      <c r="B3" s="41"/>
      <c r="C3" s="41"/>
      <c r="D3" s="42"/>
      <c r="E3" s="70"/>
      <c r="F3" s="71"/>
      <c r="G3" s="71"/>
      <c r="H3" s="72"/>
      <c r="I3" s="60"/>
      <c r="J3" s="62"/>
    </row>
    <row r="4" spans="1:10" ht="9" customHeight="1" x14ac:dyDescent="0.3">
      <c r="A4" s="18"/>
      <c r="B4" s="41"/>
      <c r="C4" s="41"/>
      <c r="D4" s="42"/>
      <c r="E4" s="22"/>
      <c r="F4" s="22"/>
      <c r="G4" s="23"/>
      <c r="H4" s="21"/>
      <c r="I4" s="60"/>
      <c r="J4" s="62"/>
    </row>
    <row r="5" spans="1:10" ht="25.5" customHeight="1" x14ac:dyDescent="0.3">
      <c r="A5" s="24"/>
      <c r="B5" s="43" t="s">
        <v>0</v>
      </c>
      <c r="C5" s="44" t="e">
        <f>IFERROR(VLOOKUP($H$6-1,경험치!$A$2:$C$100,3,FALSE),"")+IFERROR(VLOOKUP($H$6,경험치!$A$3:$C$100,2,FALSE)*$H$7,"")</f>
        <v>#VALUE!</v>
      </c>
      <c r="D5" s="42"/>
      <c r="E5" s="25"/>
      <c r="F5" s="25"/>
      <c r="G5" s="25"/>
      <c r="H5" s="61"/>
      <c r="I5" s="60"/>
      <c r="J5" s="62"/>
    </row>
    <row r="6" spans="1:10" ht="25.5" customHeight="1" x14ac:dyDescent="0.3">
      <c r="A6" s="18"/>
      <c r="B6" s="45" t="s">
        <v>1</v>
      </c>
      <c r="C6" s="46" t="str">
        <f>IFERROR(VLOOKUP($H$11-1,경험치!$A$1:$C$92,3,FALSE),"")</f>
        <v/>
      </c>
      <c r="D6" s="42"/>
      <c r="E6" s="26" t="s">
        <v>6</v>
      </c>
      <c r="F6" s="80" t="s">
        <v>14</v>
      </c>
      <c r="G6" s="81"/>
      <c r="H6" s="12"/>
      <c r="I6" s="60"/>
      <c r="J6" s="62"/>
    </row>
    <row r="7" spans="1:10" ht="25.5" customHeight="1" x14ac:dyDescent="0.3">
      <c r="A7" s="18"/>
      <c r="B7" s="43" t="s">
        <v>2</v>
      </c>
      <c r="C7" s="47" t="e">
        <f>$C$6-$C$5</f>
        <v>#VALUE!</v>
      </c>
      <c r="D7" s="42"/>
      <c r="E7" s="27"/>
      <c r="F7" s="76" t="s">
        <v>8</v>
      </c>
      <c r="G7" s="77"/>
      <c r="H7" s="13"/>
      <c r="I7" s="60"/>
      <c r="J7" s="62"/>
    </row>
    <row r="8" spans="1:10" ht="25.5" customHeight="1" x14ac:dyDescent="0.3">
      <c r="A8" s="18"/>
      <c r="B8" s="41"/>
      <c r="C8" s="41"/>
      <c r="D8" s="42"/>
      <c r="E8" s="28"/>
      <c r="F8" s="73" t="s">
        <v>17</v>
      </c>
      <c r="G8" s="74"/>
      <c r="H8" s="14"/>
      <c r="I8" s="60"/>
      <c r="J8" s="62"/>
    </row>
    <row r="9" spans="1:10" ht="9" customHeight="1" x14ac:dyDescent="0.3">
      <c r="A9" s="18"/>
      <c r="B9" s="41"/>
      <c r="C9" s="41"/>
      <c r="D9" s="42"/>
      <c r="E9" s="23"/>
      <c r="F9" s="23"/>
      <c r="G9" s="23"/>
      <c r="H9" s="21"/>
      <c r="I9" s="60"/>
      <c r="J9" s="62"/>
    </row>
    <row r="10" spans="1:10" ht="25.5" customHeight="1" x14ac:dyDescent="0.3">
      <c r="A10" s="18"/>
      <c r="B10" s="48" t="s">
        <v>21</v>
      </c>
      <c r="C10" s="44" t="str">
        <f>IFERROR(VLOOKUP($H$6,경험치!$A$3:$C$100,2,FALSE)*$H$8,"")</f>
        <v/>
      </c>
      <c r="D10" s="42"/>
      <c r="E10" s="29"/>
      <c r="F10" s="30"/>
      <c r="G10" s="30"/>
      <c r="H10" s="59"/>
      <c r="I10" s="60"/>
      <c r="J10" s="62"/>
    </row>
    <row r="11" spans="1:10" ht="25.5" customHeight="1" x14ac:dyDescent="0.3">
      <c r="A11" s="18"/>
      <c r="B11" s="43" t="s">
        <v>16</v>
      </c>
      <c r="C11" s="49" t="e">
        <f>C10/24</f>
        <v>#VALUE!</v>
      </c>
      <c r="D11" s="42"/>
      <c r="E11" s="31" t="s">
        <v>7</v>
      </c>
      <c r="F11" s="76" t="s">
        <v>13</v>
      </c>
      <c r="G11" s="77"/>
      <c r="H11" s="15"/>
      <c r="I11" s="60"/>
      <c r="J11" s="62"/>
    </row>
    <row r="12" spans="1:10" ht="25.5" customHeight="1" x14ac:dyDescent="0.3">
      <c r="A12" s="18"/>
      <c r="B12" s="50"/>
      <c r="C12" s="50"/>
      <c r="D12" s="42"/>
      <c r="E12" s="32"/>
      <c r="F12" s="67" t="s">
        <v>12</v>
      </c>
      <c r="G12" s="33" t="s">
        <v>9</v>
      </c>
      <c r="H12" s="63" t="str">
        <f>IFERROR(ROUNDUP(C7/C11,0),"----------")</f>
        <v>----------</v>
      </c>
      <c r="I12" s="60"/>
      <c r="J12" s="62"/>
    </row>
    <row r="13" spans="1:10" ht="25.5" customHeight="1" x14ac:dyDescent="0.3">
      <c r="A13" s="18"/>
      <c r="B13" s="51"/>
      <c r="C13" s="51"/>
      <c r="D13" s="42"/>
      <c r="E13" s="32"/>
      <c r="F13" s="68"/>
      <c r="G13" s="34" t="s">
        <v>10</v>
      </c>
      <c r="H13" s="64" t="str">
        <f>IFERROR(ROUNDUP(C7/C10,0),"----------")</f>
        <v>----------</v>
      </c>
      <c r="I13" s="60"/>
      <c r="J13" s="62"/>
    </row>
    <row r="14" spans="1:10" ht="25.5" customHeight="1" x14ac:dyDescent="0.3">
      <c r="A14" s="18"/>
      <c r="B14" s="51"/>
      <c r="C14" s="51"/>
      <c r="D14" s="42"/>
      <c r="E14" s="35"/>
      <c r="F14" s="69"/>
      <c r="G14" s="36" t="s">
        <v>11</v>
      </c>
      <c r="H14" s="65" t="str">
        <f ca="1">IFERROR((TODAY()+H13),"----------")</f>
        <v>----------</v>
      </c>
      <c r="I14" s="60"/>
      <c r="J14" s="62"/>
    </row>
    <row r="15" spans="1:10" ht="9" customHeight="1" x14ac:dyDescent="0.3">
      <c r="A15" s="18"/>
      <c r="B15" s="41"/>
      <c r="C15" s="41"/>
      <c r="D15" s="42"/>
      <c r="E15" s="23"/>
      <c r="F15" s="23"/>
      <c r="G15" s="23"/>
      <c r="H15" s="21"/>
      <c r="I15" s="60"/>
      <c r="J15" s="62"/>
    </row>
    <row r="16" spans="1:10" ht="25.5" customHeight="1" x14ac:dyDescent="0.3">
      <c r="A16" s="18"/>
      <c r="B16" s="52" t="s">
        <v>22</v>
      </c>
      <c r="C16" s="53" t="e">
        <f>C10/D16</f>
        <v>#VALUE!</v>
      </c>
      <c r="D16" s="54">
        <f>H17/100</f>
        <v>0</v>
      </c>
      <c r="E16" s="37"/>
      <c r="F16" s="30"/>
      <c r="G16" s="30"/>
      <c r="H16" s="59"/>
      <c r="I16" s="60"/>
      <c r="J16" s="62"/>
    </row>
    <row r="17" spans="1:10" ht="25.5" customHeight="1" x14ac:dyDescent="0.3">
      <c r="A17" s="18"/>
      <c r="B17" s="52" t="s">
        <v>23</v>
      </c>
      <c r="C17" s="55" t="e">
        <f>D17*C16</f>
        <v>#VALUE!</v>
      </c>
      <c r="D17" s="54">
        <f>(H17+H18)/100</f>
        <v>0</v>
      </c>
      <c r="E17" s="66" t="s">
        <v>18</v>
      </c>
      <c r="F17" s="75" t="s">
        <v>19</v>
      </c>
      <c r="G17" s="75"/>
      <c r="H17" s="16"/>
      <c r="I17" s="60"/>
      <c r="J17" s="62"/>
    </row>
    <row r="18" spans="1:10" ht="25.5" customHeight="1" x14ac:dyDescent="0.3">
      <c r="A18" s="18"/>
      <c r="B18" s="43" t="s">
        <v>16</v>
      </c>
      <c r="C18" s="56" t="e">
        <f>C17/24</f>
        <v>#VALUE!</v>
      </c>
      <c r="D18" s="41"/>
      <c r="E18" s="66"/>
      <c r="F18" s="78" t="s">
        <v>20</v>
      </c>
      <c r="G18" s="79"/>
      <c r="H18" s="17"/>
      <c r="I18" s="60"/>
      <c r="J18" s="62"/>
    </row>
    <row r="19" spans="1:10" ht="25.5" customHeight="1" x14ac:dyDescent="0.3">
      <c r="A19" s="18"/>
      <c r="B19" s="41"/>
      <c r="C19" s="57"/>
      <c r="D19" s="41"/>
      <c r="E19" s="38"/>
      <c r="F19" s="67" t="s">
        <v>12</v>
      </c>
      <c r="G19" s="33" t="s">
        <v>9</v>
      </c>
      <c r="H19" s="63" t="str">
        <f>IFERROR(ROUNDUP(C7/C18,0),"----------")</f>
        <v>----------</v>
      </c>
      <c r="I19" s="60"/>
      <c r="J19" s="62"/>
    </row>
    <row r="20" spans="1:10" ht="25.5" customHeight="1" x14ac:dyDescent="0.3">
      <c r="A20" s="18"/>
      <c r="B20" s="41"/>
      <c r="C20" s="58"/>
      <c r="D20" s="41"/>
      <c r="E20" s="39"/>
      <c r="F20" s="68"/>
      <c r="G20" s="34" t="s">
        <v>10</v>
      </c>
      <c r="H20" s="64" t="str">
        <f>IFERROR(ROUNDUP(C7/C17,0),"----------")</f>
        <v>----------</v>
      </c>
      <c r="I20" s="60"/>
      <c r="J20" s="62"/>
    </row>
    <row r="21" spans="1:10" ht="25.5" customHeight="1" x14ac:dyDescent="0.3">
      <c r="A21" s="18"/>
      <c r="B21" s="41"/>
      <c r="C21" s="41"/>
      <c r="D21" s="41"/>
      <c r="E21" s="40"/>
      <c r="F21" s="69"/>
      <c r="G21" s="36" t="s">
        <v>11</v>
      </c>
      <c r="H21" s="65" t="str">
        <f ca="1">IFERROR((TODAY()+H20),"----------")</f>
        <v>----------</v>
      </c>
      <c r="I21" s="60"/>
      <c r="J21" s="62"/>
    </row>
    <row r="22" spans="1:10" ht="25.5" customHeight="1" x14ac:dyDescent="0.3">
      <c r="A22" s="18"/>
      <c r="B22" s="41"/>
      <c r="C22" s="41"/>
      <c r="D22" s="41"/>
      <c r="E22" s="19"/>
      <c r="F22" s="19"/>
      <c r="G22" s="19"/>
      <c r="H22" s="20"/>
      <c r="I22" s="60"/>
      <c r="J22" s="62"/>
    </row>
    <row r="23" spans="1:10" ht="25.5" hidden="1" customHeight="1" x14ac:dyDescent="0.3"/>
  </sheetData>
  <sheetProtection sheet="1" objects="1" scenarios="1"/>
  <mergeCells count="10">
    <mergeCell ref="E17:E18"/>
    <mergeCell ref="F19:F21"/>
    <mergeCell ref="E2:H3"/>
    <mergeCell ref="F8:G8"/>
    <mergeCell ref="F17:G17"/>
    <mergeCell ref="F11:G11"/>
    <mergeCell ref="F12:F14"/>
    <mergeCell ref="F18:G18"/>
    <mergeCell ref="F6:G6"/>
    <mergeCell ref="F7:G7"/>
  </mergeCells>
  <phoneticPr fontId="2" type="noConversion"/>
  <dataValidations count="2">
    <dataValidation type="whole" allowBlank="1" showInputMessage="1" showErrorMessage="1" error="숫자만 입력하세요._x000a_  ~91 최대 값" sqref="H6 H11" xr:uid="{98CF74A8-DB87-4131-B0A0-3E9B651C9E8A}">
      <formula1>1</formula1>
      <formula2>91</formula2>
    </dataValidation>
    <dataValidation type="whole" allowBlank="1" showInputMessage="1" showErrorMessage="1" error="숫자만 입력하세요." sqref="H17:H18" xr:uid="{905B18C1-5128-4B07-AE6E-FDEF417905E9}">
      <formula1>1</formula1>
      <formula2>10000</formula2>
    </dataValidation>
  </dataValidations>
  <pageMargins left="0.7" right="0.7" top="0.75" bottom="0.75" header="0.3" footer="0.3"/>
  <pageSetup paperSize="9" scale="81" fitToHeight="0" orientation="portrait" horizontalDpi="4294967292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1E6F0-0A27-460C-BCFF-8A3840893F46}">
  <dimension ref="A1"/>
  <sheetViews>
    <sheetView workbookViewId="0">
      <selection activeCell="G18" sqref="G18"/>
    </sheetView>
  </sheetViews>
  <sheetFormatPr defaultRowHeight="16.5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89976-ED3E-4333-9FF4-D532B152B874}">
  <dimension ref="A1:C92"/>
  <sheetViews>
    <sheetView topLeftCell="A58" workbookViewId="0">
      <selection activeCell="B94" sqref="B94"/>
    </sheetView>
  </sheetViews>
  <sheetFormatPr defaultRowHeight="16.5" x14ac:dyDescent="0.3"/>
  <cols>
    <col min="1" max="1" width="9" style="10"/>
    <col min="2" max="3" width="19.375" bestFit="1" customWidth="1"/>
    <col min="6" max="6" width="116.875" bestFit="1" customWidth="1"/>
  </cols>
  <sheetData>
    <row r="1" spans="1:3" x14ac:dyDescent="0.3">
      <c r="A1" s="4" t="s">
        <v>3</v>
      </c>
      <c r="B1" s="4" t="s">
        <v>4</v>
      </c>
      <c r="C1" s="4" t="s">
        <v>5</v>
      </c>
    </row>
    <row r="2" spans="1:3" x14ac:dyDescent="0.3">
      <c r="A2" s="5">
        <v>0</v>
      </c>
      <c r="B2" s="6">
        <v>0</v>
      </c>
      <c r="C2" s="6">
        <v>0</v>
      </c>
    </row>
    <row r="3" spans="1:3" x14ac:dyDescent="0.3">
      <c r="A3" s="5">
        <v>1</v>
      </c>
      <c r="B3" s="6">
        <v>5</v>
      </c>
      <c r="C3" s="6">
        <f>C2+표1_3[[#This Row],[필요경험치]]</f>
        <v>5</v>
      </c>
    </row>
    <row r="4" spans="1:3" x14ac:dyDescent="0.3">
      <c r="A4" s="5">
        <v>2</v>
      </c>
      <c r="B4" s="6">
        <v>10</v>
      </c>
      <c r="C4" s="6">
        <f>C3+표1_3[[#This Row],[필요경험치]]</f>
        <v>15</v>
      </c>
    </row>
    <row r="5" spans="1:3" x14ac:dyDescent="0.3">
      <c r="A5" s="5">
        <v>3</v>
      </c>
      <c r="B5" s="6">
        <v>15</v>
      </c>
      <c r="C5" s="6">
        <f>C4+표1_3[[#This Row],[필요경험치]]</f>
        <v>30</v>
      </c>
    </row>
    <row r="6" spans="1:3" x14ac:dyDescent="0.3">
      <c r="A6" s="5">
        <v>4</v>
      </c>
      <c r="B6" s="6">
        <v>20</v>
      </c>
      <c r="C6" s="6">
        <f>C5+표1_3[[#This Row],[필요경험치]]</f>
        <v>50</v>
      </c>
    </row>
    <row r="7" spans="1:3" x14ac:dyDescent="0.3">
      <c r="A7" s="5">
        <v>5</v>
      </c>
      <c r="B7" s="6">
        <v>25</v>
      </c>
      <c r="C7" s="6">
        <f>C6+표1_3[[#This Row],[필요경험치]]</f>
        <v>75</v>
      </c>
    </row>
    <row r="8" spans="1:3" x14ac:dyDescent="0.3">
      <c r="A8" s="5">
        <v>6</v>
      </c>
      <c r="B8" s="6">
        <v>30</v>
      </c>
      <c r="C8" s="6">
        <f>C7+표1_3[[#This Row],[필요경험치]]</f>
        <v>105</v>
      </c>
    </row>
    <row r="9" spans="1:3" x14ac:dyDescent="0.3">
      <c r="A9" s="5">
        <v>7</v>
      </c>
      <c r="B9" s="6">
        <v>35</v>
      </c>
      <c r="C9" s="6">
        <f>C8+표1_3[[#This Row],[필요경험치]]</f>
        <v>140</v>
      </c>
    </row>
    <row r="10" spans="1:3" x14ac:dyDescent="0.3">
      <c r="A10" s="5">
        <v>8</v>
      </c>
      <c r="B10" s="6">
        <v>40</v>
      </c>
      <c r="C10" s="6">
        <f>C9+표1_3[[#This Row],[필요경험치]]</f>
        <v>180</v>
      </c>
    </row>
    <row r="11" spans="1:3" x14ac:dyDescent="0.3">
      <c r="A11" s="5">
        <v>9</v>
      </c>
      <c r="B11" s="6">
        <v>45</v>
      </c>
      <c r="C11" s="6">
        <f>C10+표1_3[[#This Row],[필요경험치]]</f>
        <v>225</v>
      </c>
    </row>
    <row r="12" spans="1:3" x14ac:dyDescent="0.3">
      <c r="A12" s="5">
        <v>10</v>
      </c>
      <c r="B12" s="6">
        <v>42</v>
      </c>
      <c r="C12" s="6">
        <f>C11+표1_3[[#This Row],[필요경험치]]</f>
        <v>267</v>
      </c>
    </row>
    <row r="13" spans="1:3" x14ac:dyDescent="0.3">
      <c r="A13" s="5">
        <v>11</v>
      </c>
      <c r="B13" s="6">
        <v>95</v>
      </c>
      <c r="C13" s="6">
        <f>C12+표1_3[[#This Row],[필요경험치]]</f>
        <v>362</v>
      </c>
    </row>
    <row r="14" spans="1:3" x14ac:dyDescent="0.3">
      <c r="A14" s="5">
        <v>12</v>
      </c>
      <c r="B14" s="6">
        <v>202</v>
      </c>
      <c r="C14" s="6">
        <f>C13+표1_3[[#This Row],[필요경험치]]</f>
        <v>564</v>
      </c>
    </row>
    <row r="15" spans="1:3" x14ac:dyDescent="0.3">
      <c r="A15" s="5">
        <v>13</v>
      </c>
      <c r="B15" s="6">
        <v>405</v>
      </c>
      <c r="C15" s="6">
        <f>C14+표1_3[[#This Row],[필요경험치]]</f>
        <v>969</v>
      </c>
    </row>
    <row r="16" spans="1:3" x14ac:dyDescent="0.3">
      <c r="A16" s="5">
        <v>14</v>
      </c>
      <c r="B16" s="6">
        <v>776</v>
      </c>
      <c r="C16" s="6">
        <f>C15+표1_3[[#This Row],[필요경험치]]</f>
        <v>1745</v>
      </c>
    </row>
    <row r="17" spans="1:3" x14ac:dyDescent="0.3">
      <c r="A17" s="5">
        <v>15</v>
      </c>
      <c r="B17" s="6">
        <v>1422</v>
      </c>
      <c r="C17" s="6">
        <f>C16+표1_3[[#This Row],[필요경험치]]</f>
        <v>3167</v>
      </c>
    </row>
    <row r="18" spans="1:3" x14ac:dyDescent="0.3">
      <c r="A18" s="5">
        <v>16</v>
      </c>
      <c r="B18" s="6">
        <v>2514</v>
      </c>
      <c r="C18" s="6">
        <f>C17+표1_3[[#This Row],[필요경험치]]</f>
        <v>5681</v>
      </c>
    </row>
    <row r="19" spans="1:3" x14ac:dyDescent="0.3">
      <c r="A19" s="5">
        <v>17</v>
      </c>
      <c r="B19" s="6">
        <v>4302</v>
      </c>
      <c r="C19" s="6">
        <f>C18+표1_3[[#This Row],[필요경험치]]</f>
        <v>9983</v>
      </c>
    </row>
    <row r="20" spans="1:3" x14ac:dyDescent="0.3">
      <c r="A20" s="5">
        <v>18</v>
      </c>
      <c r="B20" s="6">
        <v>7151</v>
      </c>
      <c r="C20" s="6">
        <f>C19+표1_3[[#This Row],[필요경험치]]</f>
        <v>17134</v>
      </c>
    </row>
    <row r="21" spans="1:3" x14ac:dyDescent="0.3">
      <c r="A21" s="5">
        <v>19</v>
      </c>
      <c r="B21" s="6">
        <v>11582</v>
      </c>
      <c r="C21" s="6">
        <f>C20+표1_3[[#This Row],[필요경험치]]</f>
        <v>28716</v>
      </c>
    </row>
    <row r="22" spans="1:3" x14ac:dyDescent="0.3">
      <c r="A22" s="5">
        <v>20</v>
      </c>
      <c r="B22" s="6">
        <v>18321</v>
      </c>
      <c r="C22" s="6">
        <f>C21+표1_3[[#This Row],[필요경험치]]</f>
        <v>47037</v>
      </c>
    </row>
    <row r="23" spans="1:3" x14ac:dyDescent="0.3">
      <c r="A23" s="5">
        <v>21</v>
      </c>
      <c r="B23" s="6">
        <v>28371</v>
      </c>
      <c r="C23" s="6">
        <f>C22+표1_3[[#This Row],[필요경험치]]</f>
        <v>75408</v>
      </c>
    </row>
    <row r="24" spans="1:3" x14ac:dyDescent="0.3">
      <c r="A24" s="5">
        <v>22</v>
      </c>
      <c r="B24" s="6">
        <v>43086</v>
      </c>
      <c r="C24" s="6">
        <f>C23+표1_3[[#This Row],[필요경험치]]</f>
        <v>118494</v>
      </c>
    </row>
    <row r="25" spans="1:3" x14ac:dyDescent="0.3">
      <c r="A25" s="5">
        <v>23</v>
      </c>
      <c r="B25" s="6">
        <v>64281</v>
      </c>
      <c r="C25" s="6">
        <f>C24+표1_3[[#This Row],[필요경험치]]</f>
        <v>182775</v>
      </c>
    </row>
    <row r="26" spans="1:3" x14ac:dyDescent="0.3">
      <c r="A26" s="5">
        <v>24</v>
      </c>
      <c r="B26" s="6">
        <v>94348</v>
      </c>
      <c r="C26" s="6">
        <f>C25+표1_3[[#This Row],[필요경험치]]</f>
        <v>277123</v>
      </c>
    </row>
    <row r="27" spans="1:3" x14ac:dyDescent="0.3">
      <c r="A27" s="5">
        <v>25</v>
      </c>
      <c r="B27" s="6">
        <v>136409</v>
      </c>
      <c r="C27" s="6">
        <f>C26+표1_3[[#This Row],[필요경험치]]</f>
        <v>413532</v>
      </c>
    </row>
    <row r="28" spans="1:3" x14ac:dyDescent="0.3">
      <c r="A28" s="5">
        <v>26</v>
      </c>
      <c r="B28" s="6">
        <v>194497</v>
      </c>
      <c r="C28" s="6">
        <f>C27+표1_3[[#This Row],[필요경험치]]</f>
        <v>608029</v>
      </c>
    </row>
    <row r="29" spans="1:3" x14ac:dyDescent="0.3">
      <c r="A29" s="5">
        <v>27</v>
      </c>
      <c r="B29" s="6">
        <v>273766</v>
      </c>
      <c r="C29" s="6">
        <f>C28+표1_3[[#This Row],[필요경험치]]</f>
        <v>881795</v>
      </c>
    </row>
    <row r="30" spans="1:3" x14ac:dyDescent="0.3">
      <c r="A30" s="5">
        <v>28</v>
      </c>
      <c r="B30" s="6">
        <v>380746</v>
      </c>
      <c r="C30" s="6">
        <f>C29+표1_3[[#This Row],[필요경험치]]</f>
        <v>1262541</v>
      </c>
    </row>
    <row r="31" spans="1:3" x14ac:dyDescent="0.3">
      <c r="A31" s="5">
        <v>29</v>
      </c>
      <c r="B31" s="6">
        <v>523642</v>
      </c>
      <c r="C31" s="6">
        <f>C30+표1_3[[#This Row],[필요경험치]]</f>
        <v>1786183</v>
      </c>
    </row>
    <row r="32" spans="1:3" x14ac:dyDescent="0.3">
      <c r="A32" s="5">
        <v>30</v>
      </c>
      <c r="B32" s="6">
        <v>712679</v>
      </c>
      <c r="C32" s="6">
        <f>C31+표1_3[[#This Row],[필요경험치]]</f>
        <v>2498862</v>
      </c>
    </row>
    <row r="33" spans="1:3" x14ac:dyDescent="0.3">
      <c r="A33" s="5">
        <v>31</v>
      </c>
      <c r="B33" s="6">
        <v>960514</v>
      </c>
      <c r="C33" s="6">
        <f>C32+표1_3[[#This Row],[필요경험치]]</f>
        <v>3459376</v>
      </c>
    </row>
    <row r="34" spans="1:3" x14ac:dyDescent="0.3">
      <c r="A34" s="5">
        <v>32</v>
      </c>
      <c r="B34" s="6">
        <v>1282700</v>
      </c>
      <c r="C34" s="6">
        <f>C33+표1_3[[#This Row],[필요경험치]]</f>
        <v>4742076</v>
      </c>
    </row>
    <row r="35" spans="1:3" x14ac:dyDescent="0.3">
      <c r="A35" s="5">
        <v>33</v>
      </c>
      <c r="B35" s="6">
        <v>1698227</v>
      </c>
      <c r="C35" s="6">
        <f>C34+표1_3[[#This Row],[필요경험치]]</f>
        <v>6440303</v>
      </c>
    </row>
    <row r="36" spans="1:3" x14ac:dyDescent="0.3">
      <c r="A36" s="5">
        <v>34</v>
      </c>
      <c r="B36" s="6">
        <v>2230148</v>
      </c>
      <c r="C36" s="6">
        <f>C35+표1_3[[#This Row],[필요경험치]]</f>
        <v>8670451</v>
      </c>
    </row>
    <row r="37" spans="1:3" x14ac:dyDescent="0.3">
      <c r="A37" s="5">
        <v>35</v>
      </c>
      <c r="B37" s="6">
        <v>2906279</v>
      </c>
      <c r="C37" s="6">
        <f>C36+표1_3[[#This Row],[필요경험치]]</f>
        <v>11576730</v>
      </c>
    </row>
    <row r="38" spans="1:3" x14ac:dyDescent="0.3">
      <c r="A38" s="5">
        <v>36</v>
      </c>
      <c r="B38" s="6">
        <v>3760019</v>
      </c>
      <c r="C38" s="6">
        <f>C37+표1_3[[#This Row],[필요경험치]]</f>
        <v>15336749</v>
      </c>
    </row>
    <row r="39" spans="1:3" x14ac:dyDescent="0.3">
      <c r="A39" s="5">
        <v>37</v>
      </c>
      <c r="B39" s="6">
        <v>4831252</v>
      </c>
      <c r="C39" s="6">
        <f>C38+표1_3[[#This Row],[필요경험치]]</f>
        <v>20168001</v>
      </c>
    </row>
    <row r="40" spans="1:3" x14ac:dyDescent="0.3">
      <c r="A40" s="5">
        <v>38</v>
      </c>
      <c r="B40" s="6">
        <v>6167387</v>
      </c>
      <c r="C40" s="6">
        <f>C39+표1_3[[#This Row],[필요경험치]]</f>
        <v>26335388</v>
      </c>
    </row>
    <row r="41" spans="1:3" x14ac:dyDescent="0.3">
      <c r="A41" s="5">
        <v>39</v>
      </c>
      <c r="B41" s="6">
        <v>7824521</v>
      </c>
      <c r="C41" s="6">
        <f>C40+표1_3[[#This Row],[필요경험치]]</f>
        <v>34159909</v>
      </c>
    </row>
    <row r="42" spans="1:3" x14ac:dyDescent="0.3">
      <c r="A42" s="5">
        <v>40</v>
      </c>
      <c r="B42" s="6">
        <v>9868750</v>
      </c>
      <c r="C42" s="6">
        <f>C41+표1_3[[#This Row],[필요경험치]]</f>
        <v>44028659</v>
      </c>
    </row>
    <row r="43" spans="1:3" x14ac:dyDescent="0.3">
      <c r="A43" s="5">
        <v>41</v>
      </c>
      <c r="B43" s="6">
        <v>12377621</v>
      </c>
      <c r="C43" s="6">
        <f>C42+표1_3[[#This Row],[필요경험치]]</f>
        <v>56406280</v>
      </c>
    </row>
    <row r="44" spans="1:3" x14ac:dyDescent="0.3">
      <c r="A44" s="5">
        <v>42</v>
      </c>
      <c r="B44" s="6">
        <v>15441779</v>
      </c>
      <c r="C44" s="6">
        <f>C43+표1_3[[#This Row],[필요경험치]]</f>
        <v>71848059</v>
      </c>
    </row>
    <row r="45" spans="1:3" x14ac:dyDescent="0.3">
      <c r="A45" s="5">
        <v>43</v>
      </c>
      <c r="B45" s="6">
        <v>19166774</v>
      </c>
      <c r="C45" s="6">
        <f>C44+표1_3[[#This Row],[필요경험치]]</f>
        <v>91014833</v>
      </c>
    </row>
    <row r="46" spans="1:3" x14ac:dyDescent="0.3">
      <c r="A46" s="5">
        <v>44</v>
      </c>
      <c r="B46" s="6">
        <v>23675081</v>
      </c>
      <c r="C46" s="6">
        <f>C45+표1_3[[#This Row],[필요경험치]]</f>
        <v>114689914</v>
      </c>
    </row>
    <row r="47" spans="1:3" x14ac:dyDescent="0.3">
      <c r="A47" s="5">
        <v>45</v>
      </c>
      <c r="B47" s="6">
        <v>43662513</v>
      </c>
      <c r="C47" s="6">
        <f>C46+표1_3[[#This Row],[필요경험치]]</f>
        <v>158352427</v>
      </c>
    </row>
    <row r="48" spans="1:3" x14ac:dyDescent="0.3">
      <c r="A48" s="5">
        <v>46</v>
      </c>
      <c r="B48" s="6">
        <v>53444740</v>
      </c>
      <c r="C48" s="6">
        <f>C47+표1_3[[#This Row],[필요경험치]]</f>
        <v>211797167</v>
      </c>
    </row>
    <row r="49" spans="1:3" x14ac:dyDescent="0.3">
      <c r="A49" s="5">
        <v>47</v>
      </c>
      <c r="B49" s="6">
        <v>65140747</v>
      </c>
      <c r="C49" s="6">
        <f>C48+표1_3[[#This Row],[필요경험치]]</f>
        <v>276937914</v>
      </c>
    </row>
    <row r="50" spans="1:3" x14ac:dyDescent="0.3">
      <c r="A50" s="5">
        <v>48</v>
      </c>
      <c r="B50" s="6">
        <v>79073007</v>
      </c>
      <c r="C50" s="6">
        <f>C49+표1_3[[#This Row],[필요경험치]]</f>
        <v>356010921</v>
      </c>
    </row>
    <row r="51" spans="1:3" x14ac:dyDescent="0.3">
      <c r="A51" s="5">
        <v>49</v>
      </c>
      <c r="B51" s="6">
        <v>95609962</v>
      </c>
      <c r="C51" s="6">
        <f>C50+표1_3[[#This Row],[필요경험치]]</f>
        <v>451620883</v>
      </c>
    </row>
    <row r="52" spans="1:3" x14ac:dyDescent="0.3">
      <c r="A52" s="5">
        <v>50</v>
      </c>
      <c r="B52" s="6">
        <v>115171430</v>
      </c>
      <c r="C52" s="6">
        <f>C51+표1_3[[#This Row],[필요경험치]]</f>
        <v>566792313</v>
      </c>
    </row>
    <row r="53" spans="1:3" x14ac:dyDescent="0.3">
      <c r="A53" s="5">
        <v>51</v>
      </c>
      <c r="B53" s="6">
        <v>138234528</v>
      </c>
      <c r="C53" s="6">
        <f>C52+표1_3[[#This Row],[필요경험치]]</f>
        <v>705026841</v>
      </c>
    </row>
    <row r="54" spans="1:3" x14ac:dyDescent="0.3">
      <c r="A54" s="5">
        <v>52</v>
      </c>
      <c r="B54" s="6">
        <v>165340131</v>
      </c>
      <c r="C54" s="6">
        <f>C53+표1_3[[#This Row],[필요경험치]]</f>
        <v>870366972</v>
      </c>
    </row>
    <row r="55" spans="1:3" x14ac:dyDescent="0.3">
      <c r="A55" s="5">
        <v>53</v>
      </c>
      <c r="B55" s="6">
        <v>197099918</v>
      </c>
      <c r="C55" s="6">
        <f>C54+표1_3[[#This Row],[필요경험치]]</f>
        <v>1067466890</v>
      </c>
    </row>
    <row r="56" spans="1:3" x14ac:dyDescent="0.3">
      <c r="A56" s="5">
        <v>54</v>
      </c>
      <c r="B56" s="6">
        <v>234204040</v>
      </c>
      <c r="C56" s="6">
        <f>C55+표1_3[[#This Row],[필요경험치]]</f>
        <v>1301670930</v>
      </c>
    </row>
    <row r="57" spans="1:3" x14ac:dyDescent="0.3">
      <c r="A57" s="5">
        <v>55</v>
      </c>
      <c r="B57" s="6">
        <v>277429447</v>
      </c>
      <c r="C57" s="6">
        <f>C56+표1_3[[#This Row],[필요경험치]]</f>
        <v>1579100377</v>
      </c>
    </row>
    <row r="58" spans="1:3" x14ac:dyDescent="0.3">
      <c r="A58" s="5">
        <v>56</v>
      </c>
      <c r="B58" s="6">
        <v>327648923</v>
      </c>
      <c r="C58" s="6">
        <f>C57+표1_3[[#This Row],[필요경험치]]</f>
        <v>1906749300</v>
      </c>
    </row>
    <row r="59" spans="1:3" x14ac:dyDescent="0.3">
      <c r="A59" s="5">
        <v>57</v>
      </c>
      <c r="B59" s="6">
        <v>385840881</v>
      </c>
      <c r="C59" s="6">
        <f>C58+표1_3[[#This Row],[필요경험치]]</f>
        <v>2292590181</v>
      </c>
    </row>
    <row r="60" spans="1:3" x14ac:dyDescent="0.3">
      <c r="A60" s="5">
        <v>58</v>
      </c>
      <c r="B60" s="6">
        <v>453099947</v>
      </c>
      <c r="C60" s="6">
        <f>C59+표1_3[[#This Row],[필요경험치]]</f>
        <v>2745690128</v>
      </c>
    </row>
    <row r="61" spans="1:3" x14ac:dyDescent="0.3">
      <c r="A61" s="5">
        <v>59</v>
      </c>
      <c r="B61" s="6">
        <v>530648395</v>
      </c>
      <c r="C61" s="6">
        <f>C60+표1_3[[#This Row],[필요경험치]]</f>
        <v>3276338523</v>
      </c>
    </row>
    <row r="62" spans="1:3" x14ac:dyDescent="0.3">
      <c r="A62" s="5">
        <v>60</v>
      </c>
      <c r="B62" s="7">
        <v>619848494</v>
      </c>
      <c r="C62" s="6">
        <f>C61+표1_3[[#This Row],[필요경험치]]</f>
        <v>3896187017</v>
      </c>
    </row>
    <row r="63" spans="1:3" x14ac:dyDescent="0.3">
      <c r="A63" s="5">
        <v>61</v>
      </c>
      <c r="B63" s="7">
        <v>722215795</v>
      </c>
      <c r="C63" s="6">
        <f>C62+표1_3[[#This Row],[필요경험치]]</f>
        <v>4618402812</v>
      </c>
    </row>
    <row r="64" spans="1:3" x14ac:dyDescent="0.3">
      <c r="A64" s="5">
        <v>62</v>
      </c>
      <c r="B64" s="7">
        <v>839433440</v>
      </c>
      <c r="C64" s="6">
        <f>C63+표1_3[[#This Row],[필요경험치]]</f>
        <v>5457836252</v>
      </c>
    </row>
    <row r="65" spans="1:3" x14ac:dyDescent="0.3">
      <c r="A65" s="5">
        <v>63</v>
      </c>
      <c r="B65" s="7">
        <v>973367534</v>
      </c>
      <c r="C65" s="6">
        <f>C64+표1_3[[#This Row],[필요경험치]]</f>
        <v>6431203786</v>
      </c>
    </row>
    <row r="66" spans="1:3" x14ac:dyDescent="0.3">
      <c r="A66" s="5">
        <v>64</v>
      </c>
      <c r="B66" s="7">
        <v>1126083652</v>
      </c>
      <c r="C66" s="6">
        <f>C65+표1_3[[#This Row],[필요경험치]]</f>
        <v>7557287438</v>
      </c>
    </row>
    <row r="67" spans="1:3" x14ac:dyDescent="0.3">
      <c r="A67" s="5">
        <v>65</v>
      </c>
      <c r="B67" s="7">
        <v>1381106070</v>
      </c>
      <c r="C67" s="6">
        <f>C66+표1_3[[#This Row],[필요경험치]]</f>
        <v>8938393508</v>
      </c>
    </row>
    <row r="68" spans="1:3" x14ac:dyDescent="0.3">
      <c r="A68" s="5">
        <v>66</v>
      </c>
      <c r="B68" s="7">
        <v>1684382688</v>
      </c>
      <c r="C68" s="6">
        <f>C67+표1_3[[#This Row],[필요경험치]]</f>
        <v>10622776196</v>
      </c>
    </row>
    <row r="69" spans="1:3" x14ac:dyDescent="0.3">
      <c r="A69" s="5">
        <v>67</v>
      </c>
      <c r="B69" s="7">
        <v>2043631079</v>
      </c>
      <c r="C69" s="6">
        <f>C68+표1_3[[#This Row],[필요경험치]]</f>
        <v>12666407275</v>
      </c>
    </row>
    <row r="70" spans="1:3" x14ac:dyDescent="0.3">
      <c r="A70" s="8">
        <v>68</v>
      </c>
      <c r="B70" s="9">
        <v>2467610259</v>
      </c>
      <c r="C70" s="6">
        <f>C69+표1_3[[#This Row],[필요경험치]]</f>
        <v>15134017534</v>
      </c>
    </row>
    <row r="71" spans="1:3" x14ac:dyDescent="0.3">
      <c r="A71" s="8">
        <v>69</v>
      </c>
      <c r="B71" s="9">
        <v>2933237966</v>
      </c>
      <c r="C71" s="6">
        <f>C70+표1_3[[#This Row],[필요경험치]]</f>
        <v>18067255500</v>
      </c>
    </row>
    <row r="72" spans="1:3" x14ac:dyDescent="0.3">
      <c r="A72" s="8">
        <v>70</v>
      </c>
      <c r="B72" s="9">
        <v>3550718780</v>
      </c>
      <c r="C72" s="6">
        <f>C71+표1_3[[#This Row],[필요경험치]]</f>
        <v>21617974280</v>
      </c>
    </row>
    <row r="73" spans="1:3" x14ac:dyDescent="0.3">
      <c r="A73" s="8">
        <v>71</v>
      </c>
      <c r="B73" s="9">
        <v>4233683820</v>
      </c>
      <c r="C73" s="6">
        <f>C72+표1_3[[#This Row],[필요경험치]]</f>
        <v>25851658100</v>
      </c>
    </row>
    <row r="74" spans="1:3" x14ac:dyDescent="0.3">
      <c r="A74" s="8">
        <v>72</v>
      </c>
      <c r="B74" s="9">
        <v>5029342883</v>
      </c>
      <c r="C74" s="6">
        <f>C73+표1_3[[#This Row],[필요경험치]]</f>
        <v>30881000983</v>
      </c>
    </row>
    <row r="75" spans="1:3" x14ac:dyDescent="0.3">
      <c r="A75" s="8">
        <v>73</v>
      </c>
      <c r="B75" s="9">
        <v>5953649898</v>
      </c>
      <c r="C75" s="6">
        <f>C74+표1_3[[#This Row],[필요경험치]]</f>
        <v>36834650881</v>
      </c>
    </row>
    <row r="76" spans="1:3" x14ac:dyDescent="0.3">
      <c r="A76" s="8">
        <v>74</v>
      </c>
      <c r="B76" s="9">
        <v>7024482619</v>
      </c>
      <c r="C76" s="6">
        <f>C75+표1_3[[#This Row],[필요경험치]]</f>
        <v>43859133500</v>
      </c>
    </row>
    <row r="77" spans="1:3" x14ac:dyDescent="0.3">
      <c r="A77" s="8">
        <v>75</v>
      </c>
      <c r="B77" s="9">
        <v>8261837524</v>
      </c>
      <c r="C77" s="6">
        <f>C76+표1_3[[#This Row],[필요경험치]]</f>
        <v>52120971024</v>
      </c>
    </row>
    <row r="78" spans="1:3" x14ac:dyDescent="0.3">
      <c r="A78" s="8">
        <v>76</v>
      </c>
      <c r="B78" s="9">
        <v>9688040963</v>
      </c>
      <c r="C78" s="6">
        <f>C77+표1_3[[#This Row],[필요경험치]]</f>
        <v>61809011987</v>
      </c>
    </row>
    <row r="79" spans="1:3" x14ac:dyDescent="0.3">
      <c r="A79" s="8">
        <v>77</v>
      </c>
      <c r="B79" s="9">
        <v>11327977600</v>
      </c>
      <c r="C79" s="6">
        <f>C78+표1_3[[#This Row],[필요경험치]]</f>
        <v>73136989587</v>
      </c>
    </row>
    <row r="80" spans="1:3" x14ac:dyDescent="0.3">
      <c r="A80" s="8">
        <v>78</v>
      </c>
      <c r="B80" s="9">
        <v>13209337337</v>
      </c>
      <c r="C80" s="6">
        <f>C79+표1_3[[#This Row],[필요경험치]]</f>
        <v>86346326924</v>
      </c>
    </row>
    <row r="81" spans="1:3" x14ac:dyDescent="0.3">
      <c r="A81" s="8">
        <v>79</v>
      </c>
      <c r="B81" s="9">
        <v>15362881827</v>
      </c>
      <c r="C81" s="6">
        <f>C80+표1_3[[#This Row],[필요경험치]]</f>
        <v>101709208751</v>
      </c>
    </row>
    <row r="82" spans="1:3" x14ac:dyDescent="0.3">
      <c r="A82" s="8">
        <v>80</v>
      </c>
      <c r="B82" s="9">
        <v>17822734896</v>
      </c>
      <c r="C82" s="6">
        <f>C81+표1_3[[#This Row],[필요경험치]]</f>
        <v>119531943647</v>
      </c>
    </row>
    <row r="83" spans="1:3" x14ac:dyDescent="0.3">
      <c r="A83" s="8">
        <v>81</v>
      </c>
      <c r="B83" s="9">
        <v>20001626310</v>
      </c>
      <c r="C83" s="6">
        <f>C82+표1_3[[#This Row],[필요경험치]]</f>
        <v>139533569957</v>
      </c>
    </row>
    <row r="84" spans="1:3" x14ac:dyDescent="0.3">
      <c r="A84" s="8">
        <v>82</v>
      </c>
      <c r="B84" s="9">
        <v>22415537902</v>
      </c>
      <c r="C84" s="6">
        <f>C83+표1_3[[#This Row],[필요경험치]]</f>
        <v>161949107859</v>
      </c>
    </row>
    <row r="85" spans="1:3" x14ac:dyDescent="0.3">
      <c r="A85" s="8">
        <v>83</v>
      </c>
      <c r="B85" s="9">
        <v>25096518006</v>
      </c>
      <c r="C85" s="6">
        <f>C84+표1_3[[#This Row],[필요경험치]]</f>
        <v>187045625865</v>
      </c>
    </row>
    <row r="86" spans="1:3" x14ac:dyDescent="0.3">
      <c r="A86" s="8">
        <v>84</v>
      </c>
      <c r="B86" s="9">
        <v>28038385232</v>
      </c>
      <c r="C86" s="6">
        <f>C85+표1_3[[#This Row],[필요경험치]]</f>
        <v>215084011097</v>
      </c>
    </row>
    <row r="87" spans="1:3" x14ac:dyDescent="0.3">
      <c r="A87" s="8">
        <v>85</v>
      </c>
      <c r="B87" s="9">
        <v>31296843514</v>
      </c>
      <c r="C87" s="6">
        <f>C86+표1_3[[#This Row],[필요경험치]]</f>
        <v>246380854611</v>
      </c>
    </row>
    <row r="88" spans="1:3" x14ac:dyDescent="0.3">
      <c r="A88" s="8">
        <v>86</v>
      </c>
      <c r="B88" s="9">
        <f>B87*3</f>
        <v>93890530542</v>
      </c>
      <c r="C88" s="6">
        <f>C87+표1_3[[#This Row],[필요경험치]]</f>
        <v>340271385153</v>
      </c>
    </row>
    <row r="89" spans="1:3" x14ac:dyDescent="0.3">
      <c r="A89" s="8">
        <v>87</v>
      </c>
      <c r="B89" s="9">
        <f>B88*4</f>
        <v>375562122168</v>
      </c>
      <c r="C89" s="6">
        <f>C88+표1_3[[#This Row],[필요경험치]]</f>
        <v>715833507321</v>
      </c>
    </row>
    <row r="90" spans="1:3" x14ac:dyDescent="0.3">
      <c r="A90" s="8">
        <v>88</v>
      </c>
      <c r="B90" s="9">
        <f>B89*4</f>
        <v>1502248488672</v>
      </c>
      <c r="C90" s="6">
        <f>C89+표1_3[[#This Row],[필요경험치]]</f>
        <v>2218081995993</v>
      </c>
    </row>
    <row r="91" spans="1:3" x14ac:dyDescent="0.3">
      <c r="A91" s="8">
        <v>89</v>
      </c>
      <c r="B91" s="9">
        <f>B90*4</f>
        <v>6008993954688</v>
      </c>
      <c r="C91" s="6">
        <f>C90+표1_3[[#This Row],[필요경험치]]</f>
        <v>8227075950681</v>
      </c>
    </row>
    <row r="92" spans="1:3" x14ac:dyDescent="0.3">
      <c r="A92" s="8">
        <v>90</v>
      </c>
      <c r="B92" s="9">
        <f>B91*4</f>
        <v>24035975818752</v>
      </c>
      <c r="C92" s="6">
        <f>C91+표1_3[[#This Row],[필요경험치]]</f>
        <v>32263051769433</v>
      </c>
    </row>
  </sheetData>
  <phoneticPr fontId="2" type="noConversion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결과</vt:lpstr>
      <vt:lpstr>Sheet3</vt:lpstr>
      <vt:lpstr>경험치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CHANGJU JO</dc:creator>
  <cp:lastModifiedBy>user</cp:lastModifiedBy>
  <cp:lastPrinted>2020-11-26T10:09:34Z</cp:lastPrinted>
  <dcterms:created xsi:type="dcterms:W3CDTF">2020-11-26T09:29:59Z</dcterms:created>
  <dcterms:modified xsi:type="dcterms:W3CDTF">2023-03-20T05:04:14Z</dcterms:modified>
</cp:coreProperties>
</file>