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53D8E73-5A35-4483-BD7C-6852A117E960}" xr6:coauthVersionLast="36" xr6:coauthVersionMax="36" xr10:uidLastSave="{00000000-0000-0000-0000-000000000000}"/>
  <bookViews>
    <workbookView xWindow="0" yWindow="0" windowWidth="22875" windowHeight="11055" firstSheet="2" activeTab="2" xr2:uid="{BDCC8BEF-458A-460A-8C0B-033E22AD77AB}"/>
  </bookViews>
  <sheets>
    <sheet name="원본" sheetId="3" state="hidden" r:id="rId1"/>
    <sheet name="체인지 업데이트1차 (2)" sheetId="5" state="hidden" r:id="rId2"/>
    <sheet name="체인지 업데이트1차" sheetId="1" r:id="rId3"/>
    <sheet name="데이터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K26" i="5" s="1"/>
  <c r="D25" i="5"/>
  <c r="K25" i="5" s="1"/>
  <c r="H22" i="5"/>
  <c r="F22" i="5"/>
  <c r="D22" i="5"/>
  <c r="J21" i="5"/>
  <c r="H21" i="5"/>
  <c r="F21" i="5"/>
  <c r="D21" i="5"/>
  <c r="J20" i="5"/>
  <c r="H20" i="5"/>
  <c r="F20" i="5"/>
  <c r="D20" i="5"/>
  <c r="G13" i="5"/>
  <c r="F13" i="5"/>
  <c r="G12" i="5"/>
  <c r="F12" i="5"/>
  <c r="G11" i="5"/>
  <c r="G14" i="5" s="1"/>
  <c r="I10" i="5" s="1"/>
  <c r="I14" i="5" s="1"/>
  <c r="F11" i="5"/>
  <c r="G10" i="5"/>
  <c r="F10" i="5"/>
  <c r="F14" i="5" s="1"/>
  <c r="K21" i="5" l="1"/>
  <c r="K20" i="5"/>
  <c r="K22" i="5"/>
  <c r="K10" i="5"/>
  <c r="K13" i="5"/>
  <c r="D26" i="1"/>
  <c r="K26" i="1" s="1"/>
  <c r="D25" i="1"/>
  <c r="K25" i="1" s="1"/>
  <c r="G13" i="1"/>
  <c r="F13" i="1"/>
  <c r="G12" i="1"/>
  <c r="F12" i="1"/>
  <c r="G11" i="1"/>
  <c r="F11" i="1"/>
  <c r="G10" i="1"/>
  <c r="F10" i="1"/>
  <c r="K19" i="5" l="1"/>
  <c r="C5" i="5" s="1"/>
  <c r="F5" i="5" s="1"/>
  <c r="G14" i="1"/>
  <c r="I10" i="1" s="1"/>
  <c r="I14" i="1" s="1"/>
  <c r="K13" i="1" s="1"/>
  <c r="F14" i="1"/>
  <c r="G15" i="3"/>
  <c r="K15" i="3" s="1"/>
  <c r="G14" i="3"/>
  <c r="K14" i="3" s="1"/>
  <c r="H11" i="3"/>
  <c r="F11" i="3"/>
  <c r="D11" i="3"/>
  <c r="J10" i="3"/>
  <c r="H10" i="3"/>
  <c r="F10" i="3"/>
  <c r="D10" i="3"/>
  <c r="J9" i="3"/>
  <c r="H9" i="3"/>
  <c r="F9" i="3"/>
  <c r="D9" i="3"/>
  <c r="D14" i="5" l="1"/>
  <c r="F15" i="5" s="1"/>
  <c r="G5" i="5"/>
  <c r="I5" i="5" s="1"/>
  <c r="I7" i="5" s="1"/>
  <c r="K6" i="5" s="1"/>
  <c r="K10" i="1"/>
  <c r="K11" i="3"/>
  <c r="K10" i="3"/>
  <c r="K9" i="3"/>
  <c r="H22" i="1"/>
  <c r="J21" i="1"/>
  <c r="J20" i="1"/>
  <c r="H21" i="1"/>
  <c r="H20" i="1"/>
  <c r="F22" i="1"/>
  <c r="F21" i="1"/>
  <c r="F20" i="1"/>
  <c r="D22" i="1"/>
  <c r="D21" i="1"/>
  <c r="D20" i="1"/>
  <c r="K5" i="5" l="1"/>
  <c r="K16" i="3"/>
  <c r="D4" i="3" s="1"/>
  <c r="E4" i="3" s="1"/>
  <c r="G4" i="3" s="1"/>
  <c r="K4" i="3" s="1"/>
  <c r="K22" i="1"/>
  <c r="K21" i="1"/>
  <c r="K20" i="1"/>
  <c r="K19" i="1" l="1"/>
  <c r="J4" i="3"/>
  <c r="K13" i="2"/>
  <c r="K14" i="2" s="1"/>
  <c r="K11" i="2"/>
  <c r="L11" i="2"/>
  <c r="K12" i="2"/>
  <c r="L12" i="2"/>
  <c r="L13" i="2"/>
  <c r="L14" i="2" s="1"/>
  <c r="L10" i="2"/>
  <c r="K10" i="2"/>
  <c r="J11" i="2"/>
  <c r="J10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11" i="2"/>
  <c r="F10" i="2"/>
  <c r="H11" i="2"/>
  <c r="I11" i="2"/>
  <c r="H12" i="2"/>
  <c r="I12" i="2"/>
  <c r="I10" i="2"/>
  <c r="H10" i="2"/>
  <c r="D11" i="2"/>
  <c r="E11" i="2"/>
  <c r="D12" i="2"/>
  <c r="E12" i="2"/>
  <c r="E10" i="2"/>
  <c r="D10" i="2"/>
  <c r="B11" i="2"/>
  <c r="B12" i="2"/>
  <c r="B10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11" i="2"/>
  <c r="G12" i="2"/>
  <c r="G10" i="2"/>
  <c r="C12" i="2"/>
  <c r="C11" i="2"/>
  <c r="C10" i="2"/>
  <c r="C5" i="1" l="1"/>
  <c r="G5" i="1" s="1"/>
  <c r="I5" i="1" s="1"/>
  <c r="D14" i="1"/>
  <c r="F15" i="1" s="1"/>
  <c r="F5" i="1" l="1"/>
  <c r="I7" i="1"/>
  <c r="K6" i="1" s="1"/>
  <c r="K5" i="1" l="1"/>
</calcChain>
</file>

<file path=xl/sharedStrings.xml><?xml version="1.0" encoding="utf-8"?>
<sst xmlns="http://schemas.openxmlformats.org/spreadsheetml/2006/main" count="206" uniqueCount="89">
  <si>
    <t>전설</t>
    <phoneticPr fontId="2" type="noConversion"/>
  </si>
  <si>
    <t>영웅</t>
    <phoneticPr fontId="2" type="noConversion"/>
  </si>
  <si>
    <t>희귀</t>
    <phoneticPr fontId="2" type="noConversion"/>
  </si>
  <si>
    <t>신화</t>
    <phoneticPr fontId="2" type="noConversion"/>
  </si>
  <si>
    <t>무기</t>
    <phoneticPr fontId="2" type="noConversion"/>
  </si>
  <si>
    <t>방어구</t>
    <phoneticPr fontId="2" type="noConversion"/>
  </si>
  <si>
    <t>스킬</t>
    <phoneticPr fontId="2" type="noConversion"/>
  </si>
  <si>
    <t>유료악세</t>
    <phoneticPr fontId="2" type="noConversion"/>
  </si>
  <si>
    <t>필요물약</t>
  </si>
  <si>
    <t>필요물약</t>
    <phoneticPr fontId="2" type="noConversion"/>
  </si>
  <si>
    <t>숙련단계</t>
    <phoneticPr fontId="2" type="noConversion"/>
  </si>
  <si>
    <t>무기신화</t>
    <phoneticPr fontId="2" type="noConversion"/>
  </si>
  <si>
    <t>무기전설</t>
    <phoneticPr fontId="2" type="noConversion"/>
  </si>
  <si>
    <t>무기영웅</t>
    <phoneticPr fontId="2" type="noConversion"/>
  </si>
  <si>
    <t>무기희귀</t>
    <phoneticPr fontId="2" type="noConversion"/>
  </si>
  <si>
    <t>방어구신화</t>
    <phoneticPr fontId="2" type="noConversion"/>
  </si>
  <si>
    <t>방어구전설</t>
    <phoneticPr fontId="2" type="noConversion"/>
  </si>
  <si>
    <t>방어구영웅</t>
    <phoneticPr fontId="2" type="noConversion"/>
  </si>
  <si>
    <t>방어구희귀</t>
    <phoneticPr fontId="2" type="noConversion"/>
  </si>
  <si>
    <t>스킬신화</t>
    <phoneticPr fontId="2" type="noConversion"/>
  </si>
  <si>
    <t>스킬영웅</t>
    <phoneticPr fontId="2" type="noConversion"/>
  </si>
  <si>
    <t>스킬전설</t>
    <phoneticPr fontId="2" type="noConversion"/>
  </si>
  <si>
    <t>수량입력</t>
  </si>
  <si>
    <t>수량입력</t>
    <phoneticPr fontId="2" type="noConversion"/>
  </si>
  <si>
    <t>물약 총계</t>
    <phoneticPr fontId="2" type="noConversion"/>
  </si>
  <si>
    <t>물약 합산</t>
    <phoneticPr fontId="2" type="noConversion"/>
  </si>
  <si>
    <t>묶음 수량</t>
    <phoneticPr fontId="2" type="noConversion"/>
  </si>
  <si>
    <t>필요 묶음</t>
    <phoneticPr fontId="2" type="noConversion"/>
  </si>
  <si>
    <t>물약정보</t>
    <phoneticPr fontId="2" type="noConversion"/>
  </si>
  <si>
    <t>묶음 다이아</t>
    <phoneticPr fontId="2" type="noConversion"/>
  </si>
  <si>
    <t>암시장</t>
    <phoneticPr fontId="2" type="noConversion"/>
  </si>
  <si>
    <t>현금 환산</t>
    <phoneticPr fontId="2" type="noConversion"/>
  </si>
  <si>
    <r>
      <t>공식구매</t>
    </r>
    <r>
      <rPr>
        <b/>
        <sz val="12"/>
        <color theme="1"/>
        <rFont val="맑은 고딕"/>
        <family val="3"/>
        <charset val="129"/>
        <scheme val="minor"/>
      </rPr>
      <t xml:space="preserve">
(고정)</t>
    </r>
    <phoneticPr fontId="2" type="noConversion"/>
  </si>
  <si>
    <r>
      <t>암시장</t>
    </r>
    <r>
      <rPr>
        <b/>
        <sz val="12"/>
        <color theme="1"/>
        <rFont val="맑은 고딕"/>
        <family val="3"/>
        <charset val="129"/>
        <scheme val="minor"/>
      </rPr>
      <t xml:space="preserve">
(수정가능)</t>
    </r>
    <phoneticPr fontId="2" type="noConversion"/>
  </si>
  <si>
    <t>다이아 시세(1만당)</t>
    <phoneticPr fontId="2" type="noConversion"/>
  </si>
  <si>
    <t>클레스 체인지 비용</t>
    <phoneticPr fontId="2" type="noConversion"/>
  </si>
  <si>
    <t>다이아</t>
    <phoneticPr fontId="2" type="noConversion"/>
  </si>
  <si>
    <t>총 다이아
A+B</t>
    <phoneticPr fontId="2" type="noConversion"/>
  </si>
  <si>
    <t>A 물약
다이아</t>
    <phoneticPr fontId="2" type="noConversion"/>
  </si>
  <si>
    <t>B 클체 
수수료 다이아</t>
    <phoneticPr fontId="2" type="noConversion"/>
  </si>
  <si>
    <t>스   킬</t>
    <phoneticPr fontId="2" type="noConversion"/>
  </si>
  <si>
    <t>무   기</t>
    <phoneticPr fontId="2" type="noConversion"/>
  </si>
  <si>
    <t xml:space="preserve"> 공식구매</t>
    <phoneticPr fontId="2" type="noConversion"/>
  </si>
  <si>
    <t>*방어구는 일반악세, 룬 포함 입니다.</t>
    <phoneticPr fontId="2" type="noConversion"/>
  </si>
  <si>
    <t>오시무기</t>
    <phoneticPr fontId="2" type="noConversion"/>
  </si>
  <si>
    <t>투구</t>
    <phoneticPr fontId="2" type="noConversion"/>
  </si>
  <si>
    <t>갑옷2</t>
    <phoneticPr fontId="2" type="noConversion"/>
  </si>
  <si>
    <t>각반</t>
    <phoneticPr fontId="2" type="noConversion"/>
  </si>
  <si>
    <t>장갑</t>
    <phoneticPr fontId="2" type="noConversion"/>
  </si>
  <si>
    <t>신발</t>
    <phoneticPr fontId="2" type="noConversion"/>
  </si>
  <si>
    <t>룬</t>
    <phoneticPr fontId="2" type="noConversion"/>
  </si>
  <si>
    <t>티</t>
    <phoneticPr fontId="2" type="noConversion"/>
  </si>
  <si>
    <t>견갑</t>
    <phoneticPr fontId="2" type="noConversion"/>
  </si>
  <si>
    <t>BM</t>
    <phoneticPr fontId="2" type="noConversion"/>
  </si>
  <si>
    <t>족쇄</t>
    <phoneticPr fontId="2" type="noConversion"/>
  </si>
  <si>
    <t>판매다야</t>
    <phoneticPr fontId="2" type="noConversion"/>
  </si>
  <si>
    <t>구매수량</t>
    <phoneticPr fontId="2" type="noConversion"/>
  </si>
  <si>
    <t>소모다야</t>
    <phoneticPr fontId="2" type="noConversion"/>
  </si>
  <si>
    <t>상품명</t>
    <phoneticPr fontId="2" type="noConversion"/>
  </si>
  <si>
    <t>필요물약</t>
    <phoneticPr fontId="2" type="noConversion"/>
  </si>
  <si>
    <t>재화 합산</t>
    <phoneticPr fontId="2" type="noConversion"/>
  </si>
  <si>
    <t>재화 묶음량</t>
    <phoneticPr fontId="2" type="noConversion"/>
  </si>
  <si>
    <t>재화 획득량</t>
    <phoneticPr fontId="2" type="noConversion"/>
  </si>
  <si>
    <t>교
체
정
보</t>
    <phoneticPr fontId="2" type="noConversion"/>
  </si>
  <si>
    <t xml:space="preserve">주머니 패키지(22) </t>
    <phoneticPr fontId="2" type="noConversion"/>
  </si>
  <si>
    <t xml:space="preserve">주머니 묶음(44) </t>
    <phoneticPr fontId="2" type="noConversion"/>
  </si>
  <si>
    <t xml:space="preserve">상자(1) </t>
    <phoneticPr fontId="2" type="noConversion"/>
  </si>
  <si>
    <t>다이아</t>
    <phoneticPr fontId="2" type="noConversion"/>
  </si>
  <si>
    <t>클체 수수료</t>
    <phoneticPr fontId="2" type="noConversion"/>
  </si>
  <si>
    <t>공식구매</t>
    <phoneticPr fontId="2" type="noConversion"/>
  </si>
  <si>
    <t>재화 다이아</t>
    <phoneticPr fontId="2" type="noConversion"/>
  </si>
  <si>
    <t>합 계</t>
    <phoneticPr fontId="2" type="noConversion"/>
  </si>
  <si>
    <t>암 시 장</t>
    <phoneticPr fontId="2" type="noConversion"/>
  </si>
  <si>
    <t>상세
계산</t>
    <phoneticPr fontId="2" type="noConversion"/>
  </si>
  <si>
    <t>현금 환산</t>
    <phoneticPr fontId="2" type="noConversion"/>
  </si>
  <si>
    <t>다이아 시세
( 1만다야 당)</t>
    <phoneticPr fontId="2" type="noConversion"/>
  </si>
  <si>
    <t>공식구매</t>
    <phoneticPr fontId="2" type="noConversion"/>
  </si>
  <si>
    <t>공식구매(고정)</t>
    <phoneticPr fontId="2" type="noConversion"/>
  </si>
  <si>
    <t>암 시 장</t>
    <phoneticPr fontId="2" type="noConversion"/>
  </si>
  <si>
    <t>묶음
계산</t>
    <phoneticPr fontId="2" type="noConversion"/>
  </si>
  <si>
    <t>묶음수량</t>
    <phoneticPr fontId="2" type="noConversion"/>
  </si>
  <si>
    <t>합계</t>
    <phoneticPr fontId="2" type="noConversion"/>
  </si>
  <si>
    <t>필요 재화</t>
    <phoneticPr fontId="2" type="noConversion"/>
  </si>
  <si>
    <t>과부족 재화</t>
    <phoneticPr fontId="2" type="noConversion"/>
  </si>
  <si>
    <t>암시장(수정가능)</t>
    <phoneticPr fontId="2" type="noConversion"/>
  </si>
  <si>
    <t>구매 재화 합계</t>
    <phoneticPr fontId="2" type="noConversion"/>
  </si>
  <si>
    <t>*재화는 '스톤'을 의미 합니다.
*녹색 바탕의 셀만 입력.
*일반악세, 룬은 방어구에 포함 기재 하면됩니다.
*묶음기준 계산은 교체 정보를 입력 하고 대략 임시로 확인 하는 용도.
*상세 계산은 실제 구매시 효율적인 묶음 구매를 위하여 계산 하는 용도.</t>
    <phoneticPr fontId="2" type="noConversion"/>
  </si>
  <si>
    <t xml:space="preserve">상자(11) </t>
    <phoneticPr fontId="2" type="noConversion"/>
  </si>
  <si>
    <t>제작자:하이쭌(인벤)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</si>
</sst>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0.00_ "/>
    <numFmt numFmtId="177" formatCode="#,##0_ "/>
    <numFmt numFmtId="178" formatCode="0_);[Red]\(0\)"/>
    <numFmt numFmtId="179" formatCode="#,##0_ ;[Red]\-#,##0\ "/>
    <numFmt numFmtId="180" formatCode="#,##0&quot; 원&quot;"/>
    <numFmt numFmtId="181" formatCode="#,##0.00_ "/>
  </numFmts>
  <fonts count="3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8"/>
      <color theme="1"/>
      <name val="HY견고딕"/>
      <family val="1"/>
      <charset val="129"/>
    </font>
    <font>
      <b/>
      <sz val="14"/>
      <color rgb="FFFF0000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BA9E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>
      <alignment vertical="center"/>
    </xf>
    <xf numFmtId="0" fontId="0" fillId="8" borderId="0" xfId="0" applyFill="1" applyAlignment="1" applyProtection="1">
      <alignment horizontal="center" vertical="center"/>
      <protection locked="0"/>
    </xf>
    <xf numFmtId="0" fontId="0" fillId="8" borderId="0" xfId="0" applyFill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41" fontId="0" fillId="8" borderId="0" xfId="0" applyNumberFormat="1" applyFill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left" vertical="center"/>
    </xf>
    <xf numFmtId="0" fontId="0" fillId="8" borderId="0" xfId="0" applyFill="1" applyAlignment="1" applyProtection="1">
      <alignment horizontal="center" vertical="center"/>
    </xf>
    <xf numFmtId="0" fontId="4" fillId="13" borderId="11" xfId="0" applyFont="1" applyFill="1" applyBorder="1" applyAlignment="1" applyProtection="1">
      <alignment horizontal="center"/>
    </xf>
    <xf numFmtId="0" fontId="4" fillId="13" borderId="0" xfId="0" applyFont="1" applyFill="1" applyBorder="1" applyAlignment="1" applyProtection="1">
      <alignment horizontal="center"/>
    </xf>
    <xf numFmtId="0" fontId="4" fillId="13" borderId="11" xfId="0" applyFont="1" applyFill="1" applyBorder="1" applyAlignment="1" applyProtection="1">
      <alignment horizontal="center" wrapText="1"/>
    </xf>
    <xf numFmtId="0" fontId="4" fillId="13" borderId="15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center" vertical="center"/>
    </xf>
    <xf numFmtId="0" fontId="8" fillId="12" borderId="3" xfId="0" applyFont="1" applyFill="1" applyBorder="1" applyAlignment="1" applyProtection="1">
      <alignment horizontal="center" vertical="center"/>
    </xf>
    <xf numFmtId="0" fontId="8" fillId="12" borderId="10" xfId="0" applyFont="1" applyFill="1" applyBorder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3" fillId="13" borderId="0" xfId="0" applyFont="1" applyFill="1" applyBorder="1" applyAlignment="1" applyProtection="1">
      <alignment horizontal="center" wrapText="1"/>
    </xf>
    <xf numFmtId="0" fontId="14" fillId="13" borderId="11" xfId="0" applyFont="1" applyFill="1" applyBorder="1" applyAlignment="1" applyProtection="1">
      <alignment horizontal="center" wrapText="1"/>
    </xf>
    <xf numFmtId="177" fontId="14" fillId="13" borderId="7" xfId="1" applyNumberFormat="1" applyFont="1" applyFill="1" applyBorder="1" applyAlignment="1" applyProtection="1">
      <alignment horizontal="center" vertical="top"/>
    </xf>
    <xf numFmtId="0" fontId="3" fillId="13" borderId="11" xfId="0" applyFont="1" applyFill="1" applyBorder="1" applyAlignment="1" applyProtection="1">
      <alignment horizontal="center" wrapText="1"/>
    </xf>
    <xf numFmtId="0" fontId="11" fillId="13" borderId="7" xfId="0" applyFont="1" applyFill="1" applyBorder="1" applyAlignment="1" applyProtection="1">
      <alignment horizontal="center" vertical="center"/>
    </xf>
    <xf numFmtId="0" fontId="11" fillId="13" borderId="8" xfId="0" applyFont="1" applyFill="1" applyBorder="1" applyAlignment="1" applyProtection="1">
      <alignment horizontal="center" vertical="center"/>
    </xf>
    <xf numFmtId="176" fontId="11" fillId="13" borderId="8" xfId="0" applyNumberFormat="1" applyFont="1" applyFill="1" applyBorder="1" applyAlignment="1" applyProtection="1">
      <alignment horizontal="center" vertical="center"/>
    </xf>
    <xf numFmtId="177" fontId="11" fillId="13" borderId="7" xfId="0" applyNumberFormat="1" applyFont="1" applyFill="1" applyBorder="1" applyAlignment="1" applyProtection="1">
      <alignment horizontal="center" vertical="center"/>
    </xf>
    <xf numFmtId="177" fontId="11" fillId="13" borderId="8" xfId="0" applyNumberFormat="1" applyFont="1" applyFill="1" applyBorder="1" applyAlignment="1" applyProtection="1">
      <alignment horizontal="center" vertical="center"/>
    </xf>
    <xf numFmtId="177" fontId="11" fillId="13" borderId="9" xfId="0" applyNumberFormat="1" applyFont="1" applyFill="1" applyBorder="1" applyAlignment="1" applyProtection="1">
      <alignment horizontal="center" vertical="center"/>
    </xf>
    <xf numFmtId="177" fontId="11" fillId="14" borderId="9" xfId="0" applyNumberFormat="1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</xf>
    <xf numFmtId="0" fontId="7" fillId="16" borderId="0" xfId="0" applyFont="1" applyFill="1" applyBorder="1" applyAlignment="1" applyProtection="1">
      <alignment horizontal="center" vertical="center"/>
    </xf>
    <xf numFmtId="0" fontId="9" fillId="17" borderId="2" xfId="0" applyFont="1" applyFill="1" applyBorder="1" applyAlignment="1" applyProtection="1">
      <alignment horizontal="center" vertical="center"/>
    </xf>
    <xf numFmtId="0" fontId="5" fillId="17" borderId="2" xfId="0" applyFont="1" applyFill="1" applyBorder="1" applyAlignment="1" applyProtection="1">
      <alignment horizontal="center" vertical="center"/>
    </xf>
    <xf numFmtId="0" fontId="9" fillId="18" borderId="2" xfId="0" applyFont="1" applyFill="1" applyBorder="1" applyAlignment="1" applyProtection="1">
      <alignment horizontal="center" vertical="center"/>
    </xf>
    <xf numFmtId="0" fontId="5" fillId="18" borderId="2" xfId="0" applyFont="1" applyFill="1" applyBorder="1" applyAlignment="1" applyProtection="1">
      <alignment horizontal="center" vertical="center"/>
    </xf>
    <xf numFmtId="0" fontId="15" fillId="8" borderId="0" xfId="0" applyFont="1" applyFill="1" applyAlignment="1" applyProtection="1">
      <alignment horizontal="left" vertical="center"/>
      <protection locked="0"/>
    </xf>
    <xf numFmtId="0" fontId="7" fillId="11" borderId="0" xfId="0" applyFont="1" applyFill="1" applyBorder="1" applyAlignment="1" applyProtection="1">
      <alignment horizontal="center" vertical="center"/>
    </xf>
    <xf numFmtId="178" fontId="0" fillId="8" borderId="0" xfId="0" applyNumberFormat="1" applyFill="1" applyAlignment="1" applyProtection="1">
      <alignment horizontal="center" vertical="center"/>
      <protection locked="0"/>
    </xf>
    <xf numFmtId="178" fontId="0" fillId="8" borderId="0" xfId="1" applyNumberFormat="1" applyFont="1" applyFill="1" applyAlignment="1" applyProtection="1">
      <alignment horizontal="center" vertical="center"/>
    </xf>
    <xf numFmtId="177" fontId="0" fillId="8" borderId="0" xfId="0" applyNumberFormat="1" applyFill="1" applyAlignment="1">
      <alignment horizontal="center"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6" fillId="11" borderId="3" xfId="0" applyFont="1" applyFill="1" applyBorder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179" fontId="0" fillId="13" borderId="15" xfId="0" applyNumberFormat="1" applyFill="1" applyBorder="1" applyAlignment="1" applyProtection="1">
      <alignment horizontal="center" vertical="center"/>
    </xf>
    <xf numFmtId="0" fontId="3" fillId="20" borderId="5" xfId="0" applyFont="1" applyFill="1" applyBorder="1" applyAlignment="1" applyProtection="1">
      <alignment horizontal="center" vertical="center"/>
    </xf>
    <xf numFmtId="0" fontId="9" fillId="20" borderId="2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 vertical="center"/>
    </xf>
    <xf numFmtId="0" fontId="10" fillId="20" borderId="4" xfId="0" applyFont="1" applyFill="1" applyBorder="1" applyAlignment="1" applyProtection="1">
      <alignment horizontal="center" vertical="center"/>
    </xf>
    <xf numFmtId="0" fontId="22" fillId="12" borderId="3" xfId="0" applyFont="1" applyFill="1" applyBorder="1" applyAlignment="1" applyProtection="1">
      <alignment horizontal="center" vertical="center"/>
    </xf>
    <xf numFmtId="0" fontId="22" fillId="12" borderId="10" xfId="0" applyFont="1" applyFill="1" applyBorder="1" applyAlignment="1" applyProtection="1">
      <alignment horizontal="center" vertical="center"/>
    </xf>
    <xf numFmtId="0" fontId="4" fillId="20" borderId="5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20" borderId="2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</xf>
    <xf numFmtId="0" fontId="4" fillId="17" borderId="2" xfId="0" applyFont="1" applyFill="1" applyBorder="1" applyAlignment="1" applyProtection="1">
      <alignment horizontal="center" vertical="center"/>
    </xf>
    <xf numFmtId="0" fontId="4" fillId="18" borderId="2" xfId="0" applyFont="1" applyFill="1" applyBorder="1" applyAlignment="1" applyProtection="1">
      <alignment horizontal="center" vertical="center"/>
    </xf>
    <xf numFmtId="0" fontId="4" fillId="20" borderId="4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 vertical="center"/>
    </xf>
    <xf numFmtId="0" fontId="4" fillId="20" borderId="14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</xf>
    <xf numFmtId="0" fontId="4" fillId="21" borderId="2" xfId="0" applyFont="1" applyFill="1" applyBorder="1" applyAlignment="1" applyProtection="1">
      <alignment horizontal="center" vertical="center"/>
    </xf>
    <xf numFmtId="0" fontId="7" fillId="22" borderId="0" xfId="0" applyFont="1" applyFill="1" applyBorder="1" applyAlignment="1" applyProtection="1">
      <alignment horizontal="center" vertical="center"/>
    </xf>
    <xf numFmtId="0" fontId="6" fillId="22" borderId="0" xfId="0" applyFont="1" applyFill="1" applyBorder="1" applyAlignment="1" applyProtection="1">
      <alignment horizontal="center" vertical="center"/>
    </xf>
    <xf numFmtId="179" fontId="0" fillId="13" borderId="15" xfId="0" applyNumberFormat="1" applyFill="1" applyBorder="1" applyAlignment="1" applyProtection="1">
      <alignment vertical="center"/>
    </xf>
    <xf numFmtId="0" fontId="7" fillId="15" borderId="0" xfId="0" applyFont="1" applyFill="1" applyBorder="1" applyAlignment="1" applyProtection="1">
      <alignment vertical="center"/>
    </xf>
    <xf numFmtId="177" fontId="19" fillId="13" borderId="0" xfId="0" applyNumberFormat="1" applyFont="1" applyFill="1" applyBorder="1" applyAlignment="1" applyProtection="1">
      <alignment horizontal="center" vertical="center"/>
    </xf>
    <xf numFmtId="177" fontId="19" fillId="13" borderId="15" xfId="0" applyNumberFormat="1" applyFont="1" applyFill="1" applyBorder="1" applyAlignment="1" applyProtection="1">
      <alignment horizontal="center" vertical="center"/>
    </xf>
    <xf numFmtId="177" fontId="19" fillId="13" borderId="4" xfId="0" applyNumberFormat="1" applyFont="1" applyFill="1" applyBorder="1" applyAlignment="1" applyProtection="1">
      <alignment horizontal="center" vertical="center"/>
    </xf>
    <xf numFmtId="177" fontId="19" fillId="13" borderId="5" xfId="0" applyNumberFormat="1" applyFont="1" applyFill="1" applyBorder="1" applyAlignment="1" applyProtection="1">
      <alignment horizontal="center" vertical="center"/>
    </xf>
    <xf numFmtId="0" fontId="4" fillId="20" borderId="11" xfId="0" applyFont="1" applyFill="1" applyBorder="1" applyAlignment="1" applyProtection="1">
      <alignment horizontal="center" vertical="center"/>
      <protection locked="0"/>
    </xf>
    <xf numFmtId="0" fontId="4" fillId="20" borderId="3" xfId="0" applyFont="1" applyFill="1" applyBorder="1" applyAlignment="1" applyProtection="1">
      <alignment horizontal="center" vertical="center"/>
      <protection locked="0"/>
    </xf>
    <xf numFmtId="0" fontId="19" fillId="13" borderId="11" xfId="0" applyFont="1" applyFill="1" applyBorder="1" applyAlignment="1" applyProtection="1">
      <alignment horizontal="center" vertical="center"/>
    </xf>
    <xf numFmtId="0" fontId="20" fillId="8" borderId="15" xfId="0" applyFont="1" applyFill="1" applyBorder="1" applyAlignment="1" applyProtection="1">
      <alignment horizontal="center" vertical="center"/>
    </xf>
    <xf numFmtId="0" fontId="0" fillId="8" borderId="0" xfId="0" applyFill="1" applyProtection="1">
      <alignment vertical="center"/>
    </xf>
    <xf numFmtId="0" fontId="23" fillId="15" borderId="0" xfId="0" applyFont="1" applyFill="1" applyBorder="1" applyAlignment="1" applyProtection="1">
      <alignment horizontal="center" vertical="center"/>
    </xf>
    <xf numFmtId="0" fontId="23" fillId="15" borderId="15" xfId="0" applyFont="1" applyFill="1" applyBorder="1" applyAlignment="1" applyProtection="1">
      <alignment horizontal="center" vertical="center"/>
    </xf>
    <xf numFmtId="0" fontId="18" fillId="22" borderId="2" xfId="0" applyFont="1" applyFill="1" applyBorder="1" applyAlignment="1" applyProtection="1">
      <alignment horizontal="right" vertical="center"/>
    </xf>
    <xf numFmtId="0" fontId="18" fillId="22" borderId="11" xfId="0" applyFont="1" applyFill="1" applyBorder="1" applyAlignment="1" applyProtection="1">
      <alignment vertical="center"/>
    </xf>
    <xf numFmtId="0" fontId="18" fillId="22" borderId="0" xfId="0" applyFont="1" applyFill="1" applyBorder="1" applyAlignment="1" applyProtection="1">
      <alignment horizontal="center" vertical="center"/>
    </xf>
    <xf numFmtId="0" fontId="6" fillId="11" borderId="7" xfId="0" applyFont="1" applyFill="1" applyBorder="1" applyAlignment="1" applyProtection="1">
      <alignment horizontal="center" vertical="center" wrapText="1"/>
    </xf>
    <xf numFmtId="0" fontId="15" fillId="8" borderId="0" xfId="0" applyFont="1" applyFill="1" applyAlignment="1" applyProtection="1">
      <alignment horizontal="left" vertical="center"/>
    </xf>
    <xf numFmtId="180" fontId="26" fillId="13" borderId="0" xfId="0" applyNumberFormat="1" applyFont="1" applyFill="1" applyProtection="1">
      <alignment vertical="center"/>
    </xf>
    <xf numFmtId="0" fontId="14" fillId="13" borderId="0" xfId="0" applyFont="1" applyFill="1" applyAlignment="1" applyProtection="1">
      <alignment horizontal="center" vertical="center"/>
    </xf>
    <xf numFmtId="0" fontId="18" fillId="2" borderId="17" xfId="0" applyFont="1" applyFill="1" applyBorder="1" applyAlignment="1" applyProtection="1">
      <alignment vertical="center"/>
    </xf>
    <xf numFmtId="179" fontId="17" fillId="2" borderId="18" xfId="0" applyNumberFormat="1" applyFont="1" applyFill="1" applyBorder="1" applyAlignment="1" applyProtection="1">
      <alignment horizontal="center" vertical="center"/>
    </xf>
    <xf numFmtId="0" fontId="7" fillId="15" borderId="16" xfId="0" applyFont="1" applyFill="1" applyBorder="1" applyAlignment="1" applyProtection="1">
      <alignment vertical="center"/>
    </xf>
    <xf numFmtId="0" fontId="18" fillId="2" borderId="17" xfId="0" applyFont="1" applyFill="1" applyBorder="1" applyAlignment="1" applyProtection="1">
      <alignment horizontal="center" vertical="center"/>
    </xf>
    <xf numFmtId="0" fontId="0" fillId="9" borderId="20" xfId="0" applyFill="1" applyBorder="1" applyAlignment="1" applyProtection="1">
      <alignment horizontal="center" vertical="center"/>
    </xf>
    <xf numFmtId="180" fontId="0" fillId="10" borderId="21" xfId="1" applyNumberFormat="1" applyFont="1" applyFill="1" applyBorder="1" applyProtection="1">
      <alignment vertical="center"/>
    </xf>
    <xf numFmtId="0" fontId="0" fillId="9" borderId="23" xfId="0" applyFill="1" applyBorder="1" applyAlignment="1" applyProtection="1">
      <alignment horizontal="center" vertical="center"/>
    </xf>
    <xf numFmtId="0" fontId="7" fillId="15" borderId="25" xfId="0" applyFont="1" applyFill="1" applyBorder="1" applyAlignment="1" applyProtection="1">
      <alignment vertical="center"/>
    </xf>
    <xf numFmtId="180" fontId="0" fillId="20" borderId="24" xfId="1" applyNumberFormat="1" applyFont="1" applyFill="1" applyBorder="1" applyProtection="1">
      <alignment vertical="center"/>
      <protection locked="0"/>
    </xf>
    <xf numFmtId="179" fontId="0" fillId="13" borderId="15" xfId="0" applyNumberFormat="1" applyFill="1" applyBorder="1" applyAlignment="1" applyProtection="1">
      <alignment horizontal="center" vertical="center"/>
      <protection locked="0"/>
    </xf>
    <xf numFmtId="179" fontId="0" fillId="13" borderId="9" xfId="0" applyNumberFormat="1" applyFill="1" applyBorder="1" applyAlignment="1" applyProtection="1">
      <alignment horizontal="center" vertical="center"/>
      <protection locked="0"/>
    </xf>
    <xf numFmtId="0" fontId="0" fillId="13" borderId="0" xfId="0" applyFill="1" applyBorder="1" applyAlignment="1" applyProtection="1">
      <alignment horizontal="center" vertical="center"/>
      <protection locked="0"/>
    </xf>
    <xf numFmtId="177" fontId="0" fillId="13" borderId="0" xfId="0" applyNumberFormat="1" applyFill="1" applyBorder="1" applyAlignment="1" applyProtection="1">
      <alignment horizontal="center" vertical="center"/>
      <protection locked="0"/>
    </xf>
    <xf numFmtId="0" fontId="0" fillId="13" borderId="4" xfId="0" applyFill="1" applyBorder="1" applyAlignment="1" applyProtection="1">
      <alignment horizontal="center" vertical="center"/>
      <protection locked="0"/>
    </xf>
    <xf numFmtId="177" fontId="0" fillId="13" borderId="4" xfId="0" applyNumberFormat="1" applyFill="1" applyBorder="1" applyAlignment="1" applyProtection="1">
      <alignment horizontal="center" vertical="center"/>
      <protection locked="0"/>
    </xf>
    <xf numFmtId="0" fontId="25" fillId="19" borderId="14" xfId="0" applyFont="1" applyFill="1" applyBorder="1" applyAlignment="1" applyProtection="1">
      <alignment horizontal="right" vertical="center"/>
    </xf>
    <xf numFmtId="177" fontId="25" fillId="19" borderId="0" xfId="0" applyNumberFormat="1" applyFont="1" applyFill="1" applyBorder="1" applyAlignment="1" applyProtection="1">
      <alignment horizontal="right" vertical="center"/>
    </xf>
    <xf numFmtId="177" fontId="21" fillId="2" borderId="13" xfId="0" applyNumberFormat="1" applyFont="1" applyFill="1" applyBorder="1" applyAlignment="1" applyProtection="1">
      <alignment horizontal="center" vertical="center"/>
    </xf>
    <xf numFmtId="177" fontId="25" fillId="19" borderId="14" xfId="0" applyNumberFormat="1" applyFont="1" applyFill="1" applyBorder="1" applyAlignment="1" applyProtection="1">
      <alignment horizontal="center" vertical="center"/>
    </xf>
    <xf numFmtId="0" fontId="28" fillId="9" borderId="20" xfId="0" applyFont="1" applyFill="1" applyBorder="1" applyAlignment="1" applyProtection="1">
      <alignment horizontal="center" vertical="center"/>
    </xf>
    <xf numFmtId="0" fontId="29" fillId="9" borderId="23" xfId="0" applyFont="1" applyFill="1" applyBorder="1" applyAlignment="1" applyProtection="1">
      <alignment horizontal="center" vertical="center"/>
    </xf>
    <xf numFmtId="0" fontId="9" fillId="20" borderId="4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8" borderId="0" xfId="1" applyNumberFormat="1" applyFont="1" applyFill="1" applyAlignment="1" applyProtection="1">
      <alignment horizontal="center" vertical="center"/>
      <protection locked="0"/>
    </xf>
    <xf numFmtId="177" fontId="0" fillId="8" borderId="0" xfId="0" applyNumberFormat="1" applyFill="1" applyAlignment="1" applyProtection="1">
      <alignment horizontal="center" vertical="center"/>
      <protection locked="0"/>
    </xf>
    <xf numFmtId="0" fontId="19" fillId="13" borderId="11" xfId="0" applyFont="1" applyFill="1" applyBorder="1" applyAlignment="1" applyProtection="1">
      <alignment horizontal="center" vertical="center"/>
      <protection locked="0"/>
    </xf>
    <xf numFmtId="179" fontId="0" fillId="13" borderId="15" xfId="0" applyNumberFormat="1" applyFill="1" applyBorder="1" applyAlignment="1" applyProtection="1">
      <alignment vertical="center"/>
      <protection locked="0"/>
    </xf>
    <xf numFmtId="0" fontId="7" fillId="11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0" fillId="9" borderId="5" xfId="0" applyFont="1" applyFill="1" applyBorder="1" applyAlignment="1" applyProtection="1">
      <alignment horizontal="center" vertical="center"/>
    </xf>
    <xf numFmtId="0" fontId="10" fillId="9" borderId="2" xfId="0" applyFont="1" applyFill="1" applyBorder="1" applyAlignment="1" applyProtection="1">
      <alignment horizontal="center" vertical="center"/>
    </xf>
    <xf numFmtId="0" fontId="5" fillId="10" borderId="5" xfId="0" applyFont="1" applyFill="1" applyBorder="1" applyAlignment="1" applyProtection="1">
      <alignment horizontal="center" vertical="center"/>
      <protection locked="0"/>
    </xf>
    <xf numFmtId="0" fontId="5" fillId="10" borderId="2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</xf>
    <xf numFmtId="0" fontId="5" fillId="10" borderId="13" xfId="0" applyFont="1" applyFill="1" applyBorder="1" applyAlignment="1" applyProtection="1">
      <alignment horizontal="center" vertical="center"/>
      <protection locked="0"/>
    </xf>
    <xf numFmtId="0" fontId="5" fillId="10" borderId="6" xfId="0" applyFont="1" applyFill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0" fontId="12" fillId="17" borderId="12" xfId="0" applyFont="1" applyFill="1" applyBorder="1" applyAlignment="1" applyProtection="1">
      <alignment horizontal="center" vertical="center"/>
    </xf>
    <xf numFmtId="0" fontId="12" fillId="18" borderId="12" xfId="0" applyFont="1" applyFill="1" applyBorder="1" applyAlignment="1" applyProtection="1">
      <alignment horizontal="center" vertical="center"/>
    </xf>
    <xf numFmtId="0" fontId="6" fillId="11" borderId="7" xfId="0" applyFont="1" applyFill="1" applyBorder="1" applyAlignment="1" applyProtection="1">
      <alignment horizontal="center" vertical="center" wrapText="1"/>
      <protection locked="0"/>
    </xf>
    <xf numFmtId="0" fontId="6" fillId="11" borderId="3" xfId="0" applyFont="1" applyFill="1" applyBorder="1" applyAlignment="1" applyProtection="1">
      <alignment horizontal="center" vertical="center"/>
      <protection locked="0"/>
    </xf>
    <xf numFmtId="177" fontId="14" fillId="13" borderId="0" xfId="1" applyNumberFormat="1" applyFont="1" applyFill="1" applyBorder="1" applyAlignment="1" applyProtection="1">
      <alignment horizontal="center" vertical="top"/>
    </xf>
    <xf numFmtId="0" fontId="6" fillId="15" borderId="10" xfId="0" applyFont="1" applyFill="1" applyBorder="1" applyAlignment="1" applyProtection="1">
      <alignment horizontal="center"/>
    </xf>
    <xf numFmtId="0" fontId="6" fillId="15" borderId="14" xfId="0" applyFont="1" applyFill="1" applyBorder="1" applyAlignment="1" applyProtection="1">
      <alignment horizontal="center"/>
    </xf>
    <xf numFmtId="0" fontId="6" fillId="15" borderId="13" xfId="0" applyFont="1" applyFill="1" applyBorder="1" applyAlignment="1" applyProtection="1">
      <alignment horizontal="center"/>
    </xf>
    <xf numFmtId="0" fontId="16" fillId="15" borderId="11" xfId="0" applyFont="1" applyFill="1" applyBorder="1" applyAlignment="1" applyProtection="1">
      <alignment horizontal="center"/>
    </xf>
    <xf numFmtId="0" fontId="16" fillId="15" borderId="0" xfId="0" applyFont="1" applyFill="1" applyBorder="1" applyAlignment="1" applyProtection="1">
      <alignment horizontal="center"/>
    </xf>
    <xf numFmtId="0" fontId="14" fillId="13" borderId="0" xfId="0" applyFont="1" applyFill="1" applyBorder="1" applyAlignment="1" applyProtection="1">
      <alignment horizontal="center" wrapText="1"/>
    </xf>
    <xf numFmtId="0" fontId="13" fillId="8" borderId="0" xfId="0" applyFont="1" applyFill="1" applyBorder="1" applyAlignment="1" applyProtection="1">
      <alignment horizontal="center"/>
    </xf>
    <xf numFmtId="0" fontId="24" fillId="23" borderId="19" xfId="0" applyFont="1" applyFill="1" applyBorder="1" applyAlignment="1" applyProtection="1">
      <alignment horizontal="center" vertical="center" wrapText="1"/>
    </xf>
    <xf numFmtId="0" fontId="17" fillId="23" borderId="22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3" fillId="15" borderId="11" xfId="0" applyFont="1" applyFill="1" applyBorder="1" applyAlignment="1" applyProtection="1">
      <alignment horizontal="center" vertical="center"/>
    </xf>
    <xf numFmtId="0" fontId="23" fillId="15" borderId="15" xfId="0" applyFont="1" applyFill="1" applyBorder="1" applyAlignment="1" applyProtection="1">
      <alignment horizontal="center" vertical="center"/>
    </xf>
    <xf numFmtId="0" fontId="16" fillId="15" borderId="11" xfId="0" applyFont="1" applyFill="1" applyBorder="1" applyAlignment="1" applyProtection="1">
      <alignment horizontal="center" vertical="center"/>
    </xf>
    <xf numFmtId="0" fontId="16" fillId="15" borderId="0" xfId="0" applyFont="1" applyFill="1" applyBorder="1" applyAlignment="1" applyProtection="1">
      <alignment horizontal="center" vertical="center"/>
    </xf>
    <xf numFmtId="0" fontId="18" fillId="22" borderId="6" xfId="0" applyFont="1" applyFill="1" applyBorder="1" applyAlignment="1" applyProtection="1">
      <alignment horizontal="center" vertical="center"/>
    </xf>
    <xf numFmtId="0" fontId="18" fillId="22" borderId="12" xfId="0" applyFont="1" applyFill="1" applyBorder="1" applyAlignment="1" applyProtection="1">
      <alignment horizontal="center" vertical="center"/>
    </xf>
    <xf numFmtId="181" fontId="4" fillId="13" borderId="11" xfId="0" applyNumberFormat="1" applyFont="1" applyFill="1" applyBorder="1" applyAlignment="1" applyProtection="1">
      <alignment horizontal="center" vertical="center"/>
    </xf>
    <xf numFmtId="181" fontId="4" fillId="13" borderId="7" xfId="0" applyNumberFormat="1" applyFont="1" applyFill="1" applyBorder="1" applyAlignment="1" applyProtection="1">
      <alignment horizontal="center" vertical="center"/>
    </xf>
    <xf numFmtId="0" fontId="0" fillId="13" borderId="0" xfId="0" applyFill="1" applyBorder="1" applyAlignment="1" applyProtection="1">
      <alignment horizontal="center" vertical="center"/>
      <protection locked="0"/>
    </xf>
    <xf numFmtId="0" fontId="0" fillId="13" borderId="8" xfId="0" applyFill="1" applyBorder="1" applyAlignment="1" applyProtection="1">
      <alignment horizontal="center" vertical="center"/>
      <protection locked="0"/>
    </xf>
    <xf numFmtId="177" fontId="0" fillId="13" borderId="0" xfId="0" applyNumberFormat="1" applyFill="1" applyBorder="1" applyAlignment="1" applyProtection="1">
      <alignment horizontal="center" vertical="center"/>
      <protection locked="0"/>
    </xf>
    <xf numFmtId="177" fontId="0" fillId="13" borderId="8" xfId="0" applyNumberFormat="1" applyFill="1" applyBorder="1" applyAlignment="1" applyProtection="1">
      <alignment horizontal="center" vertical="center"/>
      <protection locked="0"/>
    </xf>
    <xf numFmtId="177" fontId="19" fillId="13" borderId="0" xfId="0" applyNumberFormat="1" applyFont="1" applyFill="1" applyBorder="1" applyAlignment="1" applyProtection="1">
      <alignment horizontal="center" vertical="center"/>
    </xf>
    <xf numFmtId="177" fontId="19" fillId="13" borderId="8" xfId="0" applyNumberFormat="1" applyFont="1" applyFill="1" applyBorder="1" applyAlignment="1" applyProtection="1">
      <alignment horizontal="center" vertical="center"/>
    </xf>
    <xf numFmtId="177" fontId="19" fillId="13" borderId="15" xfId="0" applyNumberFormat="1" applyFont="1" applyFill="1" applyBorder="1" applyAlignment="1" applyProtection="1">
      <alignment horizontal="center" vertical="center"/>
    </xf>
    <xf numFmtId="177" fontId="19" fillId="13" borderId="9" xfId="0" applyNumberFormat="1" applyFont="1" applyFill="1" applyBorder="1" applyAlignment="1" applyProtection="1">
      <alignment horizontal="center" vertical="center"/>
    </xf>
    <xf numFmtId="0" fontId="14" fillId="13" borderId="11" xfId="0" applyFont="1" applyFill="1" applyBorder="1" applyAlignment="1" applyProtection="1">
      <alignment horizontal="center"/>
    </xf>
    <xf numFmtId="177" fontId="14" fillId="13" borderId="0" xfId="0" applyNumberFormat="1" applyFont="1" applyFill="1" applyBorder="1" applyAlignment="1" applyProtection="1">
      <alignment horizontal="center"/>
    </xf>
    <xf numFmtId="0" fontId="14" fillId="13" borderId="11" xfId="0" applyFont="1" applyFill="1" applyBorder="1" applyAlignment="1" applyProtection="1">
      <alignment horizontal="center" vertical="top"/>
    </xf>
    <xf numFmtId="177" fontId="14" fillId="13" borderId="0" xfId="0" applyNumberFormat="1" applyFont="1" applyFill="1" applyBorder="1" applyAlignment="1" applyProtection="1">
      <alignment horizontal="center" vertical="top"/>
    </xf>
    <xf numFmtId="0" fontId="25" fillId="19" borderId="14" xfId="0" applyFont="1" applyFill="1" applyBorder="1" applyAlignment="1" applyProtection="1">
      <alignment horizontal="right" vertical="center"/>
    </xf>
    <xf numFmtId="0" fontId="25" fillId="19" borderId="0" xfId="0" applyFont="1" applyFill="1" applyBorder="1" applyAlignment="1" applyProtection="1">
      <alignment horizontal="right" vertical="center"/>
    </xf>
    <xf numFmtId="0" fontId="25" fillId="19" borderId="14" xfId="0" applyFont="1" applyFill="1" applyBorder="1" applyAlignment="1" applyProtection="1">
      <alignment horizontal="left" vertical="center"/>
    </xf>
    <xf numFmtId="0" fontId="25" fillId="19" borderId="0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27" fillId="21" borderId="10" xfId="0" applyFont="1" applyFill="1" applyBorder="1" applyAlignment="1" applyProtection="1">
      <alignment horizontal="left" vertical="top" wrapText="1"/>
      <protection locked="0"/>
    </xf>
    <xf numFmtId="0" fontId="27" fillId="21" borderId="14" xfId="0" applyFont="1" applyFill="1" applyBorder="1" applyAlignment="1" applyProtection="1">
      <alignment horizontal="left" vertical="top"/>
      <protection locked="0"/>
    </xf>
    <xf numFmtId="0" fontId="27" fillId="21" borderId="13" xfId="0" applyFont="1" applyFill="1" applyBorder="1" applyAlignment="1" applyProtection="1">
      <alignment horizontal="left" vertical="top"/>
      <protection locked="0"/>
    </xf>
    <xf numFmtId="0" fontId="27" fillId="21" borderId="11" xfId="0" applyFont="1" applyFill="1" applyBorder="1" applyAlignment="1" applyProtection="1">
      <alignment horizontal="left" vertical="top"/>
      <protection locked="0"/>
    </xf>
    <xf numFmtId="0" fontId="27" fillId="21" borderId="0" xfId="0" applyFont="1" applyFill="1" applyBorder="1" applyAlignment="1" applyProtection="1">
      <alignment horizontal="left" vertical="top"/>
      <protection locked="0"/>
    </xf>
    <xf numFmtId="0" fontId="27" fillId="21" borderId="1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center" vertical="center"/>
    </xf>
    <xf numFmtId="179" fontId="17" fillId="2" borderId="15" xfId="0" applyNumberFormat="1" applyFont="1" applyFill="1" applyBorder="1" applyAlignment="1" applyProtection="1">
      <alignment horizontal="center" vertical="center"/>
    </xf>
    <xf numFmtId="179" fontId="21" fillId="19" borderId="26" xfId="0" applyNumberFormat="1" applyFont="1" applyFill="1" applyBorder="1" applyAlignment="1" applyProtection="1">
      <alignment horizontal="center" vertical="center"/>
    </xf>
    <xf numFmtId="179" fontId="21" fillId="19" borderId="2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right"/>
    </xf>
    <xf numFmtId="0" fontId="0" fillId="6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6">
    <dxf>
      <font>
        <color rgb="FF9C0006"/>
      </font>
      <numFmt numFmtId="182" formatCode="#,##0&quot; 완벽!&quot;"/>
      <fill>
        <patternFill patternType="solid">
          <bgColor theme="3" tint="0.39994506668294322"/>
        </patternFill>
      </fill>
    </dxf>
    <dxf>
      <font>
        <b/>
        <i val="0"/>
        <color auto="1"/>
      </font>
      <numFmt numFmtId="183" formatCode="#,##0&quot; 개 남습니다.&quot;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numFmt numFmtId="184" formatCode="#,##0&quot; 개 부족합니다.&quot;"/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numFmt numFmtId="182" formatCode="#,##0&quot; 완벽!&quot;"/>
      <fill>
        <patternFill patternType="solid">
          <bgColor theme="3" tint="0.39994506668294322"/>
        </patternFill>
      </fill>
    </dxf>
    <dxf>
      <font>
        <b/>
        <i val="0"/>
        <color auto="1"/>
      </font>
      <numFmt numFmtId="183" formatCode="#,##0&quot; 개 남습니다.&quot;"/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numFmt numFmtId="184" formatCode="#,##0&quot; 개 부족합니다.&quot;"/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  <color rgb="FF69D8FF"/>
      <color rgb="FFFF8989"/>
      <color rgb="FFCBA9E5"/>
      <color rgb="FFFF5050"/>
      <color rgb="FFBD92DE"/>
      <color rgb="FF9F5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16</xdr:row>
      <xdr:rowOff>76200</xdr:rowOff>
    </xdr:from>
    <xdr:to>
      <xdr:col>9</xdr:col>
      <xdr:colOff>194072</xdr:colOff>
      <xdr:row>42</xdr:row>
      <xdr:rowOff>180975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7374E2E-682C-49CC-85A2-CAD17FE5B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8075" y="6972300"/>
          <a:ext cx="2346722" cy="55626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16</xdr:row>
      <xdr:rowOff>85725</xdr:rowOff>
    </xdr:from>
    <xdr:to>
      <xdr:col>13</xdr:col>
      <xdr:colOff>0</xdr:colOff>
      <xdr:row>27</xdr:row>
      <xdr:rowOff>45415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FAD02B5F-7D7A-40B2-88BB-139C9696F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01225" y="6981825"/>
          <a:ext cx="2714625" cy="2274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895350</xdr:colOff>
      <xdr:row>27</xdr:row>
      <xdr:rowOff>28575</xdr:rowOff>
    </xdr:from>
    <xdr:to>
      <xdr:col>8</xdr:col>
      <xdr:colOff>937022</xdr:colOff>
      <xdr:row>53</xdr:row>
      <xdr:rowOff>133350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243ED9FB-AF49-4B75-9961-34D9AFE11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0" y="7943850"/>
          <a:ext cx="2346722" cy="5562600"/>
        </a:xfrm>
        <a:prstGeom prst="rect">
          <a:avLst/>
        </a:prstGeom>
      </xdr:spPr>
    </xdr:pic>
    <xdr:clientData/>
  </xdr:twoCellAnchor>
  <xdr:twoCellAnchor editAs="oneCell">
    <xdr:from>
      <xdr:col>8</xdr:col>
      <xdr:colOff>962025</xdr:colOff>
      <xdr:row>27</xdr:row>
      <xdr:rowOff>28575</xdr:rowOff>
    </xdr:from>
    <xdr:to>
      <xdr:col>11</xdr:col>
      <xdr:colOff>219075</xdr:colOff>
      <xdr:row>37</xdr:row>
      <xdr:rowOff>197815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9142E226-98C3-460F-9166-2F98916F0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25" y="7943850"/>
          <a:ext cx="2714625" cy="22742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895350</xdr:colOff>
      <xdr:row>27</xdr:row>
      <xdr:rowOff>28575</xdr:rowOff>
    </xdr:from>
    <xdr:to>
      <xdr:col>8</xdr:col>
      <xdr:colOff>937022</xdr:colOff>
      <xdr:row>53</xdr:row>
      <xdr:rowOff>133350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846D9203-D9EA-4BE3-80F6-30DA9AEE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0" y="8105775"/>
          <a:ext cx="2346722" cy="5562600"/>
        </a:xfrm>
        <a:prstGeom prst="rect">
          <a:avLst/>
        </a:prstGeom>
      </xdr:spPr>
    </xdr:pic>
    <xdr:clientData/>
  </xdr:twoCellAnchor>
  <xdr:twoCellAnchor editAs="oneCell">
    <xdr:from>
      <xdr:col>8</xdr:col>
      <xdr:colOff>962025</xdr:colOff>
      <xdr:row>27</xdr:row>
      <xdr:rowOff>28575</xdr:rowOff>
    </xdr:from>
    <xdr:to>
      <xdr:col>11</xdr:col>
      <xdr:colOff>219075</xdr:colOff>
      <xdr:row>37</xdr:row>
      <xdr:rowOff>197815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D3A688B3-BE7E-4ECB-8E28-EF40A18E3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25" y="8105775"/>
          <a:ext cx="2714625" cy="22742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142876</xdr:colOff>
      <xdr:row>0</xdr:row>
      <xdr:rowOff>0</xdr:rowOff>
    </xdr:from>
    <xdr:to>
      <xdr:col>17</xdr:col>
      <xdr:colOff>241698</xdr:colOff>
      <xdr:row>26</xdr:row>
      <xdr:rowOff>114300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D7BB5537-1A22-45D3-A831-157D22007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06051" y="0"/>
          <a:ext cx="2346722" cy="5562600"/>
        </a:xfrm>
        <a:prstGeom prst="rect">
          <a:avLst/>
        </a:prstGeom>
      </xdr:spPr>
    </xdr:pic>
    <xdr:clientData/>
  </xdr:twoCellAnchor>
  <xdr:twoCellAnchor editAs="oneCell">
    <xdr:from>
      <xdr:col>14</xdr:col>
      <xdr:colOff>161925</xdr:colOff>
      <xdr:row>26</xdr:row>
      <xdr:rowOff>66675</xdr:rowOff>
    </xdr:from>
    <xdr:to>
      <xdr:col>17</xdr:col>
      <xdr:colOff>628650</xdr:colOff>
      <xdr:row>37</xdr:row>
      <xdr:rowOff>35890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5D441B7E-13B3-4029-BB85-BAEED2F0E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5100" y="5514975"/>
          <a:ext cx="2714625" cy="2274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A530-7084-4558-B45B-E2493A553EBD}">
  <dimension ref="A1:N99"/>
  <sheetViews>
    <sheetView workbookViewId="0">
      <selection activeCell="B23" sqref="B23"/>
    </sheetView>
  </sheetViews>
  <sheetFormatPr defaultColWidth="0" defaultRowHeight="16.5" customHeight="1" zeroHeight="1"/>
  <cols>
    <col min="1" max="1" width="5.125" style="1" customWidth="1"/>
    <col min="2" max="10" width="15.125" style="1" customWidth="1"/>
    <col min="11" max="11" width="15.125" customWidth="1"/>
    <col min="12" max="12" width="3" customWidth="1"/>
    <col min="13" max="13" width="4.875" customWidth="1"/>
    <col min="14" max="16384" width="9" hidden="1"/>
  </cols>
  <sheetData>
    <row r="1" spans="1:14" ht="33" customHeight="1">
      <c r="A1" s="6"/>
      <c r="B1" s="11" t="s">
        <v>35</v>
      </c>
      <c r="C1" s="12"/>
      <c r="D1" s="12"/>
      <c r="E1" s="12"/>
      <c r="F1" s="12"/>
      <c r="G1" s="12"/>
      <c r="H1" s="12"/>
      <c r="I1" s="12"/>
      <c r="J1" s="12"/>
      <c r="K1" s="27"/>
      <c r="L1" s="27"/>
      <c r="M1" s="27"/>
    </row>
    <row r="2" spans="1:14" ht="41.25" customHeight="1">
      <c r="A2" s="6"/>
      <c r="B2" s="143" t="s">
        <v>28</v>
      </c>
      <c r="C2" s="144"/>
      <c r="D2" s="144"/>
      <c r="E2" s="143" t="s">
        <v>36</v>
      </c>
      <c r="F2" s="144"/>
      <c r="G2" s="145"/>
      <c r="H2" s="143" t="s">
        <v>34</v>
      </c>
      <c r="I2" s="145"/>
      <c r="J2" s="146" t="s">
        <v>31</v>
      </c>
      <c r="K2" s="147"/>
      <c r="L2" s="147"/>
      <c r="M2" s="27"/>
      <c r="N2" s="27"/>
    </row>
    <row r="3" spans="1:14" ht="41.25" customHeight="1">
      <c r="A3" s="6"/>
      <c r="B3" s="13" t="s">
        <v>29</v>
      </c>
      <c r="C3" s="14" t="s">
        <v>26</v>
      </c>
      <c r="D3" s="14" t="s">
        <v>27</v>
      </c>
      <c r="E3" s="31" t="s">
        <v>38</v>
      </c>
      <c r="F3" s="28" t="s">
        <v>39</v>
      </c>
      <c r="G3" s="16" t="s">
        <v>37</v>
      </c>
      <c r="H3" s="15" t="s">
        <v>32</v>
      </c>
      <c r="I3" s="16" t="s">
        <v>33</v>
      </c>
      <c r="J3" s="29" t="s">
        <v>42</v>
      </c>
      <c r="K3" s="148" t="s">
        <v>30</v>
      </c>
      <c r="L3" s="148"/>
      <c r="M3" s="27"/>
      <c r="N3" s="27"/>
    </row>
    <row r="4" spans="1:14" ht="41.25" customHeight="1">
      <c r="A4" s="6"/>
      <c r="B4" s="32">
        <v>3000</v>
      </c>
      <c r="C4" s="33">
        <v>44</v>
      </c>
      <c r="D4" s="34">
        <f ca="1">K16/C4</f>
        <v>11.931818181818182</v>
      </c>
      <c r="E4" s="35">
        <f ca="1">B4*D4</f>
        <v>35795.454545454544</v>
      </c>
      <c r="F4" s="36">
        <v>3000</v>
      </c>
      <c r="G4" s="37">
        <f ca="1">E4+F4</f>
        <v>38795.454545454544</v>
      </c>
      <c r="H4" s="35">
        <v>275000</v>
      </c>
      <c r="I4" s="38">
        <v>203000</v>
      </c>
      <c r="J4" s="30">
        <f ca="1">(H4/10000)*(G4)</f>
        <v>1066875</v>
      </c>
      <c r="K4" s="142">
        <f ca="1">(I4/10000)*(G4)</f>
        <v>787547.72727272729</v>
      </c>
      <c r="L4" s="142"/>
      <c r="M4" s="27"/>
      <c r="N4" s="27"/>
    </row>
    <row r="5" spans="1:14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</row>
    <row r="6" spans="1:14" ht="34.5" customHeigh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7"/>
    </row>
    <row r="7" spans="1:14" ht="34.5" customHeight="1">
      <c r="A7" s="6"/>
      <c r="B7" s="124"/>
      <c r="C7" s="135" t="s">
        <v>3</v>
      </c>
      <c r="D7" s="136"/>
      <c r="E7" s="137" t="s">
        <v>0</v>
      </c>
      <c r="F7" s="137"/>
      <c r="G7" s="138" t="s">
        <v>1</v>
      </c>
      <c r="H7" s="138"/>
      <c r="I7" s="139" t="s">
        <v>2</v>
      </c>
      <c r="J7" s="139"/>
      <c r="K7" s="140" t="s">
        <v>25</v>
      </c>
      <c r="L7" s="124"/>
      <c r="M7" s="7"/>
    </row>
    <row r="8" spans="1:14" ht="26.25" customHeight="1">
      <c r="A8" s="6"/>
      <c r="B8" s="124"/>
      <c r="C8" s="18" t="s">
        <v>23</v>
      </c>
      <c r="D8" s="19" t="s">
        <v>9</v>
      </c>
      <c r="E8" s="20" t="s">
        <v>22</v>
      </c>
      <c r="F8" s="39" t="s">
        <v>8</v>
      </c>
      <c r="G8" s="20" t="s">
        <v>22</v>
      </c>
      <c r="H8" s="41" t="s">
        <v>8</v>
      </c>
      <c r="I8" s="20" t="s">
        <v>22</v>
      </c>
      <c r="J8" s="43" t="s">
        <v>8</v>
      </c>
      <c r="K8" s="141"/>
      <c r="L8" s="124"/>
      <c r="M8" s="7"/>
    </row>
    <row r="9" spans="1:14" ht="34.5" customHeight="1">
      <c r="A9" s="6"/>
      <c r="B9" s="40" t="s">
        <v>41</v>
      </c>
      <c r="C9" s="8"/>
      <c r="D9" s="21">
        <f>SUMIF(데이터!$A$10:$B$39,$C9,데이터!$B$10:$E$39)</f>
        <v>0</v>
      </c>
      <c r="E9" s="9">
        <v>1</v>
      </c>
      <c r="F9" s="22">
        <f ca="1">SUMIF(데이터!$A$10:$B$39,$E9,데이터!$C$10:$C$39)</f>
        <v>27</v>
      </c>
      <c r="G9" s="9"/>
      <c r="H9" s="42">
        <f ca="1">SUMIF(데이터!$A$10:$B$39,$G9,데이터!$D$10:$D$39)</f>
        <v>0</v>
      </c>
      <c r="I9" s="9">
        <v>1</v>
      </c>
      <c r="J9" s="44">
        <f ca="1">SUMIF(데이터!$A$10:$B$39,$I9,데이터!$E$10:$E$39)</f>
        <v>1</v>
      </c>
      <c r="K9" s="25">
        <f ca="1">D9+F9+H9+J9</f>
        <v>28</v>
      </c>
      <c r="L9" s="124"/>
      <c r="M9" s="7"/>
    </row>
    <row r="10" spans="1:14" ht="34.5" customHeight="1">
      <c r="A10" s="6"/>
      <c r="B10" s="40" t="s">
        <v>5</v>
      </c>
      <c r="C10" s="8"/>
      <c r="D10" s="21">
        <f ca="1">SUMIF(데이터!$A$10:$B$39,$C10,데이터!$F$10:$F$39)</f>
        <v>0</v>
      </c>
      <c r="E10" s="9">
        <v>1</v>
      </c>
      <c r="F10" s="22">
        <f ca="1">SUMIF(데이터!$A$10:$B$39,$E10,데이터!$G$10:$G$39)</f>
        <v>27</v>
      </c>
      <c r="G10" s="9">
        <v>3</v>
      </c>
      <c r="H10" s="42">
        <f ca="1">SUMIF(데이터!$A$10:$B$39,$G10,데이터!$H$10:$H$39)</f>
        <v>27</v>
      </c>
      <c r="I10" s="9"/>
      <c r="J10" s="44">
        <f ca="1">SUMIF(데이터!$A$10:$B$39,$I10,데이터!$I$10:$I$39)</f>
        <v>0</v>
      </c>
      <c r="K10" s="25">
        <f ca="1">D10+F10+H10+J10</f>
        <v>54</v>
      </c>
      <c r="L10" s="124"/>
      <c r="M10" s="7"/>
    </row>
    <row r="11" spans="1:14" ht="34.5" customHeight="1">
      <c r="A11" s="6"/>
      <c r="B11" s="40" t="s">
        <v>40</v>
      </c>
      <c r="C11" s="8">
        <v>1</v>
      </c>
      <c r="D11" s="21">
        <f ca="1">SUMIF(데이터!$A$10:$B$39,$C11,데이터!$J$10:$J$39)</f>
        <v>150</v>
      </c>
      <c r="E11" s="9">
        <v>5</v>
      </c>
      <c r="F11" s="22">
        <f ca="1">SUMIF(데이터!$A$10:$B$39,$E11,데이터!$K$10:$K$39)</f>
        <v>162</v>
      </c>
      <c r="G11" s="9">
        <v>5</v>
      </c>
      <c r="H11" s="42">
        <f ca="1">SUMIF(데이터!$A$10:$B$39,$G11,데이터!$L$10:$L$39)</f>
        <v>54</v>
      </c>
      <c r="I11" s="23"/>
      <c r="J11" s="23"/>
      <c r="K11" s="25">
        <f ca="1">D11+F11+H11</f>
        <v>366</v>
      </c>
      <c r="L11" s="124"/>
      <c r="M11" s="7"/>
    </row>
    <row r="12" spans="1:14" ht="34.5" customHeight="1">
      <c r="A12" s="6"/>
      <c r="B12" s="124"/>
      <c r="C12" s="125"/>
      <c r="D12" s="125"/>
      <c r="E12" s="125"/>
      <c r="F12" s="125"/>
      <c r="G12" s="125"/>
      <c r="H12" s="125"/>
      <c r="I12" s="125"/>
      <c r="J12" s="126"/>
      <c r="K12" s="25"/>
      <c r="L12" s="124"/>
      <c r="M12" s="7"/>
    </row>
    <row r="13" spans="1:14" ht="34.5" customHeight="1">
      <c r="A13" s="6"/>
      <c r="B13" s="124"/>
      <c r="C13" s="127" t="s">
        <v>23</v>
      </c>
      <c r="D13" s="128"/>
      <c r="E13" s="128"/>
      <c r="F13" s="128"/>
      <c r="G13" s="128" t="s">
        <v>9</v>
      </c>
      <c r="H13" s="128"/>
      <c r="I13" s="128"/>
      <c r="J13" s="128"/>
      <c r="K13" s="25"/>
      <c r="L13" s="124"/>
      <c r="M13" s="7"/>
    </row>
    <row r="14" spans="1:14" ht="34.5" customHeight="1">
      <c r="A14" s="6"/>
      <c r="B14" s="24" t="s">
        <v>7</v>
      </c>
      <c r="C14" s="129">
        <v>2</v>
      </c>
      <c r="D14" s="130"/>
      <c r="E14" s="130"/>
      <c r="F14" s="130"/>
      <c r="G14" s="131">
        <f ca="1">SUMIF(데이터!$A$10:$B$39,$C14,데이터!$M$10:$M$39)</f>
        <v>10</v>
      </c>
      <c r="H14" s="131"/>
      <c r="I14" s="131"/>
      <c r="J14" s="131"/>
      <c r="K14" s="25">
        <f ca="1">G14</f>
        <v>10</v>
      </c>
      <c r="L14" s="124"/>
      <c r="M14" s="7"/>
    </row>
    <row r="15" spans="1:14" ht="34.5" customHeight="1">
      <c r="A15" s="6"/>
      <c r="B15" s="24" t="s">
        <v>10</v>
      </c>
      <c r="C15" s="132">
        <v>4</v>
      </c>
      <c r="D15" s="133"/>
      <c r="E15" s="133"/>
      <c r="F15" s="133"/>
      <c r="G15" s="134">
        <f ca="1">SUMIF(데이터!$A$10:$B$39,$C15,데이터!$N$10:$N$39)</f>
        <v>67</v>
      </c>
      <c r="H15" s="134"/>
      <c r="I15" s="134"/>
      <c r="J15" s="134"/>
      <c r="K15" s="26">
        <f ca="1">G15</f>
        <v>67</v>
      </c>
      <c r="L15" s="124"/>
      <c r="M15" s="7"/>
    </row>
    <row r="16" spans="1:14" ht="40.5" customHeight="1">
      <c r="A16" s="6"/>
      <c r="B16" s="17"/>
      <c r="C16" s="17"/>
      <c r="D16" s="17"/>
      <c r="E16" s="17"/>
      <c r="F16" s="17"/>
      <c r="G16" s="17"/>
      <c r="H16" s="17"/>
      <c r="I16" s="123" t="s">
        <v>24</v>
      </c>
      <c r="J16" s="123"/>
      <c r="K16" s="46">
        <f ca="1">SUM(K9:K15)</f>
        <v>525</v>
      </c>
      <c r="L16" s="17"/>
      <c r="M16" s="7"/>
    </row>
    <row r="17" spans="1:13" ht="17.25">
      <c r="A17" s="6"/>
      <c r="B17" s="45" t="s">
        <v>43</v>
      </c>
      <c r="D17" s="6"/>
      <c r="E17" s="6"/>
      <c r="F17" s="6"/>
      <c r="G17" s="6"/>
      <c r="H17" s="6"/>
      <c r="I17" s="6"/>
      <c r="J17" s="6"/>
      <c r="K17" s="7"/>
      <c r="L17" s="7"/>
      <c r="M17" s="7"/>
    </row>
    <row r="18" spans="1:13">
      <c r="A18" s="6"/>
      <c r="B18" s="6"/>
      <c r="C18" s="6"/>
      <c r="D18" s="6" t="s">
        <v>0</v>
      </c>
      <c r="E18" s="6" t="s">
        <v>1</v>
      </c>
      <c r="F18" s="6" t="s">
        <v>2</v>
      </c>
      <c r="G18" s="6" t="s">
        <v>53</v>
      </c>
      <c r="H18" s="10"/>
      <c r="I18" s="6"/>
      <c r="J18" s="6"/>
      <c r="K18" s="7"/>
      <c r="L18" s="7"/>
      <c r="M18" s="7"/>
    </row>
    <row r="19" spans="1:13">
      <c r="A19" s="6"/>
      <c r="B19" s="6"/>
      <c r="C19" s="6"/>
      <c r="D19" s="6" t="s">
        <v>44</v>
      </c>
      <c r="E19" s="6" t="s">
        <v>45</v>
      </c>
      <c r="F19" s="6" t="s">
        <v>49</v>
      </c>
      <c r="G19" s="6" t="s">
        <v>51</v>
      </c>
      <c r="H19" s="6"/>
      <c r="I19" s="6"/>
      <c r="J19" s="6"/>
      <c r="K19" s="7"/>
      <c r="L19" s="7"/>
      <c r="M19" s="7"/>
    </row>
    <row r="20" spans="1:13">
      <c r="A20" s="4"/>
      <c r="B20" s="6"/>
      <c r="C20" s="6"/>
      <c r="D20" s="6"/>
      <c r="E20" s="6" t="s">
        <v>46</v>
      </c>
      <c r="F20" s="6" t="s">
        <v>50</v>
      </c>
      <c r="G20" s="6" t="s">
        <v>52</v>
      </c>
      <c r="H20" s="4"/>
      <c r="I20" s="4"/>
      <c r="J20" s="4"/>
      <c r="K20" s="5"/>
      <c r="L20" s="5"/>
      <c r="M20" s="5"/>
    </row>
    <row r="21" spans="1:13">
      <c r="A21" s="4"/>
      <c r="B21" s="6"/>
      <c r="C21" s="6"/>
      <c r="D21" s="6"/>
      <c r="E21" s="6" t="s">
        <v>47</v>
      </c>
      <c r="F21" s="6"/>
      <c r="G21" s="6"/>
      <c r="H21" s="4"/>
      <c r="I21" s="4"/>
      <c r="J21" s="4"/>
      <c r="K21" s="5"/>
      <c r="L21" s="5"/>
      <c r="M21" s="5"/>
    </row>
    <row r="22" spans="1:13">
      <c r="A22" s="4"/>
      <c r="B22" s="6"/>
      <c r="C22" s="6"/>
      <c r="D22" s="6"/>
      <c r="E22" s="6" t="s">
        <v>48</v>
      </c>
      <c r="F22" s="6"/>
      <c r="G22" s="6"/>
      <c r="H22" s="4"/>
      <c r="I22" s="4"/>
      <c r="J22" s="4"/>
      <c r="K22" s="5"/>
      <c r="L22" s="5"/>
      <c r="M22" s="5"/>
    </row>
    <row r="23" spans="1:13">
      <c r="A23" s="4"/>
      <c r="B23" s="6"/>
      <c r="C23" s="6"/>
      <c r="D23" s="6"/>
      <c r="E23" s="6" t="s">
        <v>54</v>
      </c>
      <c r="F23" s="6"/>
      <c r="G23" s="6"/>
      <c r="H23" s="4"/>
      <c r="I23" s="4"/>
      <c r="J23" s="4"/>
      <c r="K23" s="5"/>
      <c r="L23" s="5"/>
      <c r="M23" s="5"/>
    </row>
    <row r="24" spans="1:13">
      <c r="A24" s="4"/>
      <c r="B24" s="6"/>
      <c r="C24" s="6"/>
      <c r="D24" s="6"/>
      <c r="E24" s="6"/>
      <c r="F24" s="6"/>
      <c r="G24" s="6"/>
      <c r="H24" s="4"/>
      <c r="I24" s="4"/>
      <c r="J24" s="4"/>
      <c r="K24" s="5"/>
      <c r="L24" s="5"/>
      <c r="M24" s="5"/>
    </row>
    <row r="25" spans="1:13">
      <c r="A25" s="4"/>
      <c r="B25" s="6"/>
      <c r="C25" s="6"/>
      <c r="D25" s="6"/>
      <c r="E25" s="6"/>
      <c r="F25" s="6"/>
      <c r="G25" s="6"/>
      <c r="H25" s="4"/>
      <c r="I25" s="4"/>
      <c r="J25" s="4"/>
      <c r="K25" s="5"/>
      <c r="L25" s="5"/>
      <c r="M25" s="5"/>
    </row>
    <row r="26" spans="1:13">
      <c r="A26" s="4"/>
      <c r="B26" s="6"/>
      <c r="C26" s="6"/>
      <c r="D26" s="6"/>
      <c r="E26" s="6"/>
      <c r="F26" s="6"/>
      <c r="G26" s="6"/>
      <c r="H26" s="4"/>
      <c r="I26" s="4"/>
      <c r="J26" s="4"/>
      <c r="K26" s="5"/>
      <c r="L26" s="5"/>
      <c r="M26" s="5"/>
    </row>
    <row r="27" spans="1:13">
      <c r="A27" s="4"/>
      <c r="B27" s="6"/>
      <c r="C27" s="6"/>
      <c r="D27" s="6"/>
      <c r="E27" s="6"/>
      <c r="F27" s="6"/>
      <c r="G27" s="6"/>
      <c r="H27" s="4"/>
      <c r="I27" s="4"/>
      <c r="J27" s="4"/>
      <c r="K27" s="5"/>
      <c r="L27" s="5"/>
      <c r="M27" s="5"/>
    </row>
    <row r="28" spans="1:13">
      <c r="A28" s="4"/>
      <c r="B28" s="6"/>
      <c r="C28" s="6"/>
      <c r="D28" s="6"/>
      <c r="E28" s="6"/>
      <c r="F28" s="6"/>
      <c r="G28" s="6"/>
      <c r="H28" s="4"/>
      <c r="I28" s="4"/>
      <c r="J28" s="4"/>
      <c r="K28" s="5"/>
      <c r="L28" s="5"/>
      <c r="M28" s="5"/>
    </row>
    <row r="29" spans="1:13">
      <c r="A29" s="4"/>
      <c r="B29" s="6"/>
      <c r="C29" s="6"/>
      <c r="D29" s="6"/>
      <c r="E29" s="6"/>
      <c r="F29" s="6"/>
      <c r="G29" s="6"/>
      <c r="H29" s="4"/>
      <c r="I29" s="4"/>
      <c r="J29" s="4"/>
      <c r="K29" s="5"/>
      <c r="L29" s="5"/>
      <c r="M29" s="5"/>
    </row>
    <row r="30" spans="1:13">
      <c r="A30" s="4"/>
      <c r="B30" s="6"/>
      <c r="C30" s="6"/>
      <c r="D30" s="6"/>
      <c r="E30" s="6"/>
      <c r="F30" s="6"/>
      <c r="G30" s="6"/>
      <c r="H30" s="4"/>
      <c r="I30" s="4"/>
      <c r="J30" s="4"/>
      <c r="K30" s="5"/>
      <c r="L30" s="5"/>
      <c r="M30" s="5"/>
    </row>
    <row r="31" spans="1:13">
      <c r="A31" s="4"/>
      <c r="B31" s="6"/>
      <c r="C31" s="6"/>
      <c r="D31" s="6"/>
      <c r="E31" s="6"/>
      <c r="F31" s="6"/>
      <c r="G31" s="6"/>
      <c r="H31" s="4"/>
      <c r="I31" s="4"/>
      <c r="J31" s="4"/>
      <c r="K31" s="5"/>
      <c r="L31" s="5"/>
      <c r="M31" s="5"/>
    </row>
    <row r="32" spans="1:13">
      <c r="A32" s="4"/>
      <c r="B32" s="6"/>
      <c r="C32" s="6"/>
      <c r="D32" s="6"/>
      <c r="E32" s="6"/>
      <c r="F32" s="6"/>
      <c r="G32" s="6"/>
      <c r="H32" s="4"/>
      <c r="I32" s="4"/>
      <c r="J32" s="4"/>
      <c r="K32" s="5"/>
      <c r="L32" s="5"/>
      <c r="M32" s="5"/>
    </row>
    <row r="33" spans="1:13">
      <c r="A33" s="4"/>
      <c r="B33" s="6"/>
      <c r="C33" s="6"/>
      <c r="D33" s="6"/>
      <c r="E33" s="6"/>
      <c r="F33" s="6"/>
      <c r="G33" s="6"/>
      <c r="H33" s="4"/>
      <c r="I33" s="4"/>
      <c r="J33" s="4"/>
      <c r="K33" s="5"/>
      <c r="L33" s="5"/>
      <c r="M33" s="5"/>
    </row>
    <row r="34" spans="1:13">
      <c r="A34" s="4"/>
      <c r="B34" s="6"/>
      <c r="C34" s="6"/>
      <c r="D34" s="6"/>
      <c r="E34" s="6"/>
      <c r="F34" s="6"/>
      <c r="G34" s="6"/>
      <c r="H34" s="4"/>
      <c r="I34" s="4"/>
      <c r="J34" s="4"/>
      <c r="K34" s="5"/>
      <c r="L34" s="5"/>
      <c r="M34" s="5"/>
    </row>
    <row r="35" spans="1:13">
      <c r="A35" s="4"/>
      <c r="B35" s="6"/>
      <c r="C35" s="6"/>
      <c r="D35" s="6"/>
      <c r="E35" s="6"/>
      <c r="F35" s="6"/>
      <c r="G35" s="6"/>
      <c r="H35" s="4"/>
      <c r="I35" s="4"/>
      <c r="J35" s="4"/>
      <c r="K35" s="5"/>
      <c r="L35" s="5"/>
      <c r="M35" s="5"/>
    </row>
    <row r="36" spans="1:13">
      <c r="A36" s="4"/>
      <c r="B36" s="6"/>
      <c r="C36" s="6"/>
      <c r="D36" s="6"/>
      <c r="E36" s="6"/>
      <c r="F36" s="6"/>
      <c r="G36" s="6"/>
      <c r="H36" s="4"/>
      <c r="I36" s="4"/>
      <c r="J36" s="4"/>
      <c r="K36" s="5"/>
      <c r="L36" s="5"/>
      <c r="M36" s="5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5"/>
      <c r="L37" s="5"/>
      <c r="M37" s="5"/>
    </row>
    <row r="38" spans="1:13">
      <c r="A38" s="4"/>
      <c r="B38" s="4"/>
      <c r="C38" s="4"/>
      <c r="D38" s="4"/>
      <c r="E38" s="4"/>
      <c r="F38" s="4"/>
      <c r="G38" s="4"/>
      <c r="H38" s="4"/>
      <c r="I38" s="4"/>
      <c r="J38" s="4"/>
      <c r="K38" s="5"/>
      <c r="L38" s="5"/>
      <c r="M38" s="5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5"/>
      <c r="L39" s="5"/>
      <c r="M39" s="5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5"/>
      <c r="L40" s="5"/>
      <c r="M40" s="5"/>
    </row>
    <row r="41" spans="1:13">
      <c r="A41" s="4"/>
      <c r="B41" s="4"/>
      <c r="C41" s="4"/>
      <c r="D41" s="4"/>
      <c r="E41" s="4"/>
      <c r="F41" s="4"/>
      <c r="G41" s="4"/>
      <c r="H41" s="4"/>
      <c r="I41" s="4"/>
      <c r="J41" s="4"/>
      <c r="K41" s="5"/>
      <c r="L41" s="5"/>
      <c r="M41" s="5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5"/>
      <c r="L42" s="5"/>
      <c r="M42" s="5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5"/>
      <c r="L43" s="5"/>
      <c r="M43" s="5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5"/>
      <c r="L44" s="5"/>
      <c r="M44" s="5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5"/>
      <c r="L45" s="5"/>
      <c r="M45" s="5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5"/>
      <c r="L46" s="5"/>
      <c r="M46" s="5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5"/>
      <c r="L47" s="5"/>
      <c r="M47" s="5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5"/>
      <c r="L59" s="5"/>
      <c r="M59" s="5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5"/>
      <c r="L60" s="5"/>
      <c r="M60" s="5"/>
    </row>
    <row r="61" spans="1:13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  <c r="L61" s="5"/>
      <c r="M61" s="5"/>
    </row>
    <row r="62" spans="1:13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  <c r="L62" s="5"/>
      <c r="M62" s="5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5"/>
      <c r="L63" s="5"/>
      <c r="M63" s="5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5"/>
      <c r="L64" s="5"/>
      <c r="M64" s="5"/>
    </row>
    <row r="65" spans="1:13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  <c r="L65" s="5"/>
      <c r="M65" s="5"/>
    </row>
    <row r="66" spans="1:13">
      <c r="A66" s="4"/>
      <c r="B66" s="4"/>
      <c r="C66" s="4"/>
      <c r="D66" s="4"/>
      <c r="E66" s="4"/>
      <c r="F66" s="4"/>
      <c r="G66" s="4"/>
      <c r="H66" s="4"/>
      <c r="I66" s="4"/>
      <c r="J66" s="4"/>
      <c r="K66" s="5"/>
      <c r="L66" s="5"/>
      <c r="M66" s="5"/>
    </row>
    <row r="67" spans="1:13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  <c r="L67" s="5"/>
      <c r="M67" s="5"/>
    </row>
    <row r="68" spans="1:13">
      <c r="A68" s="4"/>
      <c r="B68" s="4"/>
      <c r="C68" s="4"/>
      <c r="D68" s="4"/>
      <c r="E68" s="4"/>
      <c r="F68" s="4"/>
      <c r="G68" s="4"/>
      <c r="H68" s="4"/>
      <c r="I68" s="4"/>
      <c r="J68" s="4"/>
      <c r="K68" s="5"/>
      <c r="L68" s="5"/>
      <c r="M68" s="5"/>
    </row>
    <row r="69" spans="1:13">
      <c r="A69" s="4"/>
      <c r="B69" s="4"/>
      <c r="C69" s="4"/>
      <c r="D69" s="4"/>
      <c r="E69" s="4"/>
      <c r="F69" s="4"/>
      <c r="G69" s="4"/>
      <c r="H69" s="4"/>
      <c r="I69" s="4"/>
      <c r="J69" s="4"/>
      <c r="K69" s="5"/>
      <c r="L69" s="5"/>
      <c r="M69" s="5"/>
    </row>
    <row r="70" spans="1:13">
      <c r="A70" s="4"/>
      <c r="B70" s="4"/>
      <c r="C70" s="4"/>
      <c r="D70" s="4"/>
      <c r="E70" s="4"/>
      <c r="F70" s="4"/>
      <c r="G70" s="4"/>
      <c r="H70" s="4"/>
      <c r="I70" s="4"/>
      <c r="J70" s="4"/>
      <c r="K70" s="5"/>
      <c r="L70" s="5"/>
      <c r="M70" s="5"/>
    </row>
    <row r="71" spans="1:13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5"/>
      <c r="M71" s="5"/>
    </row>
    <row r="72" spans="1:13">
      <c r="A72" s="4"/>
      <c r="B72" s="4"/>
      <c r="C72" s="4"/>
      <c r="D72" s="4"/>
      <c r="E72" s="4"/>
      <c r="F72" s="4"/>
      <c r="G72" s="4"/>
      <c r="H72" s="4"/>
      <c r="I72" s="4"/>
      <c r="J72" s="4"/>
      <c r="K72" s="5"/>
      <c r="L72" s="5"/>
      <c r="M72" s="5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5"/>
      <c r="L73" s="5"/>
      <c r="M73" s="5"/>
    </row>
    <row r="74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5"/>
      <c r="L74" s="5"/>
      <c r="M74" s="5"/>
    </row>
    <row r="75" spans="1:13">
      <c r="A75" s="4"/>
      <c r="B75" s="4"/>
      <c r="C75" s="4"/>
      <c r="D75" s="4"/>
      <c r="E75" s="4"/>
      <c r="F75" s="4"/>
      <c r="G75" s="4"/>
      <c r="H75" s="4"/>
      <c r="I75" s="4"/>
      <c r="J75" s="4"/>
      <c r="K75" s="5"/>
      <c r="L75" s="5"/>
      <c r="M75" s="5"/>
    </row>
    <row r="76" spans="1:13">
      <c r="A76" s="4"/>
      <c r="B76" s="4"/>
      <c r="C76" s="4"/>
      <c r="D76" s="4"/>
      <c r="E76" s="4"/>
      <c r="F76" s="4"/>
      <c r="G76" s="4"/>
      <c r="H76" s="4"/>
      <c r="I76" s="4"/>
      <c r="J76" s="4"/>
      <c r="K76" s="5"/>
      <c r="L76" s="5"/>
      <c r="M76" s="5"/>
    </row>
    <row r="77" spans="1:13">
      <c r="A77" s="4"/>
      <c r="B77" s="4"/>
      <c r="C77" s="4"/>
      <c r="D77" s="4"/>
      <c r="E77" s="4"/>
      <c r="F77" s="4"/>
      <c r="G77" s="4"/>
      <c r="H77" s="4"/>
      <c r="I77" s="4"/>
      <c r="J77" s="4"/>
      <c r="K77" s="5"/>
      <c r="L77" s="5"/>
      <c r="M77" s="5"/>
    </row>
    <row r="78" spans="1:13">
      <c r="A78" s="4"/>
      <c r="B78" s="4"/>
      <c r="C78" s="4"/>
      <c r="D78" s="4"/>
      <c r="E78" s="4"/>
      <c r="F78" s="4"/>
      <c r="G78" s="4"/>
      <c r="H78" s="4"/>
      <c r="I78" s="4"/>
      <c r="J78" s="4"/>
      <c r="K78" s="5"/>
      <c r="L78" s="5"/>
      <c r="M78" s="5"/>
    </row>
    <row r="79" spans="1:13">
      <c r="A79" s="4"/>
      <c r="B79" s="4"/>
      <c r="C79" s="4"/>
      <c r="D79" s="4"/>
      <c r="E79" s="4"/>
      <c r="F79" s="4"/>
      <c r="G79" s="4"/>
      <c r="H79" s="4"/>
      <c r="I79" s="4"/>
      <c r="J79" s="4"/>
      <c r="K79" s="5"/>
      <c r="L79" s="5"/>
      <c r="M79" s="5"/>
    </row>
    <row r="80" spans="1:13">
      <c r="A80" s="4"/>
      <c r="B80" s="4"/>
      <c r="C80" s="4"/>
      <c r="D80" s="4"/>
      <c r="E80" s="4"/>
      <c r="F80" s="4"/>
      <c r="G80" s="4"/>
      <c r="H80" s="4"/>
      <c r="I80" s="4"/>
      <c r="J80" s="4"/>
      <c r="K80" s="5"/>
      <c r="L80" s="5"/>
      <c r="M80" s="5"/>
    </row>
    <row r="81" spans="1:13">
      <c r="A81" s="4"/>
      <c r="B81" s="4"/>
      <c r="C81" s="4"/>
      <c r="D81" s="4"/>
      <c r="E81" s="4"/>
      <c r="F81" s="4"/>
      <c r="G81" s="4"/>
      <c r="H81" s="4"/>
      <c r="I81" s="4"/>
      <c r="J81" s="4"/>
      <c r="K81" s="5"/>
      <c r="L81" s="5"/>
      <c r="M81" s="5"/>
    </row>
    <row r="82" spans="1:13">
      <c r="A82" s="4"/>
      <c r="B82" s="4"/>
      <c r="C82" s="4"/>
      <c r="D82" s="4"/>
      <c r="E82" s="4"/>
      <c r="F82" s="4"/>
      <c r="G82" s="4"/>
      <c r="H82" s="4"/>
      <c r="I82" s="4"/>
      <c r="J82" s="4"/>
      <c r="K82" s="5"/>
      <c r="L82" s="5"/>
      <c r="M82" s="5"/>
    </row>
    <row r="83" spans="1:13">
      <c r="A83" s="4"/>
      <c r="B83" s="4"/>
      <c r="C83" s="4"/>
      <c r="D83" s="4"/>
      <c r="E83" s="4"/>
      <c r="F83" s="4"/>
      <c r="G83" s="4"/>
      <c r="H83" s="4"/>
      <c r="I83" s="4"/>
      <c r="J83" s="4"/>
      <c r="K83" s="5"/>
      <c r="L83" s="5"/>
      <c r="M83" s="5"/>
    </row>
    <row r="84" spans="1:13">
      <c r="A84" s="4"/>
      <c r="B84" s="4"/>
      <c r="C84" s="4"/>
      <c r="D84" s="4"/>
      <c r="E84" s="4"/>
      <c r="F84" s="4"/>
      <c r="G84" s="4"/>
      <c r="H84" s="4"/>
      <c r="I84" s="4"/>
      <c r="J84" s="4"/>
      <c r="K84" s="5"/>
      <c r="L84" s="5"/>
      <c r="M84" s="5"/>
    </row>
    <row r="85" spans="1:13">
      <c r="A85" s="4"/>
      <c r="B85" s="4"/>
      <c r="C85" s="4"/>
      <c r="D85" s="4"/>
      <c r="E85" s="4"/>
      <c r="F85" s="4"/>
      <c r="G85" s="4"/>
      <c r="H85" s="4"/>
      <c r="I85" s="4"/>
      <c r="J85" s="4"/>
      <c r="K85" s="5"/>
      <c r="L85" s="5"/>
      <c r="M85" s="5"/>
    </row>
    <row r="86" spans="1:13">
      <c r="A86" s="4"/>
      <c r="B86" s="4"/>
      <c r="C86" s="4"/>
      <c r="D86" s="4"/>
      <c r="E86" s="4"/>
      <c r="F86" s="4"/>
      <c r="G86" s="4"/>
      <c r="H86" s="4"/>
      <c r="I86" s="4"/>
      <c r="J86" s="4"/>
      <c r="K86" s="5"/>
      <c r="L86" s="5"/>
      <c r="M86" s="5"/>
    </row>
    <row r="87" spans="1:13">
      <c r="A87" s="4"/>
      <c r="B87" s="4"/>
      <c r="C87" s="4"/>
      <c r="D87" s="4"/>
      <c r="E87" s="4"/>
      <c r="F87" s="4"/>
      <c r="G87" s="4"/>
      <c r="H87" s="4"/>
      <c r="I87" s="4"/>
      <c r="J87" s="4"/>
      <c r="K87" s="5"/>
      <c r="L87" s="5"/>
      <c r="M87" s="5"/>
    </row>
    <row r="88" spans="1:13">
      <c r="A88" s="4"/>
      <c r="B88" s="4"/>
      <c r="C88" s="4"/>
      <c r="D88" s="4"/>
      <c r="E88" s="4"/>
      <c r="F88" s="4"/>
      <c r="G88" s="4"/>
      <c r="H88" s="4"/>
      <c r="I88" s="4"/>
      <c r="J88" s="4"/>
      <c r="K88" s="5"/>
      <c r="L88" s="5"/>
      <c r="M88" s="5"/>
    </row>
    <row r="89" spans="1:13">
      <c r="A89" s="4"/>
      <c r="B89" s="4"/>
      <c r="C89" s="4"/>
      <c r="D89" s="4"/>
      <c r="E89" s="4"/>
      <c r="F89" s="4"/>
      <c r="G89" s="4"/>
      <c r="H89" s="4"/>
      <c r="I89" s="4"/>
      <c r="J89" s="4"/>
      <c r="K89" s="5"/>
      <c r="L89" s="5"/>
      <c r="M89" s="5"/>
    </row>
    <row r="90" spans="1:13">
      <c r="A90" s="4"/>
      <c r="B90" s="4"/>
      <c r="C90" s="4"/>
      <c r="D90" s="4"/>
      <c r="E90" s="4"/>
      <c r="F90" s="4"/>
      <c r="G90" s="4"/>
      <c r="H90" s="4"/>
      <c r="I90" s="4"/>
      <c r="J90" s="4"/>
      <c r="K90" s="5"/>
      <c r="L90" s="5"/>
      <c r="M90" s="5"/>
    </row>
    <row r="91" spans="1:13">
      <c r="A91" s="4"/>
      <c r="B91" s="4"/>
      <c r="C91" s="4"/>
      <c r="D91" s="4"/>
      <c r="E91" s="4"/>
      <c r="F91" s="4"/>
      <c r="G91" s="4"/>
      <c r="H91" s="4"/>
      <c r="I91" s="4"/>
      <c r="J91" s="4"/>
      <c r="K91" s="5"/>
      <c r="L91" s="5"/>
      <c r="M91" s="5"/>
    </row>
    <row r="92" spans="1:13">
      <c r="A92" s="4"/>
      <c r="B92" s="4"/>
      <c r="C92" s="4"/>
      <c r="D92" s="4"/>
      <c r="E92" s="4"/>
      <c r="F92" s="4"/>
      <c r="G92" s="4"/>
      <c r="H92" s="4"/>
      <c r="I92" s="4"/>
      <c r="J92" s="4"/>
      <c r="K92" s="5"/>
      <c r="L92" s="5"/>
      <c r="M92" s="5"/>
    </row>
    <row r="93" spans="1:13">
      <c r="A93" s="4"/>
      <c r="B93" s="4"/>
      <c r="C93" s="4"/>
      <c r="D93" s="4"/>
      <c r="E93" s="4"/>
      <c r="F93" s="4"/>
      <c r="G93" s="4"/>
      <c r="H93" s="4"/>
      <c r="I93" s="4"/>
      <c r="J93" s="4"/>
      <c r="K93" s="5"/>
      <c r="L93" s="5"/>
      <c r="M93" s="5"/>
    </row>
    <row r="94" spans="1:13">
      <c r="A94" s="4"/>
      <c r="B94" s="4"/>
      <c r="C94" s="4"/>
      <c r="D94" s="4"/>
      <c r="E94" s="4"/>
      <c r="F94" s="4"/>
      <c r="G94" s="4"/>
      <c r="H94" s="4"/>
      <c r="I94" s="4"/>
      <c r="J94" s="4"/>
      <c r="K94" s="5"/>
      <c r="L94" s="5"/>
      <c r="M94" s="5"/>
    </row>
    <row r="95" spans="1:13">
      <c r="A95" s="4"/>
      <c r="B95" s="4"/>
      <c r="C95" s="4"/>
      <c r="D95" s="4"/>
      <c r="E95" s="4"/>
      <c r="F95" s="4"/>
      <c r="G95" s="4"/>
      <c r="H95" s="4"/>
      <c r="I95" s="4"/>
      <c r="J95" s="4"/>
      <c r="K95" s="5"/>
      <c r="L95" s="5"/>
      <c r="M95" s="5"/>
    </row>
    <row r="96" spans="1:13">
      <c r="A96" s="4"/>
      <c r="B96" s="4"/>
      <c r="C96" s="4"/>
      <c r="D96" s="4"/>
      <c r="E96" s="4"/>
      <c r="F96" s="4"/>
      <c r="G96" s="4"/>
      <c r="H96" s="4"/>
      <c r="I96" s="4"/>
      <c r="J96" s="4"/>
      <c r="K96" s="5"/>
      <c r="L96" s="5"/>
      <c r="M96" s="5"/>
    </row>
    <row r="97" spans="1:13">
      <c r="A97" s="4"/>
      <c r="B97" s="4"/>
      <c r="C97" s="4"/>
      <c r="D97" s="4"/>
      <c r="E97" s="4"/>
      <c r="F97" s="4"/>
      <c r="G97" s="4"/>
      <c r="H97" s="4"/>
      <c r="I97" s="4"/>
      <c r="J97" s="4"/>
      <c r="K97" s="5"/>
      <c r="L97" s="5"/>
      <c r="M97" s="5"/>
    </row>
    <row r="98" spans="1:13">
      <c r="A98" s="4"/>
      <c r="B98" s="4"/>
      <c r="C98" s="4"/>
      <c r="D98" s="4"/>
      <c r="E98" s="4"/>
      <c r="F98" s="4"/>
      <c r="G98" s="4"/>
      <c r="H98" s="4"/>
      <c r="I98" s="4"/>
      <c r="J98" s="4"/>
      <c r="K98" s="5"/>
      <c r="L98" s="5"/>
      <c r="M98" s="5"/>
    </row>
    <row r="99" spans="1:13"/>
  </sheetData>
  <sheetProtection sheet="1" objects="1" scenarios="1"/>
  <mergeCells count="22">
    <mergeCell ref="K4:L4"/>
    <mergeCell ref="B2:D2"/>
    <mergeCell ref="E2:G2"/>
    <mergeCell ref="H2:I2"/>
    <mergeCell ref="J2:L2"/>
    <mergeCell ref="K3:L3"/>
    <mergeCell ref="I16:J16"/>
    <mergeCell ref="L7:L15"/>
    <mergeCell ref="B12:B13"/>
    <mergeCell ref="C12:J12"/>
    <mergeCell ref="C13:F13"/>
    <mergeCell ref="G13:J13"/>
    <mergeCell ref="C14:F14"/>
    <mergeCell ref="G14:J14"/>
    <mergeCell ref="C15:F15"/>
    <mergeCell ref="G15:J15"/>
    <mergeCell ref="B7:B8"/>
    <mergeCell ref="C7:D7"/>
    <mergeCell ref="E7:F7"/>
    <mergeCell ref="G7:H7"/>
    <mergeCell ref="I7:J7"/>
    <mergeCell ref="K7:K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B558-B331-4F97-999A-23F883F8A355}">
  <dimension ref="A1:N117"/>
  <sheetViews>
    <sheetView workbookViewId="0">
      <selection activeCell="E30" sqref="E30"/>
    </sheetView>
  </sheetViews>
  <sheetFormatPr defaultColWidth="0" defaultRowHeight="16.5" customHeight="1" zeroHeight="1"/>
  <cols>
    <col min="1" max="1" width="9.625" style="1" customWidth="1"/>
    <col min="2" max="10" width="15.125" style="1" customWidth="1"/>
    <col min="11" max="11" width="15.125" customWidth="1"/>
    <col min="12" max="12" width="3" customWidth="1"/>
    <col min="13" max="13" width="2.5" customWidth="1"/>
    <col min="14" max="16384" width="9" hidden="1"/>
  </cols>
  <sheetData>
    <row r="1" spans="1:13" ht="9.75" customHeight="1" thickBot="1">
      <c r="A1" s="149" t="s">
        <v>35</v>
      </c>
      <c r="B1" s="149"/>
      <c r="C1" s="149"/>
      <c r="D1" s="149"/>
      <c r="E1" s="53"/>
      <c r="F1" s="53"/>
      <c r="G1" s="53"/>
      <c r="H1" s="53"/>
      <c r="I1" s="53"/>
      <c r="J1" s="53"/>
      <c r="K1" s="84"/>
      <c r="L1" s="84"/>
      <c r="M1" s="27"/>
    </row>
    <row r="2" spans="1:13" ht="17.25" customHeight="1" thickTop="1">
      <c r="A2" s="149"/>
      <c r="B2" s="149"/>
      <c r="C2" s="149"/>
      <c r="D2" s="149"/>
      <c r="E2" s="53"/>
      <c r="F2" s="53"/>
      <c r="G2" s="53"/>
      <c r="H2" s="53"/>
      <c r="I2" s="150" t="s">
        <v>75</v>
      </c>
      <c r="J2" s="98" t="s">
        <v>77</v>
      </c>
      <c r="K2" s="99">
        <v>275000</v>
      </c>
      <c r="L2" s="101"/>
      <c r="M2" s="27"/>
    </row>
    <row r="3" spans="1:13" ht="17.25" customHeight="1" thickBot="1">
      <c r="A3" s="149"/>
      <c r="B3" s="149"/>
      <c r="C3" s="149"/>
      <c r="D3" s="149"/>
      <c r="E3" s="53"/>
      <c r="F3" s="53"/>
      <c r="G3" s="53"/>
      <c r="H3" s="53"/>
      <c r="I3" s="151"/>
      <c r="J3" s="100" t="s">
        <v>84</v>
      </c>
      <c r="K3" s="102">
        <v>203000</v>
      </c>
      <c r="L3" s="75"/>
      <c r="M3" s="27"/>
    </row>
    <row r="4" spans="1:13" ht="30.75" customHeight="1">
      <c r="A4" s="152" t="s">
        <v>79</v>
      </c>
      <c r="B4" s="85" t="s">
        <v>58</v>
      </c>
      <c r="C4" s="85" t="s">
        <v>80</v>
      </c>
      <c r="D4" s="85" t="s">
        <v>55</v>
      </c>
      <c r="E4" s="85" t="s">
        <v>61</v>
      </c>
      <c r="F4" s="85" t="s">
        <v>62</v>
      </c>
      <c r="G4" s="86" t="s">
        <v>57</v>
      </c>
      <c r="H4" s="154" t="s">
        <v>36</v>
      </c>
      <c r="I4" s="155"/>
      <c r="J4" s="156" t="s">
        <v>31</v>
      </c>
      <c r="K4" s="157"/>
      <c r="L4" s="157"/>
      <c r="M4" s="27"/>
    </row>
    <row r="5" spans="1:13" ht="21.75" customHeight="1">
      <c r="A5" s="152"/>
      <c r="B5" s="158" t="s">
        <v>65</v>
      </c>
      <c r="C5" s="160">
        <f ca="1">K19/E5</f>
        <v>7.5909090909090908</v>
      </c>
      <c r="D5" s="162">
        <v>3000</v>
      </c>
      <c r="E5" s="164">
        <v>44</v>
      </c>
      <c r="F5" s="166">
        <f ca="1">E5*C5</f>
        <v>334</v>
      </c>
      <c r="G5" s="168">
        <f ca="1">C5*D5</f>
        <v>22772.727272727272</v>
      </c>
      <c r="H5" s="82" t="s">
        <v>70</v>
      </c>
      <c r="I5" s="54">
        <f ca="1">G5</f>
        <v>22772.727272727272</v>
      </c>
      <c r="J5" s="93" t="s">
        <v>76</v>
      </c>
      <c r="K5" s="92">
        <f ca="1">(K2/10000)*(I7)</f>
        <v>708750</v>
      </c>
      <c r="L5" s="75"/>
      <c r="M5" s="27"/>
    </row>
    <row r="6" spans="1:13" ht="21.75" customHeight="1">
      <c r="A6" s="153"/>
      <c r="B6" s="159"/>
      <c r="C6" s="161"/>
      <c r="D6" s="163"/>
      <c r="E6" s="165"/>
      <c r="F6" s="167"/>
      <c r="G6" s="169"/>
      <c r="H6" s="82" t="s">
        <v>68</v>
      </c>
      <c r="I6" s="104">
        <v>3000</v>
      </c>
      <c r="J6" s="93" t="s">
        <v>78</v>
      </c>
      <c r="K6" s="92">
        <f ca="1">(K3/10000)*(I7)</f>
        <v>523186.36363636365</v>
      </c>
      <c r="L6" s="75"/>
      <c r="M6" s="27"/>
    </row>
    <row r="7" spans="1:13" ht="18" customHeight="1">
      <c r="A7" s="94"/>
      <c r="B7" s="94"/>
      <c r="C7" s="94"/>
      <c r="D7" s="94"/>
      <c r="E7" s="94"/>
      <c r="F7" s="94"/>
      <c r="G7" s="94"/>
      <c r="H7" s="97" t="s">
        <v>81</v>
      </c>
      <c r="I7" s="95">
        <f ca="1">SUM(I5:I6)</f>
        <v>25772.727272727272</v>
      </c>
      <c r="J7" s="94"/>
      <c r="K7" s="94"/>
      <c r="L7" s="96"/>
      <c r="M7" s="27"/>
    </row>
    <row r="8" spans="1:13" ht="9.75" customHeight="1">
      <c r="A8" s="83"/>
      <c r="B8" s="53"/>
      <c r="C8" s="53"/>
      <c r="D8" s="53"/>
      <c r="E8" s="53"/>
      <c r="F8" s="53"/>
      <c r="G8" s="53"/>
      <c r="H8" s="53"/>
      <c r="I8" s="53"/>
      <c r="J8" s="53"/>
      <c r="K8" s="84"/>
      <c r="L8" s="84"/>
      <c r="M8" s="27"/>
    </row>
    <row r="9" spans="1:13" ht="30.75" customHeight="1">
      <c r="A9" s="152" t="s">
        <v>73</v>
      </c>
      <c r="B9" s="85" t="s">
        <v>58</v>
      </c>
      <c r="C9" s="85" t="s">
        <v>56</v>
      </c>
      <c r="D9" s="85" t="s">
        <v>55</v>
      </c>
      <c r="E9" s="85" t="s">
        <v>61</v>
      </c>
      <c r="F9" s="85" t="s">
        <v>62</v>
      </c>
      <c r="G9" s="86" t="s">
        <v>57</v>
      </c>
      <c r="H9" s="154" t="s">
        <v>36</v>
      </c>
      <c r="I9" s="155"/>
      <c r="J9" s="156" t="s">
        <v>31</v>
      </c>
      <c r="K9" s="157"/>
      <c r="L9" s="157"/>
      <c r="M9" s="27"/>
    </row>
    <row r="10" spans="1:13" ht="21.75" customHeight="1">
      <c r="A10" s="152"/>
      <c r="B10" s="87" t="s">
        <v>65</v>
      </c>
      <c r="C10" s="80">
        <v>3</v>
      </c>
      <c r="D10" s="105">
        <v>3000</v>
      </c>
      <c r="E10" s="106">
        <v>44</v>
      </c>
      <c r="F10" s="76">
        <f>E10*C10</f>
        <v>132</v>
      </c>
      <c r="G10" s="77">
        <f>C10*D10</f>
        <v>9000</v>
      </c>
      <c r="H10" s="82" t="s">
        <v>70</v>
      </c>
      <c r="I10" s="54">
        <f>G14</f>
        <v>26920</v>
      </c>
      <c r="J10" s="170" t="s">
        <v>69</v>
      </c>
      <c r="K10" s="171">
        <f>(K2/10000)*(I14)</f>
        <v>822800</v>
      </c>
      <c r="L10" s="75"/>
      <c r="M10" s="27"/>
    </row>
    <row r="11" spans="1:13" ht="21.75" customHeight="1">
      <c r="A11" s="152"/>
      <c r="B11" s="87" t="s">
        <v>64</v>
      </c>
      <c r="C11" s="81">
        <v>8</v>
      </c>
      <c r="D11" s="107">
        <v>2000</v>
      </c>
      <c r="E11" s="108">
        <v>22</v>
      </c>
      <c r="F11" s="78">
        <f>E11*C11</f>
        <v>176</v>
      </c>
      <c r="G11" s="79">
        <f>C11*D11</f>
        <v>16000</v>
      </c>
      <c r="H11" s="82" t="s">
        <v>68</v>
      </c>
      <c r="I11" s="103">
        <v>3000</v>
      </c>
      <c r="J11" s="170"/>
      <c r="K11" s="171"/>
      <c r="L11" s="75"/>
      <c r="M11" s="27"/>
    </row>
    <row r="12" spans="1:13" ht="21.75" customHeight="1">
      <c r="A12" s="152"/>
      <c r="B12" s="87" t="s">
        <v>87</v>
      </c>
      <c r="C12" s="81">
        <v>1</v>
      </c>
      <c r="D12" s="107">
        <v>1200</v>
      </c>
      <c r="E12" s="108">
        <v>11</v>
      </c>
      <c r="F12" s="78">
        <f>E12*C12</f>
        <v>11</v>
      </c>
      <c r="G12" s="79">
        <f>C12*D12</f>
        <v>1200</v>
      </c>
      <c r="H12" s="82"/>
      <c r="I12" s="74"/>
      <c r="J12" s="170"/>
      <c r="K12" s="171"/>
      <c r="L12" s="75"/>
      <c r="M12" s="27"/>
    </row>
    <row r="13" spans="1:13" ht="21.75" customHeight="1">
      <c r="A13" s="152"/>
      <c r="B13" s="87" t="s">
        <v>66</v>
      </c>
      <c r="C13" s="81">
        <v>6</v>
      </c>
      <c r="D13" s="107">
        <v>120</v>
      </c>
      <c r="E13" s="108">
        <v>1</v>
      </c>
      <c r="F13" s="78">
        <f>E13*C13</f>
        <v>6</v>
      </c>
      <c r="G13" s="79">
        <f>C13*D13</f>
        <v>720</v>
      </c>
      <c r="H13" s="82"/>
      <c r="I13" s="74"/>
      <c r="J13" s="172" t="s">
        <v>72</v>
      </c>
      <c r="K13" s="173">
        <f>(I14/10000)*(K3)</f>
        <v>607376</v>
      </c>
      <c r="L13" s="75"/>
      <c r="M13" s="27"/>
    </row>
    <row r="14" spans="1:13" ht="21" customHeight="1">
      <c r="A14" s="152"/>
      <c r="B14" s="88"/>
      <c r="C14" s="174" t="s">
        <v>82</v>
      </c>
      <c r="D14" s="176">
        <f ca="1">K19</f>
        <v>334</v>
      </c>
      <c r="E14" s="109" t="s">
        <v>85</v>
      </c>
      <c r="F14" s="112">
        <f>SUM(F10:F13)</f>
        <v>325</v>
      </c>
      <c r="G14" s="111">
        <f>SUM(G10:G13)</f>
        <v>26920</v>
      </c>
      <c r="H14" s="186" t="s">
        <v>71</v>
      </c>
      <c r="I14" s="187">
        <f>SUM(I10:I13)</f>
        <v>29920</v>
      </c>
      <c r="J14" s="172"/>
      <c r="K14" s="173"/>
      <c r="L14" s="75"/>
      <c r="M14" s="27"/>
    </row>
    <row r="15" spans="1:13" ht="21" customHeight="1">
      <c r="A15" s="152"/>
      <c r="B15" s="89"/>
      <c r="C15" s="175"/>
      <c r="D15" s="177"/>
      <c r="E15" s="110" t="s">
        <v>83</v>
      </c>
      <c r="F15" s="188">
        <f ca="1">F14-D14</f>
        <v>-9</v>
      </c>
      <c r="G15" s="189"/>
      <c r="H15" s="186"/>
      <c r="I15" s="187"/>
      <c r="J15" s="172"/>
      <c r="K15" s="173"/>
      <c r="L15" s="75"/>
      <c r="M15" s="27"/>
    </row>
    <row r="16" spans="1:13" ht="9.75" customHeight="1">
      <c r="A16" s="83"/>
      <c r="B16" s="53"/>
      <c r="C16" s="53"/>
      <c r="D16" s="53"/>
      <c r="E16" s="53"/>
      <c r="F16" s="53"/>
      <c r="G16" s="53"/>
      <c r="H16" s="53"/>
      <c r="I16" s="53"/>
      <c r="J16" s="53"/>
      <c r="K16" s="84"/>
      <c r="L16" s="84"/>
      <c r="M16" s="27"/>
    </row>
    <row r="17" spans="1:13" ht="28.5" customHeight="1">
      <c r="A17" s="152" t="s">
        <v>63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7"/>
    </row>
    <row r="18" spans="1:13" ht="27.75" customHeight="1">
      <c r="A18" s="178"/>
      <c r="B18" s="72"/>
      <c r="C18" s="135" t="s">
        <v>3</v>
      </c>
      <c r="D18" s="136"/>
      <c r="E18" s="137" t="s">
        <v>0</v>
      </c>
      <c r="F18" s="137"/>
      <c r="G18" s="138" t="s">
        <v>1</v>
      </c>
      <c r="H18" s="138"/>
      <c r="I18" s="139" t="s">
        <v>2</v>
      </c>
      <c r="J18" s="139"/>
      <c r="K18" s="90" t="s">
        <v>60</v>
      </c>
      <c r="L18" s="179"/>
      <c r="M18" s="27"/>
    </row>
    <row r="19" spans="1:13" ht="27.75" customHeight="1">
      <c r="A19" s="178"/>
      <c r="B19" s="72"/>
      <c r="C19" s="55" t="s">
        <v>23</v>
      </c>
      <c r="D19" s="19" t="s">
        <v>9</v>
      </c>
      <c r="E19" s="56" t="s">
        <v>22</v>
      </c>
      <c r="F19" s="39" t="s">
        <v>8</v>
      </c>
      <c r="G19" s="56" t="s">
        <v>22</v>
      </c>
      <c r="H19" s="41" t="s">
        <v>8</v>
      </c>
      <c r="I19" s="56" t="s">
        <v>22</v>
      </c>
      <c r="J19" s="43" t="s">
        <v>9</v>
      </c>
      <c r="K19" s="52">
        <f ca="1">SUM(K20:K26)</f>
        <v>334</v>
      </c>
      <c r="L19" s="179"/>
      <c r="M19" s="27"/>
    </row>
    <row r="20" spans="1:13" ht="27.75" customHeight="1">
      <c r="A20" s="178"/>
      <c r="B20" s="72" t="s">
        <v>41</v>
      </c>
      <c r="C20" s="61"/>
      <c r="D20" s="62">
        <f>SUMIF(데이터!$A$10:$B$39,$C20,데이터!$B$10:$E$39)</f>
        <v>0</v>
      </c>
      <c r="E20" s="63">
        <v>1</v>
      </c>
      <c r="F20" s="64">
        <f ca="1">SUMIF(데이터!$A$10:$B$39,$E20,데이터!$C$10:$C$39)</f>
        <v>27</v>
      </c>
      <c r="G20" s="63"/>
      <c r="H20" s="65">
        <f ca="1">SUMIF(데이터!$A$10:$B$39,$G20,데이터!$D$10:$D$39)</f>
        <v>0</v>
      </c>
      <c r="I20" s="63"/>
      <c r="J20" s="66">
        <f ca="1">SUMIF(데이터!$A$10:$B$39,$I20,데이터!$E$10:$E$39)</f>
        <v>0</v>
      </c>
      <c r="K20" s="59">
        <f ca="1">D20+F20+H20+J20</f>
        <v>27</v>
      </c>
      <c r="L20" s="179"/>
      <c r="M20" s="27"/>
    </row>
    <row r="21" spans="1:13" ht="27.75" customHeight="1">
      <c r="A21" s="178"/>
      <c r="B21" s="72" t="s">
        <v>5</v>
      </c>
      <c r="C21" s="61"/>
      <c r="D21" s="62">
        <f ca="1">SUMIF(데이터!$A$10:$B$39,$C21,데이터!$F$10:$F$39)</f>
        <v>0</v>
      </c>
      <c r="E21" s="63"/>
      <c r="F21" s="64">
        <f ca="1">SUMIF(데이터!$A$10:$B$39,$E21,데이터!$G$10:$G$39)</f>
        <v>0</v>
      </c>
      <c r="G21" s="63">
        <v>6</v>
      </c>
      <c r="H21" s="65">
        <f ca="1">SUMIF(데이터!$A$10:$B$39,$G21,데이터!$H$10:$H$39)</f>
        <v>54</v>
      </c>
      <c r="I21" s="63">
        <v>2</v>
      </c>
      <c r="J21" s="66">
        <f ca="1">SUMIF(데이터!$A$10:$B$39,$I21,데이터!$I$10:$I$39)</f>
        <v>2</v>
      </c>
      <c r="K21" s="59">
        <f ca="1">D21+F21+H21+J21</f>
        <v>56</v>
      </c>
      <c r="L21" s="179"/>
      <c r="M21" s="27"/>
    </row>
    <row r="22" spans="1:13" ht="27.75" customHeight="1">
      <c r="A22" s="178"/>
      <c r="B22" s="72" t="s">
        <v>40</v>
      </c>
      <c r="C22" s="61"/>
      <c r="D22" s="62">
        <f ca="1">SUMIF(데이터!$A$10:$B$39,$C22,데이터!$J$10:$J$39)</f>
        <v>0</v>
      </c>
      <c r="E22" s="63">
        <v>5</v>
      </c>
      <c r="F22" s="64">
        <f ca="1">SUMIF(데이터!$A$10:$B$39,$E22,데이터!$K$10:$K$39)</f>
        <v>162</v>
      </c>
      <c r="G22" s="63">
        <v>5</v>
      </c>
      <c r="H22" s="65">
        <f ca="1">SUMIF(데이터!$A$10:$B$39,$G22,데이터!$L$10:$L$39)</f>
        <v>54</v>
      </c>
      <c r="I22" s="71"/>
      <c r="J22" s="71"/>
      <c r="K22" s="59">
        <f ca="1">D22+F22+H22</f>
        <v>216</v>
      </c>
      <c r="L22" s="179"/>
      <c r="M22" s="27"/>
    </row>
    <row r="23" spans="1:13" ht="28.5" customHeight="1">
      <c r="A23" s="178"/>
      <c r="B23" s="50"/>
      <c r="C23" s="50"/>
      <c r="D23" s="50"/>
      <c r="E23" s="50"/>
      <c r="F23" s="50"/>
      <c r="G23" s="50"/>
      <c r="H23" s="50"/>
      <c r="I23" s="50"/>
      <c r="J23" s="51"/>
      <c r="K23" s="59"/>
      <c r="L23" s="179"/>
      <c r="M23" s="27"/>
    </row>
    <row r="24" spans="1:13" ht="27.75" customHeight="1">
      <c r="A24" s="178"/>
      <c r="B24" s="73"/>
      <c r="C24" s="58" t="s">
        <v>23</v>
      </c>
      <c r="D24" s="57" t="s">
        <v>9</v>
      </c>
      <c r="E24" s="180" t="s">
        <v>86</v>
      </c>
      <c r="F24" s="181"/>
      <c r="G24" s="181"/>
      <c r="H24" s="181"/>
      <c r="I24" s="181"/>
      <c r="J24" s="182"/>
      <c r="K24" s="59"/>
      <c r="L24" s="179"/>
      <c r="M24" s="27"/>
    </row>
    <row r="25" spans="1:13" ht="27.75" customHeight="1">
      <c r="A25" s="178"/>
      <c r="B25" s="73" t="s">
        <v>7</v>
      </c>
      <c r="C25" s="67">
        <v>2</v>
      </c>
      <c r="D25" s="68">
        <f ca="1">SUMIF(데이터!$A$10:$B$39,$C25,데이터!$M$10:$M$39)</f>
        <v>10</v>
      </c>
      <c r="E25" s="183"/>
      <c r="F25" s="184"/>
      <c r="G25" s="184"/>
      <c r="H25" s="184"/>
      <c r="I25" s="184"/>
      <c r="J25" s="185"/>
      <c r="K25" s="59">
        <f ca="1">D25</f>
        <v>10</v>
      </c>
      <c r="L25" s="179"/>
      <c r="M25" s="27"/>
    </row>
    <row r="26" spans="1:13" ht="27.75" customHeight="1">
      <c r="A26" s="178"/>
      <c r="B26" s="73" t="s">
        <v>10</v>
      </c>
      <c r="C26" s="69">
        <v>3</v>
      </c>
      <c r="D26" s="70">
        <f ca="1">SUMIF(데이터!$A$10:$B$39,$C26,데이터!$N$10:$N$39)</f>
        <v>25</v>
      </c>
      <c r="E26" s="183"/>
      <c r="F26" s="184"/>
      <c r="G26" s="184"/>
      <c r="H26" s="184"/>
      <c r="I26" s="184"/>
      <c r="J26" s="185"/>
      <c r="K26" s="60">
        <f ca="1">D26</f>
        <v>25</v>
      </c>
      <c r="L26" s="179"/>
      <c r="M26" s="27"/>
    </row>
    <row r="27" spans="1:13" ht="28.5" customHeight="1">
      <c r="A27" s="17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/>
    </row>
    <row r="28" spans="1:13" ht="17.25">
      <c r="A28" s="53"/>
      <c r="B28" s="91"/>
      <c r="C28" s="53"/>
      <c r="D28" s="53"/>
      <c r="E28" s="53"/>
      <c r="F28" s="53"/>
      <c r="G28" s="53"/>
      <c r="H28" s="53"/>
      <c r="I28" s="53"/>
      <c r="J28" s="53"/>
      <c r="K28" s="84"/>
      <c r="L28" s="84"/>
      <c r="M28" s="84"/>
    </row>
    <row r="29" spans="1:13">
      <c r="A29" s="6"/>
      <c r="B29" s="6"/>
      <c r="C29" s="6"/>
      <c r="D29" s="6"/>
      <c r="E29" s="6"/>
      <c r="F29" s="6"/>
      <c r="G29" s="6"/>
      <c r="H29" s="10"/>
      <c r="I29" s="6"/>
      <c r="J29" s="6"/>
      <c r="K29" s="7"/>
      <c r="L29" s="7"/>
      <c r="M29" s="7"/>
    </row>
    <row r="30" spans="1:13">
      <c r="A30" s="6"/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</row>
    <row r="31" spans="1:13">
      <c r="A31" s="4"/>
      <c r="B31" s="6"/>
      <c r="C31" s="6"/>
      <c r="D31" s="6"/>
      <c r="E31" s="6"/>
      <c r="F31" s="6"/>
      <c r="G31" s="6"/>
      <c r="H31" s="4"/>
      <c r="I31" s="4"/>
      <c r="J31" s="4"/>
      <c r="K31" s="5"/>
      <c r="L31" s="5"/>
      <c r="M31" s="5"/>
    </row>
    <row r="32" spans="1:13">
      <c r="A32" s="4"/>
      <c r="B32" s="6"/>
      <c r="C32" s="6"/>
      <c r="D32" s="6"/>
      <c r="E32" s="6"/>
      <c r="F32" s="6"/>
      <c r="G32" s="6"/>
      <c r="H32" s="4"/>
      <c r="I32" s="4"/>
      <c r="J32" s="4"/>
      <c r="K32" s="5"/>
      <c r="L32" s="5"/>
      <c r="M32" s="5"/>
    </row>
    <row r="33" spans="1:14">
      <c r="A33" s="4"/>
      <c r="B33" s="6"/>
      <c r="C33" s="6"/>
      <c r="D33" s="6"/>
      <c r="E33" s="6"/>
      <c r="F33" s="6"/>
      <c r="G33" s="6"/>
      <c r="H33" s="4"/>
      <c r="I33" s="4"/>
      <c r="J33" s="4"/>
      <c r="K33" s="5"/>
      <c r="L33" s="5"/>
      <c r="M33" s="5"/>
    </row>
    <row r="34" spans="1:14">
      <c r="A34" s="4"/>
      <c r="B34" s="6"/>
      <c r="C34" s="6"/>
      <c r="D34" s="6"/>
      <c r="E34" s="6"/>
      <c r="F34" s="6"/>
      <c r="G34" s="6"/>
      <c r="H34" s="4"/>
      <c r="I34" s="4"/>
      <c r="J34" s="4"/>
      <c r="K34" s="5"/>
      <c r="L34" s="5"/>
      <c r="M34" s="5"/>
    </row>
    <row r="35" spans="1:14">
      <c r="A35" s="4"/>
      <c r="B35" s="6"/>
      <c r="C35" s="6"/>
      <c r="D35" s="6"/>
      <c r="E35" s="6"/>
      <c r="F35" s="6"/>
      <c r="G35" s="6"/>
      <c r="H35" s="4"/>
      <c r="I35" s="4"/>
      <c r="J35" s="4"/>
      <c r="K35" s="5"/>
      <c r="L35" s="5"/>
      <c r="M35" s="5"/>
    </row>
    <row r="36" spans="1:14">
      <c r="A36" s="4"/>
      <c r="B36" s="6"/>
      <c r="C36" s="6"/>
      <c r="D36" s="6"/>
      <c r="E36" s="6"/>
      <c r="F36" s="6"/>
      <c r="G36" s="6"/>
      <c r="H36" s="4"/>
      <c r="I36" s="4"/>
      <c r="J36" s="4"/>
      <c r="K36" s="5"/>
      <c r="L36" s="5"/>
      <c r="M36" s="5"/>
    </row>
    <row r="37" spans="1:14">
      <c r="A37" s="4"/>
      <c r="B37" s="6"/>
      <c r="C37" s="6"/>
      <c r="D37" s="6"/>
      <c r="E37" s="6"/>
      <c r="F37" s="6"/>
      <c r="G37" s="6"/>
      <c r="H37" s="4"/>
      <c r="I37" s="4"/>
      <c r="J37" s="4"/>
      <c r="K37" s="5"/>
      <c r="L37" s="5"/>
      <c r="M37" s="5"/>
    </row>
    <row r="38" spans="1:14">
      <c r="A38" s="4"/>
      <c r="B38" s="6"/>
      <c r="C38" s="6"/>
      <c r="D38" s="6"/>
      <c r="E38" s="6"/>
      <c r="F38" s="6"/>
      <c r="G38" s="6"/>
      <c r="H38" s="4"/>
      <c r="I38" s="4"/>
      <c r="J38" s="4"/>
      <c r="K38" s="5"/>
      <c r="L38" s="5"/>
      <c r="M38" s="5"/>
    </row>
    <row r="39" spans="1:14">
      <c r="A39" s="4"/>
      <c r="B39" s="6"/>
      <c r="C39" s="6"/>
      <c r="D39" s="6"/>
      <c r="E39" s="6"/>
      <c r="F39" s="6"/>
      <c r="G39" s="6"/>
      <c r="H39" s="4"/>
      <c r="I39" s="4"/>
      <c r="J39" s="4"/>
      <c r="K39" s="5"/>
      <c r="L39" s="5"/>
      <c r="M39" s="5"/>
    </row>
    <row r="40" spans="1:14">
      <c r="A40" s="4"/>
      <c r="B40" s="6"/>
      <c r="C40" s="6"/>
      <c r="D40" s="6"/>
      <c r="E40" s="6"/>
      <c r="F40" s="6"/>
      <c r="H40" s="4"/>
      <c r="I40" s="4"/>
      <c r="J40" s="4"/>
      <c r="K40" s="5"/>
      <c r="L40" s="5"/>
      <c r="M40" s="5"/>
    </row>
    <row r="41" spans="1:14">
      <c r="A41" s="4"/>
      <c r="B41" s="6"/>
      <c r="C41" s="6"/>
      <c r="D41" s="6"/>
      <c r="E41" s="6"/>
      <c r="F41" s="6"/>
      <c r="G41" s="47"/>
      <c r="H41" s="4"/>
      <c r="I41" s="4"/>
      <c r="J41" s="4"/>
      <c r="K41" s="5"/>
      <c r="L41" s="5"/>
      <c r="M41" s="5"/>
    </row>
    <row r="42" spans="1:14">
      <c r="A42" s="4"/>
      <c r="B42" s="6"/>
      <c r="C42" s="6"/>
      <c r="D42" s="6"/>
      <c r="E42" s="6"/>
      <c r="F42" s="6"/>
      <c r="G42" s="47"/>
      <c r="H42" s="4"/>
      <c r="I42" s="4"/>
      <c r="J42" s="4"/>
      <c r="K42" s="5"/>
      <c r="L42" s="5"/>
      <c r="M42" s="5"/>
    </row>
    <row r="43" spans="1:14">
      <c r="A43" s="4"/>
      <c r="B43" s="6"/>
      <c r="C43" s="6"/>
      <c r="D43" s="6"/>
      <c r="E43" s="6"/>
      <c r="F43" s="6"/>
      <c r="G43" s="48"/>
      <c r="H43" s="4"/>
      <c r="I43" s="4"/>
      <c r="J43" s="4"/>
      <c r="K43" s="5"/>
      <c r="L43" s="5"/>
      <c r="M43" s="5"/>
    </row>
    <row r="44" spans="1:14">
      <c r="A44" s="4"/>
      <c r="B44" s="6"/>
      <c r="C44" s="6"/>
      <c r="D44" s="6"/>
      <c r="E44" s="6"/>
      <c r="F44" s="6"/>
      <c r="G44" s="48"/>
      <c r="H44" s="4"/>
      <c r="I44" s="4"/>
      <c r="J44" s="4"/>
      <c r="K44" s="5"/>
      <c r="L44" s="5"/>
      <c r="M44" s="5"/>
    </row>
    <row r="45" spans="1:14">
      <c r="A45" s="4"/>
      <c r="B45" s="6"/>
      <c r="C45" s="6"/>
      <c r="D45" s="6"/>
      <c r="E45" s="6"/>
      <c r="F45" s="6"/>
      <c r="G45" s="6"/>
      <c r="H45" s="4"/>
      <c r="I45" s="4"/>
      <c r="J45" s="4"/>
      <c r="K45" s="5"/>
      <c r="L45" s="5"/>
      <c r="M45" s="5"/>
    </row>
    <row r="46" spans="1:14">
      <c r="A46" s="4"/>
      <c r="B46" s="6"/>
      <c r="C46" s="6"/>
      <c r="D46" s="6"/>
      <c r="E46" s="6"/>
      <c r="F46" s="6"/>
      <c r="G46" s="6"/>
      <c r="H46" s="4"/>
      <c r="I46" s="4"/>
      <c r="J46" s="4"/>
      <c r="K46" s="5"/>
      <c r="L46" s="5"/>
      <c r="M46" s="5"/>
    </row>
    <row r="47" spans="1:14">
      <c r="A47" s="4"/>
      <c r="B47" s="6"/>
      <c r="C47" s="6"/>
      <c r="D47" s="6"/>
      <c r="E47" s="6"/>
      <c r="F47" s="6"/>
      <c r="G47" s="6"/>
      <c r="H47" s="4"/>
      <c r="I47" s="4"/>
      <c r="J47" s="4"/>
      <c r="K47" s="4"/>
      <c r="L47" s="5"/>
      <c r="M47" s="5"/>
      <c r="N47" s="5"/>
    </row>
    <row r="48" spans="1:14">
      <c r="A48" s="4"/>
      <c r="B48" s="6"/>
      <c r="C48" s="6"/>
      <c r="D48" s="6"/>
      <c r="E48" s="6"/>
      <c r="F48" s="6"/>
      <c r="G48" s="49"/>
      <c r="H48" s="4"/>
      <c r="I48" s="4"/>
      <c r="J48" s="4"/>
      <c r="K48" s="4"/>
      <c r="L48" s="5"/>
      <c r="M48" s="5"/>
      <c r="N48" s="5"/>
    </row>
    <row r="49" spans="1:14">
      <c r="A49" s="4"/>
      <c r="B49" s="6"/>
      <c r="C49" s="6"/>
      <c r="D49" s="6"/>
      <c r="E49" s="6"/>
      <c r="F49" s="6"/>
      <c r="G49" s="49"/>
      <c r="H49" s="4"/>
      <c r="I49" s="4"/>
      <c r="J49" s="4"/>
      <c r="K49" s="4"/>
      <c r="L49" s="5"/>
      <c r="M49" s="5"/>
      <c r="N49" s="5"/>
    </row>
    <row r="50" spans="1:14">
      <c r="A50" s="4"/>
      <c r="B50" s="6"/>
      <c r="C50" s="6"/>
      <c r="D50" s="6"/>
      <c r="E50" s="6"/>
      <c r="F50" s="6"/>
      <c r="G50" s="49"/>
      <c r="H50" s="4"/>
      <c r="I50" s="4"/>
      <c r="J50" s="4"/>
      <c r="K50" s="4"/>
      <c r="L50" s="5"/>
      <c r="M50" s="5"/>
      <c r="N50" s="5"/>
    </row>
    <row r="51" spans="1:14">
      <c r="A51" s="4"/>
      <c r="B51" s="6"/>
      <c r="C51" s="6"/>
      <c r="D51" s="6"/>
      <c r="E51" s="6"/>
      <c r="F51" s="6"/>
      <c r="G51" s="49"/>
      <c r="H51" s="4"/>
      <c r="I51" s="4"/>
      <c r="J51" s="4"/>
      <c r="K51" s="4"/>
      <c r="L51" s="5"/>
      <c r="M51" s="5"/>
      <c r="N51" s="5"/>
    </row>
    <row r="52" spans="1:14">
      <c r="A52" s="4"/>
      <c r="B52" s="6"/>
      <c r="C52" s="6"/>
      <c r="D52" s="6"/>
      <c r="E52" s="6"/>
      <c r="F52" s="6"/>
      <c r="G52" s="49"/>
      <c r="H52" s="4"/>
      <c r="I52" s="4"/>
      <c r="J52" s="4"/>
      <c r="K52" s="4"/>
      <c r="L52" s="5"/>
      <c r="M52" s="5"/>
      <c r="N52" s="5"/>
    </row>
    <row r="53" spans="1:14">
      <c r="A53" s="4"/>
      <c r="B53" s="4"/>
      <c r="C53" s="6"/>
      <c r="D53" s="6"/>
      <c r="E53" s="6"/>
      <c r="F53" s="6"/>
      <c r="G53" s="4"/>
      <c r="H53" s="4"/>
      <c r="I53" s="4"/>
      <c r="J53" s="4"/>
      <c r="K53" s="5"/>
      <c r="L53" s="5"/>
      <c r="M53" s="5"/>
    </row>
    <row r="54" spans="1:14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</row>
    <row r="55" spans="1:14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</row>
    <row r="56" spans="1:14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</row>
    <row r="57" spans="1:14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</row>
    <row r="58" spans="1:14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</row>
    <row r="59" spans="1:14">
      <c r="A59" s="4"/>
      <c r="B59" s="4"/>
      <c r="C59" s="4"/>
      <c r="D59" s="4"/>
      <c r="E59" s="4"/>
      <c r="F59" s="4"/>
      <c r="G59" s="4"/>
      <c r="H59" s="4"/>
      <c r="I59" s="4"/>
      <c r="J59" s="4"/>
      <c r="K59" s="5"/>
      <c r="L59" s="5"/>
      <c r="M59" s="5"/>
    </row>
    <row r="60" spans="1:14">
      <c r="A60" s="4"/>
      <c r="B60" s="4"/>
      <c r="C60" s="4"/>
      <c r="D60" s="4"/>
      <c r="E60" s="4"/>
      <c r="F60" s="4"/>
      <c r="G60" s="4"/>
      <c r="H60" s="4"/>
      <c r="I60" s="4"/>
      <c r="J60" s="4"/>
      <c r="K60" s="5"/>
      <c r="L60" s="5"/>
      <c r="M60" s="5"/>
    </row>
    <row r="61" spans="1:14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  <c r="L61" s="5"/>
      <c r="M61" s="5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  <c r="L62" s="5"/>
      <c r="M62" s="5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5"/>
      <c r="L63" s="5"/>
      <c r="M63" s="5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5"/>
      <c r="L64" s="5"/>
      <c r="M64" s="5"/>
    </row>
    <row r="65" spans="1:13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  <c r="L65" s="5"/>
      <c r="M65" s="5"/>
    </row>
    <row r="66" spans="1:13">
      <c r="A66" s="4"/>
      <c r="B66" s="4"/>
      <c r="C66" s="4"/>
      <c r="D66" s="4"/>
      <c r="E66" s="4"/>
      <c r="F66" s="4"/>
      <c r="G66" s="4"/>
      <c r="H66" s="4"/>
      <c r="I66" s="4"/>
      <c r="J66" s="4"/>
      <c r="K66" s="5"/>
      <c r="L66" s="5"/>
      <c r="M66" s="5"/>
    </row>
    <row r="67" spans="1:13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  <c r="L67" s="5"/>
      <c r="M67" s="5"/>
    </row>
    <row r="68" spans="1:13">
      <c r="A68" s="4"/>
      <c r="B68" s="4"/>
      <c r="C68" s="4"/>
      <c r="D68" s="4"/>
      <c r="E68" s="4"/>
      <c r="F68" s="4"/>
      <c r="G68" s="4"/>
      <c r="H68" s="4"/>
      <c r="I68" s="4"/>
      <c r="J68" s="4"/>
      <c r="K68" s="5"/>
      <c r="L68" s="5"/>
      <c r="M68" s="5"/>
    </row>
    <row r="69" spans="1:13">
      <c r="A69" s="4"/>
      <c r="B69" s="4"/>
      <c r="C69" s="4"/>
      <c r="D69" s="4"/>
      <c r="E69" s="4"/>
      <c r="F69" s="4"/>
      <c r="G69" s="4"/>
      <c r="H69" s="4"/>
      <c r="I69" s="4"/>
      <c r="J69" s="4"/>
      <c r="K69" s="5"/>
      <c r="L69" s="5"/>
      <c r="M69" s="5"/>
    </row>
    <row r="70" spans="1:13">
      <c r="A70" s="4"/>
      <c r="B70" s="4"/>
      <c r="C70" s="4"/>
      <c r="D70" s="4"/>
      <c r="E70" s="4"/>
      <c r="F70" s="4"/>
      <c r="G70" s="4"/>
      <c r="H70" s="4"/>
      <c r="I70" s="4"/>
      <c r="J70" s="4"/>
      <c r="K70" s="5"/>
      <c r="L70" s="5"/>
      <c r="M70" s="5"/>
    </row>
    <row r="71" spans="1:13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5"/>
      <c r="M71" s="5"/>
    </row>
    <row r="72" spans="1:13">
      <c r="A72" s="4"/>
      <c r="B72" s="4"/>
      <c r="C72" s="4"/>
      <c r="D72" s="4"/>
      <c r="E72" s="4"/>
      <c r="F72" s="4"/>
      <c r="G72" s="4"/>
      <c r="H72" s="4"/>
      <c r="I72" s="4"/>
      <c r="J72" s="4"/>
      <c r="K72" s="5"/>
      <c r="L72" s="5"/>
      <c r="M72" s="5"/>
    </row>
    <row r="73" spans="1:13">
      <c r="A73" s="4"/>
      <c r="B73" s="4"/>
      <c r="C73" s="4"/>
      <c r="D73" s="4"/>
      <c r="E73" s="4"/>
      <c r="F73" s="4"/>
      <c r="G73" s="4"/>
      <c r="H73" s="4"/>
      <c r="I73" s="4"/>
      <c r="J73" s="4"/>
      <c r="K73" s="5"/>
      <c r="L73" s="5"/>
      <c r="M73" s="5"/>
    </row>
    <row r="74" spans="1:13">
      <c r="A74" s="4"/>
      <c r="B74" s="4"/>
      <c r="C74" s="4"/>
      <c r="D74" s="4"/>
      <c r="E74" s="4"/>
      <c r="F74" s="4"/>
      <c r="G74" s="4"/>
      <c r="H74" s="4"/>
      <c r="I74" s="4"/>
      <c r="J74" s="4"/>
      <c r="K74" s="5"/>
      <c r="L74" s="5"/>
      <c r="M74" s="5"/>
    </row>
    <row r="75" spans="1:13">
      <c r="A75" s="4"/>
      <c r="B75" s="4"/>
      <c r="C75" s="4"/>
      <c r="D75" s="4"/>
      <c r="E75" s="4"/>
      <c r="F75" s="4"/>
      <c r="G75" s="4"/>
      <c r="H75" s="4"/>
      <c r="I75" s="4"/>
      <c r="J75" s="4"/>
      <c r="K75" s="5"/>
      <c r="L75" s="5"/>
      <c r="M75" s="5"/>
    </row>
    <row r="76" spans="1:13">
      <c r="A76" s="4"/>
      <c r="B76" s="4"/>
      <c r="C76" s="4"/>
      <c r="D76" s="4"/>
      <c r="E76" s="4"/>
      <c r="F76" s="4"/>
      <c r="G76" s="4"/>
      <c r="H76" s="4"/>
      <c r="I76" s="4"/>
      <c r="J76" s="4"/>
      <c r="K76" s="5"/>
      <c r="L76" s="5"/>
      <c r="M76" s="5"/>
    </row>
    <row r="77" spans="1:13">
      <c r="A77" s="4"/>
      <c r="B77" s="4"/>
      <c r="C77" s="4"/>
      <c r="D77" s="4"/>
      <c r="E77" s="4"/>
      <c r="F77" s="4"/>
      <c r="G77" s="4"/>
      <c r="H77" s="4"/>
      <c r="I77" s="4"/>
      <c r="J77" s="4"/>
      <c r="K77" s="5"/>
      <c r="L77" s="5"/>
      <c r="M77" s="5"/>
    </row>
    <row r="78" spans="1:13">
      <c r="A78" s="4"/>
      <c r="B78" s="4"/>
      <c r="C78" s="4"/>
      <c r="D78" s="4"/>
      <c r="E78" s="4"/>
      <c r="F78" s="4"/>
      <c r="G78" s="4"/>
      <c r="H78" s="4"/>
      <c r="I78" s="4"/>
      <c r="J78" s="4"/>
      <c r="K78" s="5"/>
      <c r="L78" s="5"/>
      <c r="M78" s="5"/>
    </row>
    <row r="79" spans="1:13">
      <c r="A79" s="4"/>
      <c r="B79" s="4"/>
      <c r="C79" s="4"/>
      <c r="D79" s="4"/>
      <c r="E79" s="4"/>
      <c r="F79" s="4"/>
      <c r="G79" s="4"/>
      <c r="H79" s="4"/>
      <c r="I79" s="4"/>
      <c r="J79" s="4"/>
      <c r="K79" s="5"/>
      <c r="L79" s="5"/>
      <c r="M79" s="5"/>
    </row>
    <row r="80" spans="1:13">
      <c r="A80" s="4"/>
      <c r="B80" s="4"/>
      <c r="C80" s="4"/>
      <c r="D80" s="4"/>
      <c r="E80" s="4"/>
      <c r="F80" s="4"/>
      <c r="G80" s="4"/>
      <c r="H80" s="4"/>
      <c r="I80" s="4"/>
      <c r="J80" s="4"/>
      <c r="K80" s="5"/>
      <c r="L80" s="5"/>
      <c r="M80" s="5"/>
    </row>
    <row r="81" spans="1:13">
      <c r="A81" s="4"/>
      <c r="B81" s="4"/>
      <c r="C81" s="4"/>
      <c r="D81" s="4"/>
      <c r="E81" s="4"/>
      <c r="F81" s="4"/>
      <c r="G81" s="4"/>
      <c r="H81" s="4"/>
      <c r="I81" s="4"/>
      <c r="J81" s="4"/>
      <c r="K81" s="5"/>
      <c r="L81" s="5"/>
      <c r="M81" s="5"/>
    </row>
    <row r="82" spans="1:13">
      <c r="A82" s="4"/>
      <c r="B82" s="4"/>
      <c r="C82" s="4"/>
      <c r="D82" s="4"/>
      <c r="E82" s="4"/>
      <c r="F82" s="4"/>
      <c r="G82" s="4"/>
      <c r="H82" s="4"/>
      <c r="I82" s="4"/>
      <c r="J82" s="4"/>
      <c r="K82" s="5"/>
      <c r="L82" s="5"/>
      <c r="M82" s="5"/>
    </row>
    <row r="83" spans="1:13">
      <c r="A83" s="4"/>
      <c r="B83" s="4"/>
      <c r="C83" s="4"/>
      <c r="D83" s="4"/>
      <c r="E83" s="4"/>
      <c r="F83" s="4"/>
      <c r="G83" s="4"/>
      <c r="H83" s="4"/>
      <c r="I83" s="4"/>
      <c r="J83" s="4"/>
      <c r="K83" s="5"/>
      <c r="L83" s="5"/>
      <c r="M83" s="5"/>
    </row>
    <row r="84" spans="1:13">
      <c r="A84" s="4"/>
      <c r="B84" s="4"/>
      <c r="C84" s="4"/>
      <c r="D84" s="4"/>
      <c r="E84" s="4"/>
      <c r="F84" s="4"/>
      <c r="G84" s="4"/>
      <c r="H84" s="4"/>
      <c r="I84" s="4"/>
      <c r="J84" s="4"/>
      <c r="K84" s="5"/>
      <c r="L84" s="5"/>
      <c r="M84" s="5"/>
    </row>
    <row r="85" spans="1:13">
      <c r="A85" s="4"/>
      <c r="B85" s="4"/>
      <c r="C85" s="4"/>
      <c r="D85" s="4"/>
      <c r="E85" s="4"/>
      <c r="F85" s="4"/>
      <c r="G85" s="4"/>
      <c r="H85" s="4"/>
      <c r="I85" s="4"/>
      <c r="J85" s="4"/>
      <c r="K85" s="5"/>
      <c r="L85" s="5"/>
      <c r="M85" s="5"/>
    </row>
    <row r="86" spans="1:13">
      <c r="A86" s="4"/>
      <c r="B86" s="4"/>
      <c r="C86" s="4"/>
      <c r="D86" s="4"/>
      <c r="E86" s="4"/>
      <c r="F86" s="4"/>
      <c r="G86" s="4"/>
      <c r="H86" s="4"/>
      <c r="I86" s="4"/>
      <c r="J86" s="4"/>
      <c r="K86" s="5"/>
      <c r="L86" s="5"/>
      <c r="M86" s="5"/>
    </row>
    <row r="87" spans="1:13">
      <c r="A87" s="4"/>
      <c r="B87" s="4"/>
      <c r="C87" s="4"/>
      <c r="D87" s="4"/>
      <c r="E87" s="4"/>
      <c r="F87" s="4"/>
      <c r="G87" s="4"/>
      <c r="H87" s="4"/>
      <c r="I87" s="4"/>
      <c r="J87" s="4"/>
      <c r="K87" s="5"/>
      <c r="L87" s="5"/>
      <c r="M87" s="5"/>
    </row>
    <row r="88" spans="1:13">
      <c r="A88" s="4"/>
      <c r="B88" s="4"/>
      <c r="C88" s="4"/>
      <c r="D88" s="4"/>
      <c r="E88" s="4"/>
      <c r="F88" s="4"/>
      <c r="G88" s="4"/>
      <c r="H88" s="4"/>
      <c r="I88" s="4"/>
      <c r="J88" s="4"/>
      <c r="K88" s="5"/>
      <c r="L88" s="5"/>
      <c r="M88" s="5"/>
    </row>
    <row r="89" spans="1:13">
      <c r="A89" s="4"/>
      <c r="B89" s="4"/>
      <c r="C89" s="4"/>
      <c r="D89" s="4"/>
      <c r="E89" s="4"/>
      <c r="F89" s="4"/>
      <c r="G89" s="4"/>
      <c r="H89" s="4"/>
      <c r="I89" s="4"/>
      <c r="J89" s="4"/>
      <c r="K89" s="5"/>
      <c r="L89" s="5"/>
      <c r="M89" s="5"/>
    </row>
    <row r="90" spans="1:13">
      <c r="A90" s="4"/>
      <c r="B90" s="4"/>
      <c r="C90" s="4"/>
      <c r="D90" s="4"/>
      <c r="E90" s="4"/>
      <c r="F90" s="4"/>
      <c r="G90" s="4"/>
      <c r="H90" s="4"/>
      <c r="I90" s="4"/>
      <c r="J90" s="4"/>
      <c r="K90" s="5"/>
      <c r="L90" s="5"/>
      <c r="M90" s="5"/>
    </row>
    <row r="91" spans="1:13">
      <c r="A91" s="4"/>
      <c r="B91" s="4"/>
      <c r="C91" s="4"/>
      <c r="D91" s="4"/>
      <c r="E91" s="4"/>
      <c r="F91" s="4"/>
      <c r="G91" s="4"/>
      <c r="H91" s="4"/>
      <c r="I91" s="4"/>
      <c r="J91" s="4"/>
      <c r="K91" s="5"/>
      <c r="L91" s="5"/>
      <c r="M91" s="5"/>
    </row>
    <row r="92" spans="1:13">
      <c r="A92" s="4"/>
      <c r="B92" s="4"/>
      <c r="C92" s="4"/>
      <c r="D92" s="4"/>
      <c r="E92" s="4"/>
      <c r="F92" s="4"/>
      <c r="G92" s="4"/>
      <c r="H92" s="4"/>
      <c r="I92" s="4"/>
      <c r="J92" s="4"/>
      <c r="K92" s="5"/>
      <c r="L92" s="5"/>
      <c r="M92" s="5"/>
    </row>
    <row r="93" spans="1:13">
      <c r="A93" s="4"/>
      <c r="B93" s="4"/>
      <c r="C93" s="4"/>
      <c r="D93" s="4"/>
      <c r="E93" s="4"/>
      <c r="F93" s="4"/>
      <c r="G93" s="4"/>
      <c r="H93" s="4"/>
      <c r="I93" s="4"/>
      <c r="J93" s="4"/>
      <c r="K93" s="5"/>
      <c r="L93" s="5"/>
      <c r="M93" s="5"/>
    </row>
    <row r="94" spans="1:13">
      <c r="A94" s="4"/>
      <c r="B94" s="4"/>
      <c r="C94" s="4"/>
      <c r="D94" s="4"/>
      <c r="E94" s="4"/>
      <c r="F94" s="4"/>
      <c r="G94" s="4"/>
      <c r="H94" s="4"/>
      <c r="I94" s="4"/>
      <c r="J94" s="4"/>
      <c r="K94" s="5"/>
      <c r="L94" s="5"/>
      <c r="M94" s="5"/>
    </row>
    <row r="95" spans="1:13">
      <c r="A95" s="4"/>
      <c r="B95" s="4"/>
      <c r="C95" s="4"/>
      <c r="D95" s="4"/>
      <c r="E95" s="4"/>
      <c r="F95" s="4"/>
      <c r="G95" s="4"/>
      <c r="H95" s="4"/>
      <c r="I95" s="4"/>
      <c r="J95" s="4"/>
      <c r="K95" s="5"/>
      <c r="L95" s="5"/>
      <c r="M95" s="5"/>
    </row>
    <row r="96" spans="1:13">
      <c r="A96" s="4"/>
      <c r="B96" s="4"/>
      <c r="C96" s="4"/>
      <c r="D96" s="4"/>
      <c r="E96" s="4"/>
      <c r="F96" s="4"/>
      <c r="G96" s="4"/>
      <c r="H96" s="4"/>
      <c r="I96" s="4"/>
      <c r="J96" s="4"/>
      <c r="K96" s="5"/>
      <c r="L96" s="5"/>
      <c r="M96" s="5"/>
    </row>
    <row r="97" spans="1:13">
      <c r="A97" s="4"/>
      <c r="B97" s="4"/>
      <c r="C97" s="4"/>
      <c r="D97" s="4"/>
      <c r="E97" s="4"/>
      <c r="F97" s="4"/>
      <c r="G97" s="4"/>
      <c r="H97" s="4"/>
      <c r="I97" s="4"/>
      <c r="J97" s="4"/>
      <c r="K97" s="5"/>
      <c r="L97" s="5"/>
      <c r="M97" s="5"/>
    </row>
    <row r="98" spans="1:13">
      <c r="A98" s="4"/>
      <c r="B98" s="4"/>
      <c r="C98" s="4"/>
      <c r="D98" s="4"/>
      <c r="E98" s="4"/>
      <c r="F98" s="4"/>
      <c r="G98" s="4"/>
      <c r="H98" s="4"/>
      <c r="I98" s="4"/>
      <c r="J98" s="4"/>
      <c r="K98" s="5"/>
      <c r="L98" s="5"/>
      <c r="M98" s="5"/>
    </row>
    <row r="99" spans="1:13">
      <c r="A99" s="4"/>
      <c r="B99" s="4"/>
      <c r="C99" s="4"/>
      <c r="D99" s="4"/>
      <c r="E99" s="4"/>
      <c r="F99" s="4"/>
      <c r="G99" s="4"/>
      <c r="H99" s="4"/>
      <c r="I99" s="4"/>
      <c r="J99" s="4"/>
      <c r="K99" s="5"/>
      <c r="L99" s="5"/>
      <c r="M99" s="5"/>
    </row>
    <row r="100" spans="1:1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5"/>
      <c r="L100" s="5"/>
      <c r="M100" s="5"/>
    </row>
    <row r="101" spans="1:1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5"/>
      <c r="L101" s="5"/>
      <c r="M101" s="5"/>
    </row>
    <row r="102" spans="1:1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5"/>
      <c r="L102" s="5"/>
      <c r="M102" s="5"/>
    </row>
    <row r="103" spans="1:1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5"/>
      <c r="L103" s="5"/>
      <c r="M103" s="5"/>
    </row>
    <row r="104" spans="1:1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5"/>
      <c r="L104" s="5"/>
      <c r="M104" s="5"/>
    </row>
    <row r="105" spans="1:1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5"/>
      <c r="L105" s="5"/>
      <c r="M105" s="5"/>
    </row>
    <row r="106" spans="1:1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5"/>
      <c r="L106" s="5"/>
      <c r="M106" s="5"/>
    </row>
    <row r="107" spans="1:1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5"/>
      <c r="L107" s="5"/>
      <c r="M107" s="5"/>
    </row>
    <row r="108" spans="1:1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5"/>
      <c r="L108" s="5"/>
      <c r="M108" s="5"/>
    </row>
    <row r="109" spans="1:1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5"/>
      <c r="L109" s="5"/>
      <c r="M109" s="5"/>
    </row>
    <row r="110" spans="1:13"/>
    <row r="111" spans="1:13"/>
    <row r="112" spans="1:13"/>
    <row r="113"/>
    <row r="114"/>
    <row r="115"/>
    <row r="116"/>
    <row r="117"/>
  </sheetData>
  <sheetProtection sheet="1" objects="1" scenarios="1"/>
  <mergeCells count="30">
    <mergeCell ref="L18:L26"/>
    <mergeCell ref="E24:J26"/>
    <mergeCell ref="H14:H15"/>
    <mergeCell ref="I14:I15"/>
    <mergeCell ref="F15:G15"/>
    <mergeCell ref="A17:A27"/>
    <mergeCell ref="C18:D18"/>
    <mergeCell ref="E18:F18"/>
    <mergeCell ref="G18:H18"/>
    <mergeCell ref="I18:J18"/>
    <mergeCell ref="A9:A15"/>
    <mergeCell ref="H9:I9"/>
    <mergeCell ref="J9:L9"/>
    <mergeCell ref="J10:J12"/>
    <mergeCell ref="K10:K12"/>
    <mergeCell ref="J13:J15"/>
    <mergeCell ref="K13:K15"/>
    <mergeCell ref="C14:C15"/>
    <mergeCell ref="D14:D15"/>
    <mergeCell ref="A1:D3"/>
    <mergeCell ref="I2:I3"/>
    <mergeCell ref="A4:A6"/>
    <mergeCell ref="H4:I4"/>
    <mergeCell ref="J4:L4"/>
    <mergeCell ref="B5:B6"/>
    <mergeCell ref="C5:C6"/>
    <mergeCell ref="D5:D6"/>
    <mergeCell ref="E5:E6"/>
    <mergeCell ref="F5:F6"/>
    <mergeCell ref="G5:G6"/>
  </mergeCells>
  <phoneticPr fontId="2" type="noConversion"/>
  <conditionalFormatting sqref="F15">
    <cfRule type="cellIs" dxfId="5" priority="2" operator="lessThanOrEqual">
      <formula>-1</formula>
    </cfRule>
    <cfRule type="cellIs" dxfId="4" priority="3" operator="greaterThanOrEqual">
      <formula>1</formula>
    </cfRule>
  </conditionalFormatting>
  <conditionalFormatting sqref="F15:G15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D71C-7B20-4DF1-A543-D0DE3A8C1BBC}">
  <dimension ref="A1:N117"/>
  <sheetViews>
    <sheetView tabSelected="1" workbookViewId="0">
      <selection activeCell="K13" sqref="K13:K15"/>
    </sheetView>
  </sheetViews>
  <sheetFormatPr defaultColWidth="0" defaultRowHeight="16.5" zeroHeight="1"/>
  <cols>
    <col min="1" max="1" width="9.625" style="1" customWidth="1"/>
    <col min="2" max="10" width="15.125" style="1" customWidth="1"/>
    <col min="11" max="11" width="15.125" customWidth="1"/>
    <col min="12" max="12" width="3" customWidth="1"/>
    <col min="13" max="13" width="2.5" customWidth="1"/>
    <col min="14" max="16384" width="9" hidden="1"/>
  </cols>
  <sheetData>
    <row r="1" spans="1:13" ht="9.75" customHeight="1" thickBot="1">
      <c r="A1" s="149" t="s">
        <v>35</v>
      </c>
      <c r="B1" s="149"/>
      <c r="C1" s="149"/>
      <c r="D1" s="149"/>
      <c r="E1" s="53"/>
      <c r="F1" s="53"/>
      <c r="G1" s="53"/>
      <c r="H1" s="53"/>
      <c r="I1" s="53"/>
      <c r="J1" s="53"/>
      <c r="K1" s="84"/>
      <c r="L1" s="84"/>
      <c r="M1" s="27"/>
    </row>
    <row r="2" spans="1:13" ht="17.25" customHeight="1" thickTop="1">
      <c r="A2" s="149"/>
      <c r="B2" s="149"/>
      <c r="C2" s="149"/>
      <c r="D2" s="149"/>
      <c r="E2" s="53"/>
      <c r="F2" s="53"/>
      <c r="G2" s="53"/>
      <c r="H2" s="53"/>
      <c r="I2" s="150" t="s">
        <v>75</v>
      </c>
      <c r="J2" s="113" t="s">
        <v>77</v>
      </c>
      <c r="K2" s="99">
        <v>275000</v>
      </c>
      <c r="L2" s="101"/>
      <c r="M2" s="27"/>
    </row>
    <row r="3" spans="1:13" ht="17.25" customHeight="1" thickBot="1">
      <c r="A3" s="149"/>
      <c r="B3" s="149"/>
      <c r="C3" s="149"/>
      <c r="D3" s="149"/>
      <c r="E3" s="53"/>
      <c r="F3" s="53"/>
      <c r="G3" s="53"/>
      <c r="H3" s="53"/>
      <c r="I3" s="151"/>
      <c r="J3" s="114" t="s">
        <v>84</v>
      </c>
      <c r="K3" s="102">
        <v>203000</v>
      </c>
      <c r="L3" s="75"/>
      <c r="M3" s="27"/>
    </row>
    <row r="4" spans="1:13" ht="30.75" customHeight="1">
      <c r="A4" s="152" t="s">
        <v>79</v>
      </c>
      <c r="B4" s="85" t="s">
        <v>58</v>
      </c>
      <c r="C4" s="85" t="s">
        <v>80</v>
      </c>
      <c r="D4" s="85" t="s">
        <v>55</v>
      </c>
      <c r="E4" s="85" t="s">
        <v>61</v>
      </c>
      <c r="F4" s="85" t="s">
        <v>62</v>
      </c>
      <c r="G4" s="86" t="s">
        <v>57</v>
      </c>
      <c r="H4" s="154" t="s">
        <v>36</v>
      </c>
      <c r="I4" s="155"/>
      <c r="J4" s="156" t="s">
        <v>31</v>
      </c>
      <c r="K4" s="157"/>
      <c r="L4" s="157"/>
      <c r="M4" s="27"/>
    </row>
    <row r="5" spans="1:13" ht="21.75" customHeight="1">
      <c r="A5" s="152"/>
      <c r="B5" s="158" t="s">
        <v>65</v>
      </c>
      <c r="C5" s="160">
        <f ca="1">K19/E5</f>
        <v>0</v>
      </c>
      <c r="D5" s="162">
        <v>3000</v>
      </c>
      <c r="E5" s="164">
        <v>44</v>
      </c>
      <c r="F5" s="166">
        <f ca="1">E5*C5</f>
        <v>0</v>
      </c>
      <c r="G5" s="168">
        <f ca="1">C5*D5</f>
        <v>0</v>
      </c>
      <c r="H5" s="82" t="s">
        <v>70</v>
      </c>
      <c r="I5" s="54">
        <f ca="1">G5</f>
        <v>0</v>
      </c>
      <c r="J5" s="93" t="s">
        <v>76</v>
      </c>
      <c r="K5" s="92">
        <f ca="1">(K2/10000)*(I7)</f>
        <v>82500</v>
      </c>
      <c r="L5" s="75"/>
      <c r="M5" s="27"/>
    </row>
    <row r="6" spans="1:13" ht="21.75" customHeight="1">
      <c r="A6" s="153"/>
      <c r="B6" s="159"/>
      <c r="C6" s="161"/>
      <c r="D6" s="163"/>
      <c r="E6" s="165"/>
      <c r="F6" s="167"/>
      <c r="G6" s="169"/>
      <c r="H6" s="82" t="s">
        <v>68</v>
      </c>
      <c r="I6" s="104">
        <v>3000</v>
      </c>
      <c r="J6" s="93" t="s">
        <v>78</v>
      </c>
      <c r="K6" s="92">
        <f ca="1">(K3/10000)*(I7)</f>
        <v>60900</v>
      </c>
      <c r="L6" s="75"/>
      <c r="M6" s="27"/>
    </row>
    <row r="7" spans="1:13" ht="18" customHeight="1">
      <c r="A7" s="94"/>
      <c r="B7" s="94"/>
      <c r="C7" s="94"/>
      <c r="D7" s="94"/>
      <c r="E7" s="94"/>
      <c r="F7" s="94"/>
      <c r="G7" s="94"/>
      <c r="H7" s="97" t="s">
        <v>81</v>
      </c>
      <c r="I7" s="95">
        <f ca="1">SUM(I5:I6)</f>
        <v>3000</v>
      </c>
      <c r="J7" s="94"/>
      <c r="K7" s="94"/>
      <c r="L7" s="96"/>
      <c r="M7" s="27"/>
    </row>
    <row r="8" spans="1:13" ht="9.75" customHeight="1">
      <c r="A8" s="83"/>
      <c r="B8" s="53"/>
      <c r="C8" s="53"/>
      <c r="D8" s="53"/>
      <c r="E8" s="53"/>
      <c r="F8" s="53"/>
      <c r="G8" s="53"/>
      <c r="H8" s="53"/>
      <c r="I8" s="53"/>
      <c r="J8" s="53"/>
      <c r="K8" s="84"/>
      <c r="L8" s="84"/>
      <c r="M8" s="27"/>
    </row>
    <row r="9" spans="1:13" ht="30.75" customHeight="1">
      <c r="A9" s="152" t="s">
        <v>73</v>
      </c>
      <c r="B9" s="85" t="s">
        <v>58</v>
      </c>
      <c r="C9" s="85" t="s">
        <v>56</v>
      </c>
      <c r="D9" s="85" t="s">
        <v>55</v>
      </c>
      <c r="E9" s="85" t="s">
        <v>61</v>
      </c>
      <c r="F9" s="85" t="s">
        <v>62</v>
      </c>
      <c r="G9" s="86" t="s">
        <v>57</v>
      </c>
      <c r="H9" s="154" t="s">
        <v>67</v>
      </c>
      <c r="I9" s="155"/>
      <c r="J9" s="156" t="s">
        <v>74</v>
      </c>
      <c r="K9" s="157"/>
      <c r="L9" s="157"/>
      <c r="M9" s="27"/>
    </row>
    <row r="10" spans="1:13" ht="21.75" customHeight="1">
      <c r="A10" s="152"/>
      <c r="B10" s="87" t="s">
        <v>65</v>
      </c>
      <c r="C10" s="80"/>
      <c r="D10" s="105">
        <v>3000</v>
      </c>
      <c r="E10" s="106">
        <v>44</v>
      </c>
      <c r="F10" s="76">
        <f>E10*C10</f>
        <v>0</v>
      </c>
      <c r="G10" s="77">
        <f>C10*D10</f>
        <v>0</v>
      </c>
      <c r="H10" s="82" t="s">
        <v>70</v>
      </c>
      <c r="I10" s="54">
        <f>G14</f>
        <v>0</v>
      </c>
      <c r="J10" s="170" t="s">
        <v>69</v>
      </c>
      <c r="K10" s="171">
        <f>(K2/10000)*(I14)</f>
        <v>82500</v>
      </c>
      <c r="L10" s="75"/>
      <c r="M10" s="27"/>
    </row>
    <row r="11" spans="1:13" ht="21.75" customHeight="1">
      <c r="A11" s="152"/>
      <c r="B11" s="87" t="s">
        <v>64</v>
      </c>
      <c r="C11" s="81"/>
      <c r="D11" s="107">
        <v>2000</v>
      </c>
      <c r="E11" s="108">
        <v>22</v>
      </c>
      <c r="F11" s="78">
        <f>E11*C11</f>
        <v>0</v>
      </c>
      <c r="G11" s="79">
        <f>C11*D11</f>
        <v>0</v>
      </c>
      <c r="H11" s="82" t="s">
        <v>68</v>
      </c>
      <c r="I11" s="103">
        <v>3000</v>
      </c>
      <c r="J11" s="170"/>
      <c r="K11" s="171"/>
      <c r="L11" s="75"/>
      <c r="M11" s="27"/>
    </row>
    <row r="12" spans="1:13" ht="21.75" customHeight="1">
      <c r="A12" s="152"/>
      <c r="B12" s="87" t="s">
        <v>87</v>
      </c>
      <c r="C12" s="81"/>
      <c r="D12" s="107">
        <v>1200</v>
      </c>
      <c r="E12" s="108">
        <v>11</v>
      </c>
      <c r="F12" s="78">
        <f>E12*C12</f>
        <v>0</v>
      </c>
      <c r="G12" s="79">
        <f>C12*D12</f>
        <v>0</v>
      </c>
      <c r="H12" s="121"/>
      <c r="I12" s="122"/>
      <c r="J12" s="170"/>
      <c r="K12" s="171"/>
      <c r="L12" s="75"/>
      <c r="M12" s="27"/>
    </row>
    <row r="13" spans="1:13" ht="21.75" customHeight="1">
      <c r="A13" s="152"/>
      <c r="B13" s="87" t="s">
        <v>66</v>
      </c>
      <c r="C13" s="81"/>
      <c r="D13" s="107">
        <v>120</v>
      </c>
      <c r="E13" s="108">
        <v>1</v>
      </c>
      <c r="F13" s="78">
        <f>E13*C13</f>
        <v>0</v>
      </c>
      <c r="G13" s="79">
        <f>C13*D13</f>
        <v>0</v>
      </c>
      <c r="H13" s="121"/>
      <c r="I13" s="122"/>
      <c r="J13" s="172" t="s">
        <v>72</v>
      </c>
      <c r="K13" s="173">
        <f>(I14/10000)*(K3)</f>
        <v>60900</v>
      </c>
      <c r="L13" s="75"/>
      <c r="M13" s="27"/>
    </row>
    <row r="14" spans="1:13" ht="21" customHeight="1">
      <c r="A14" s="152"/>
      <c r="B14" s="88"/>
      <c r="C14" s="174" t="s">
        <v>82</v>
      </c>
      <c r="D14" s="176">
        <f ca="1">K19</f>
        <v>0</v>
      </c>
      <c r="E14" s="109" t="s">
        <v>85</v>
      </c>
      <c r="F14" s="112">
        <f>SUM(F10:F13)</f>
        <v>0</v>
      </c>
      <c r="G14" s="111">
        <f>SUM(G10:G13)</f>
        <v>0</v>
      </c>
      <c r="H14" s="186" t="s">
        <v>71</v>
      </c>
      <c r="I14" s="187">
        <f>SUM(I10:I13)</f>
        <v>3000</v>
      </c>
      <c r="J14" s="172"/>
      <c r="K14" s="173"/>
      <c r="L14" s="75"/>
      <c r="M14" s="27"/>
    </row>
    <row r="15" spans="1:13" ht="21" customHeight="1">
      <c r="A15" s="152"/>
      <c r="B15" s="89"/>
      <c r="C15" s="175"/>
      <c r="D15" s="177"/>
      <c r="E15" s="110" t="s">
        <v>83</v>
      </c>
      <c r="F15" s="188">
        <f ca="1">F14-D14</f>
        <v>0</v>
      </c>
      <c r="G15" s="189"/>
      <c r="H15" s="186"/>
      <c r="I15" s="187"/>
      <c r="J15" s="172"/>
      <c r="K15" s="173"/>
      <c r="L15" s="75"/>
      <c r="M15" s="27"/>
    </row>
    <row r="16" spans="1:13" ht="9.75" customHeight="1">
      <c r="A16" s="83"/>
      <c r="B16" s="53"/>
      <c r="C16" s="53"/>
      <c r="D16" s="53"/>
      <c r="E16" s="53"/>
      <c r="F16" s="53"/>
      <c r="G16" s="53"/>
      <c r="H16" s="53"/>
      <c r="I16" s="53"/>
      <c r="J16" s="53"/>
      <c r="K16" s="84"/>
      <c r="L16" s="84"/>
      <c r="M16" s="27"/>
    </row>
    <row r="17" spans="1:13" ht="28.5" customHeight="1">
      <c r="A17" s="152" t="s">
        <v>63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7"/>
    </row>
    <row r="18" spans="1:13" ht="27.75" customHeight="1">
      <c r="A18" s="178"/>
      <c r="B18" s="72"/>
      <c r="C18" s="135" t="s">
        <v>3</v>
      </c>
      <c r="D18" s="136"/>
      <c r="E18" s="137" t="s">
        <v>0</v>
      </c>
      <c r="F18" s="137"/>
      <c r="G18" s="138" t="s">
        <v>1</v>
      </c>
      <c r="H18" s="138"/>
      <c r="I18" s="139" t="s">
        <v>2</v>
      </c>
      <c r="J18" s="139"/>
      <c r="K18" s="90" t="s">
        <v>60</v>
      </c>
      <c r="L18" s="179"/>
      <c r="M18" s="27"/>
    </row>
    <row r="19" spans="1:13" ht="27.75" customHeight="1">
      <c r="A19" s="178"/>
      <c r="B19" s="72"/>
      <c r="C19" s="55" t="s">
        <v>23</v>
      </c>
      <c r="D19" s="19" t="s">
        <v>9</v>
      </c>
      <c r="E19" s="56" t="s">
        <v>22</v>
      </c>
      <c r="F19" s="39" t="s">
        <v>8</v>
      </c>
      <c r="G19" s="56" t="s">
        <v>22</v>
      </c>
      <c r="H19" s="41" t="s">
        <v>8</v>
      </c>
      <c r="I19" s="56" t="s">
        <v>22</v>
      </c>
      <c r="J19" s="43" t="s">
        <v>59</v>
      </c>
      <c r="K19" s="52">
        <f ca="1">SUM(K20:K26)</f>
        <v>0</v>
      </c>
      <c r="L19" s="179"/>
      <c r="M19" s="27"/>
    </row>
    <row r="20" spans="1:13" ht="27.75" customHeight="1">
      <c r="A20" s="178"/>
      <c r="B20" s="72" t="s">
        <v>41</v>
      </c>
      <c r="C20" s="61"/>
      <c r="D20" s="62">
        <f>SUMIF(데이터!$A$10:$B$39,$C20,데이터!$B$10:$E$39)</f>
        <v>0</v>
      </c>
      <c r="E20" s="63"/>
      <c r="F20" s="64">
        <f ca="1">SUMIF(데이터!$A$10:$B$39,$E20,데이터!$C$10:$C$39)</f>
        <v>0</v>
      </c>
      <c r="G20" s="63"/>
      <c r="H20" s="65">
        <f ca="1">SUMIF(데이터!$A$10:$B$39,$G20,데이터!$D$10:$D$39)</f>
        <v>0</v>
      </c>
      <c r="I20" s="63"/>
      <c r="J20" s="66">
        <f ca="1">SUMIF(데이터!$A$10:$B$39,$I20,데이터!$E$10:$E$39)</f>
        <v>0</v>
      </c>
      <c r="K20" s="59">
        <f ca="1">D20+F20+H20+J20</f>
        <v>0</v>
      </c>
      <c r="L20" s="179"/>
      <c r="M20" s="27"/>
    </row>
    <row r="21" spans="1:13" ht="27.75" customHeight="1">
      <c r="A21" s="178"/>
      <c r="B21" s="72" t="s">
        <v>5</v>
      </c>
      <c r="C21" s="61"/>
      <c r="D21" s="62">
        <f ca="1">SUMIF(데이터!$A$10:$B$39,$C21,데이터!$F$10:$F$39)</f>
        <v>0</v>
      </c>
      <c r="E21" s="63"/>
      <c r="F21" s="64">
        <f ca="1">SUMIF(데이터!$A$10:$B$39,$E21,데이터!$G$10:$G$39)</f>
        <v>0</v>
      </c>
      <c r="G21" s="63"/>
      <c r="H21" s="65">
        <f ca="1">SUMIF(데이터!$A$10:$B$39,$G21,데이터!$H$10:$H$39)</f>
        <v>0</v>
      </c>
      <c r="I21" s="63"/>
      <c r="J21" s="66">
        <f ca="1">SUMIF(데이터!$A$10:$B$39,$I21,데이터!$I$10:$I$39)</f>
        <v>0</v>
      </c>
      <c r="K21" s="59">
        <f ca="1">D21+F21+H21+J21</f>
        <v>0</v>
      </c>
      <c r="L21" s="179"/>
      <c r="M21" s="27"/>
    </row>
    <row r="22" spans="1:13" ht="27.75" customHeight="1">
      <c r="A22" s="178"/>
      <c r="B22" s="72" t="s">
        <v>40</v>
      </c>
      <c r="C22" s="61"/>
      <c r="D22" s="62">
        <f ca="1">SUMIF(데이터!$A$10:$B$39,$C22,데이터!$J$10:$J$39)</f>
        <v>0</v>
      </c>
      <c r="E22" s="63"/>
      <c r="F22" s="64">
        <f ca="1">SUMIF(데이터!$A$10:$B$39,$E22,데이터!$K$10:$K$39)</f>
        <v>0</v>
      </c>
      <c r="G22" s="63"/>
      <c r="H22" s="65">
        <f ca="1">SUMIF(데이터!$A$10:$B$39,$G22,데이터!$L$10:$L$39)</f>
        <v>0</v>
      </c>
      <c r="I22" s="71"/>
      <c r="J22" s="71"/>
      <c r="K22" s="59">
        <f ca="1">D22+F22+H22</f>
        <v>0</v>
      </c>
      <c r="L22" s="179"/>
      <c r="M22" s="27"/>
    </row>
    <row r="23" spans="1:13" ht="28.5" customHeight="1">
      <c r="A23" s="178"/>
      <c r="B23" s="50"/>
      <c r="C23" s="50"/>
      <c r="D23" s="50"/>
      <c r="E23" s="50"/>
      <c r="F23" s="50"/>
      <c r="G23" s="50"/>
      <c r="H23" s="50"/>
      <c r="I23" s="50"/>
      <c r="J23" s="51"/>
      <c r="K23" s="59"/>
      <c r="L23" s="179"/>
      <c r="M23" s="27"/>
    </row>
    <row r="24" spans="1:13" ht="27.75" customHeight="1">
      <c r="A24" s="178"/>
      <c r="B24" s="73"/>
      <c r="C24" s="115" t="s">
        <v>23</v>
      </c>
      <c r="D24" s="116" t="s">
        <v>9</v>
      </c>
      <c r="E24" s="180" t="s">
        <v>86</v>
      </c>
      <c r="F24" s="181"/>
      <c r="G24" s="181"/>
      <c r="H24" s="181"/>
      <c r="I24" s="181"/>
      <c r="J24" s="182"/>
      <c r="K24" s="59"/>
      <c r="L24" s="179"/>
      <c r="M24" s="27"/>
    </row>
    <row r="25" spans="1:13" ht="27.75" customHeight="1">
      <c r="A25" s="178"/>
      <c r="B25" s="73" t="s">
        <v>7</v>
      </c>
      <c r="C25" s="67"/>
      <c r="D25" s="68">
        <f ca="1">SUMIF(데이터!$A$10:$B$39,$C25,데이터!$M$10:$M$39)</f>
        <v>0</v>
      </c>
      <c r="E25" s="183"/>
      <c r="F25" s="184"/>
      <c r="G25" s="184"/>
      <c r="H25" s="184"/>
      <c r="I25" s="184"/>
      <c r="J25" s="185"/>
      <c r="K25" s="59">
        <f ca="1">D25</f>
        <v>0</v>
      </c>
      <c r="L25" s="179"/>
      <c r="M25" s="27"/>
    </row>
    <row r="26" spans="1:13" ht="27.75" customHeight="1">
      <c r="A26" s="178"/>
      <c r="B26" s="73" t="s">
        <v>10</v>
      </c>
      <c r="C26" s="69"/>
      <c r="D26" s="70">
        <f ca="1">SUMIF(데이터!$A$10:$B$39,$C26,데이터!$N$10:$N$39)</f>
        <v>0</v>
      </c>
      <c r="E26" s="183"/>
      <c r="F26" s="184"/>
      <c r="G26" s="184"/>
      <c r="H26" s="184"/>
      <c r="I26" s="184"/>
      <c r="J26" s="185"/>
      <c r="K26" s="60">
        <f ca="1">D26</f>
        <v>0</v>
      </c>
      <c r="L26" s="179"/>
      <c r="M26" s="27"/>
    </row>
    <row r="27" spans="1:13" ht="28.5" customHeight="1">
      <c r="A27" s="178"/>
      <c r="B27" s="17"/>
      <c r="C27" s="17"/>
      <c r="D27" s="17"/>
      <c r="E27" s="17"/>
      <c r="F27" s="17"/>
      <c r="G27" s="17"/>
      <c r="H27" s="17"/>
      <c r="I27" s="17"/>
      <c r="J27" s="190" t="s">
        <v>88</v>
      </c>
      <c r="K27" s="190"/>
      <c r="L27" s="17"/>
      <c r="M27" s="27"/>
    </row>
    <row r="28" spans="1:13" ht="17.25">
      <c r="A28" s="12"/>
      <c r="B28" s="91"/>
      <c r="C28" s="12"/>
      <c r="D28" s="12"/>
      <c r="E28" s="12"/>
      <c r="F28" s="12"/>
      <c r="G28" s="12"/>
      <c r="H28" s="12"/>
      <c r="I28" s="12"/>
      <c r="J28" s="12"/>
      <c r="K28" s="84"/>
      <c r="L28" s="84"/>
      <c r="M28" s="84"/>
    </row>
    <row r="29" spans="1:13" s="117" customFormat="1">
      <c r="A29" s="6"/>
      <c r="B29" s="6"/>
      <c r="C29" s="6"/>
      <c r="D29" s="6"/>
      <c r="E29" s="6"/>
      <c r="F29" s="6"/>
      <c r="G29" s="6"/>
      <c r="H29" s="10"/>
      <c r="I29" s="6"/>
      <c r="J29" s="6"/>
      <c r="K29" s="7"/>
      <c r="L29" s="7"/>
      <c r="M29" s="7"/>
    </row>
    <row r="30" spans="1:13" s="117" customFormat="1">
      <c r="A30" s="6"/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</row>
    <row r="31" spans="1:13" s="117" customFormat="1">
      <c r="A31" s="6"/>
      <c r="B31" s="6"/>
      <c r="C31" s="6"/>
      <c r="D31" s="6"/>
      <c r="E31" s="6"/>
      <c r="F31" s="6"/>
      <c r="G31" s="6"/>
      <c r="H31" s="6"/>
      <c r="I31" s="6"/>
      <c r="J31" s="6"/>
      <c r="K31" s="7"/>
      <c r="L31" s="7"/>
      <c r="M31" s="7"/>
    </row>
    <row r="32" spans="1:13" s="117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</row>
    <row r="33" spans="1:14" s="117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</row>
    <row r="34" spans="1:14" s="117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</row>
    <row r="35" spans="1:14" s="117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</row>
    <row r="36" spans="1:14" s="117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</row>
    <row r="37" spans="1:14" s="117" customFormat="1">
      <c r="A37" s="6"/>
      <c r="B37" s="6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</row>
    <row r="38" spans="1:14" s="117" customFormat="1">
      <c r="A38" s="6"/>
      <c r="B38" s="6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</row>
    <row r="39" spans="1:14" s="117" customFormat="1">
      <c r="A39" s="6"/>
      <c r="B39" s="6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</row>
    <row r="40" spans="1:14" s="117" customFormat="1">
      <c r="A40" s="6"/>
      <c r="B40" s="6"/>
      <c r="C40" s="6"/>
      <c r="D40" s="6"/>
      <c r="E40" s="6"/>
      <c r="F40" s="6"/>
      <c r="G40" s="118"/>
      <c r="H40" s="6"/>
      <c r="I40" s="6"/>
      <c r="J40" s="6"/>
      <c r="K40" s="7"/>
      <c r="L40" s="7"/>
      <c r="M40" s="7"/>
    </row>
    <row r="41" spans="1:14" s="117" customFormat="1">
      <c r="A41" s="6"/>
      <c r="B41" s="6"/>
      <c r="C41" s="6"/>
      <c r="D41" s="6"/>
      <c r="E41" s="6"/>
      <c r="F41" s="6"/>
      <c r="G41" s="47"/>
      <c r="H41" s="6"/>
      <c r="I41" s="6"/>
      <c r="J41" s="6"/>
      <c r="K41" s="7"/>
      <c r="L41" s="7"/>
      <c r="M41" s="7"/>
    </row>
    <row r="42" spans="1:14" s="117" customFormat="1">
      <c r="A42" s="6"/>
      <c r="B42" s="6"/>
      <c r="C42" s="6"/>
      <c r="D42" s="6"/>
      <c r="E42" s="6"/>
      <c r="F42" s="6"/>
      <c r="G42" s="47"/>
      <c r="H42" s="6"/>
      <c r="I42" s="6"/>
      <c r="J42" s="6"/>
      <c r="K42" s="7"/>
      <c r="L42" s="7"/>
      <c r="M42" s="7"/>
    </row>
    <row r="43" spans="1:14" s="117" customFormat="1">
      <c r="A43" s="6"/>
      <c r="B43" s="6"/>
      <c r="C43" s="6"/>
      <c r="D43" s="6"/>
      <c r="E43" s="6"/>
      <c r="F43" s="6"/>
      <c r="G43" s="119"/>
      <c r="H43" s="6"/>
      <c r="I43" s="6"/>
      <c r="J43" s="6"/>
      <c r="K43" s="7"/>
      <c r="L43" s="7"/>
      <c r="M43" s="7"/>
    </row>
    <row r="44" spans="1:14" s="117" customFormat="1">
      <c r="A44" s="6"/>
      <c r="B44" s="6"/>
      <c r="C44" s="6"/>
      <c r="D44" s="6"/>
      <c r="E44" s="6"/>
      <c r="F44" s="6"/>
      <c r="G44" s="119"/>
      <c r="H44" s="6"/>
      <c r="I44" s="6"/>
      <c r="J44" s="6"/>
      <c r="K44" s="7"/>
      <c r="L44" s="7"/>
      <c r="M44" s="7"/>
    </row>
    <row r="45" spans="1:14" s="117" customFormat="1">
      <c r="A45" s="6"/>
      <c r="B45" s="6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</row>
    <row r="46" spans="1:14" s="117" customFormat="1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</row>
    <row r="47" spans="1:14" s="117" customForma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7"/>
      <c r="N47" s="7"/>
    </row>
    <row r="48" spans="1:14" s="117" customFormat="1">
      <c r="A48" s="6"/>
      <c r="B48" s="6"/>
      <c r="C48" s="6"/>
      <c r="D48" s="6"/>
      <c r="E48" s="6"/>
      <c r="F48" s="6"/>
      <c r="G48" s="120"/>
      <c r="H48" s="6"/>
      <c r="I48" s="6"/>
      <c r="J48" s="6"/>
      <c r="K48" s="6"/>
      <c r="L48" s="7"/>
      <c r="M48" s="7"/>
      <c r="N48" s="7"/>
    </row>
    <row r="49" spans="1:14" s="117" customFormat="1">
      <c r="A49" s="6"/>
      <c r="B49" s="6"/>
      <c r="C49" s="6"/>
      <c r="D49" s="6"/>
      <c r="E49" s="6"/>
      <c r="F49" s="6"/>
      <c r="G49" s="120"/>
      <c r="H49" s="6"/>
      <c r="I49" s="6"/>
      <c r="J49" s="6"/>
      <c r="K49" s="6"/>
      <c r="L49" s="7"/>
      <c r="M49" s="7"/>
      <c r="N49" s="7"/>
    </row>
    <row r="50" spans="1:14" s="117" customFormat="1">
      <c r="A50" s="6"/>
      <c r="B50" s="6"/>
      <c r="C50" s="6"/>
      <c r="D50" s="6"/>
      <c r="E50" s="6"/>
      <c r="F50" s="6"/>
      <c r="G50" s="120"/>
      <c r="H50" s="6"/>
      <c r="I50" s="6"/>
      <c r="J50" s="6"/>
      <c r="K50" s="6"/>
      <c r="L50" s="7"/>
      <c r="M50" s="7"/>
      <c r="N50" s="7"/>
    </row>
    <row r="51" spans="1:14" s="117" customFormat="1">
      <c r="A51" s="6"/>
      <c r="B51" s="6"/>
      <c r="C51" s="6"/>
      <c r="D51" s="6"/>
      <c r="E51" s="6"/>
      <c r="F51" s="6"/>
      <c r="G51" s="120"/>
      <c r="H51" s="6"/>
      <c r="I51" s="6"/>
      <c r="J51" s="6"/>
      <c r="K51" s="6"/>
      <c r="L51" s="7"/>
      <c r="M51" s="7"/>
      <c r="N51" s="7"/>
    </row>
    <row r="52" spans="1:14" s="117" customFormat="1">
      <c r="A52" s="6"/>
      <c r="B52" s="6"/>
      <c r="C52" s="6"/>
      <c r="D52" s="6"/>
      <c r="E52" s="6"/>
      <c r="F52" s="6"/>
      <c r="G52" s="120"/>
      <c r="H52" s="6"/>
      <c r="I52" s="6"/>
      <c r="J52" s="6"/>
      <c r="K52" s="6"/>
      <c r="L52" s="7"/>
      <c r="M52" s="7"/>
      <c r="N52" s="7"/>
    </row>
    <row r="53" spans="1:14" s="117" customFormat="1">
      <c r="A53" s="6"/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</row>
    <row r="54" spans="1:14" s="117" customFormat="1">
      <c r="A54" s="6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</row>
    <row r="55" spans="1:14" s="117" customFormat="1">
      <c r="A55" s="6"/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</row>
    <row r="56" spans="1:14" s="117" customFormat="1">
      <c r="A56" s="6"/>
      <c r="B56" s="6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</row>
    <row r="57" spans="1:14" s="117" customFormat="1">
      <c r="A57" s="6"/>
      <c r="B57" s="6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</row>
    <row r="58" spans="1:14" s="117" customFormat="1">
      <c r="A58" s="6"/>
      <c r="B58" s="6"/>
      <c r="C58" s="6"/>
      <c r="D58" s="6"/>
      <c r="E58" s="6"/>
      <c r="F58" s="6"/>
      <c r="G58" s="6"/>
      <c r="H58" s="6"/>
      <c r="I58" s="6"/>
      <c r="J58" s="6"/>
      <c r="K58" s="7"/>
      <c r="L58" s="7"/>
      <c r="M58" s="7"/>
    </row>
    <row r="59" spans="1:14" s="117" customFormat="1">
      <c r="A59" s="6"/>
      <c r="B59" s="6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</row>
    <row r="60" spans="1:14" s="117" customFormat="1">
      <c r="A60" s="6"/>
      <c r="B60" s="6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</row>
    <row r="61" spans="1:14" s="117" customFormat="1">
      <c r="A61" s="6"/>
      <c r="B61" s="6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</row>
    <row r="62" spans="1:14" s="117" customFormat="1">
      <c r="A62" s="6"/>
      <c r="B62" s="6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</row>
    <row r="63" spans="1:14" s="117" customFormat="1">
      <c r="A63" s="6"/>
      <c r="B63" s="6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</row>
    <row r="64" spans="1:14" s="117" customFormat="1">
      <c r="A64" s="6"/>
      <c r="B64" s="6"/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</row>
    <row r="65" spans="1:13" s="117" customFormat="1">
      <c r="A65" s="6"/>
      <c r="B65" s="6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</row>
    <row r="66" spans="1:13" s="117" customFormat="1">
      <c r="A66" s="6"/>
      <c r="B66" s="6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</row>
    <row r="67" spans="1:13" s="117" customFormat="1">
      <c r="A67" s="6"/>
      <c r="B67" s="6"/>
      <c r="C67" s="6"/>
      <c r="D67" s="6"/>
      <c r="E67" s="6"/>
      <c r="F67" s="6"/>
      <c r="G67" s="6"/>
      <c r="H67" s="6"/>
      <c r="I67" s="6"/>
      <c r="J67" s="6"/>
      <c r="K67" s="7"/>
      <c r="L67" s="7"/>
      <c r="M67" s="7"/>
    </row>
    <row r="68" spans="1:13" s="117" customFormat="1">
      <c r="A68" s="6"/>
      <c r="B68" s="6"/>
      <c r="C68" s="6"/>
      <c r="D68" s="6"/>
      <c r="E68" s="6"/>
      <c r="F68" s="6"/>
      <c r="G68" s="6"/>
      <c r="H68" s="6"/>
      <c r="I68" s="6"/>
      <c r="J68" s="6"/>
      <c r="K68" s="7"/>
      <c r="L68" s="7"/>
      <c r="M68" s="7"/>
    </row>
    <row r="69" spans="1:13" s="117" customFormat="1">
      <c r="A69" s="6"/>
      <c r="B69" s="6"/>
      <c r="C69" s="6"/>
      <c r="D69" s="6"/>
      <c r="E69" s="6"/>
      <c r="F69" s="6"/>
      <c r="G69" s="6"/>
      <c r="H69" s="6"/>
      <c r="I69" s="6"/>
      <c r="J69" s="6"/>
      <c r="K69" s="7"/>
      <c r="L69" s="7"/>
      <c r="M69" s="7"/>
    </row>
    <row r="70" spans="1:13" s="117" customFormat="1">
      <c r="A70" s="6"/>
      <c r="B70" s="6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</row>
    <row r="71" spans="1:13" s="117" customFormat="1">
      <c r="A71" s="6"/>
      <c r="B71" s="6"/>
      <c r="C71" s="6"/>
      <c r="D71" s="6"/>
      <c r="E71" s="6"/>
      <c r="F71" s="6"/>
      <c r="G71" s="6"/>
      <c r="H71" s="6"/>
      <c r="I71" s="6"/>
      <c r="J71" s="6"/>
      <c r="K71" s="7"/>
      <c r="L71" s="7"/>
      <c r="M71" s="7"/>
    </row>
    <row r="72" spans="1:13" s="117" customFormat="1">
      <c r="A72" s="6"/>
      <c r="B72" s="6"/>
      <c r="C72" s="6"/>
      <c r="D72" s="6"/>
      <c r="E72" s="6"/>
      <c r="F72" s="6"/>
      <c r="G72" s="6"/>
      <c r="H72" s="6"/>
      <c r="I72" s="6"/>
      <c r="J72" s="6"/>
      <c r="K72" s="7"/>
      <c r="L72" s="7"/>
      <c r="M72" s="7"/>
    </row>
    <row r="73" spans="1:13" s="117" customFormat="1">
      <c r="A73" s="6"/>
      <c r="B73" s="6"/>
      <c r="C73" s="6"/>
      <c r="D73" s="6"/>
      <c r="E73" s="6"/>
      <c r="F73" s="6"/>
      <c r="G73" s="6"/>
      <c r="H73" s="6"/>
      <c r="I73" s="6"/>
      <c r="J73" s="6"/>
      <c r="K73" s="7"/>
      <c r="L73" s="7"/>
      <c r="M73" s="7"/>
    </row>
    <row r="74" spans="1:13" s="117" customFormat="1">
      <c r="A74" s="6"/>
      <c r="B74" s="6"/>
      <c r="C74" s="6"/>
      <c r="D74" s="6"/>
      <c r="E74" s="6"/>
      <c r="F74" s="6"/>
      <c r="G74" s="6"/>
      <c r="H74" s="6"/>
      <c r="I74" s="6"/>
      <c r="J74" s="6"/>
      <c r="K74" s="7"/>
      <c r="L74" s="7"/>
      <c r="M74" s="7"/>
    </row>
    <row r="75" spans="1:13" s="117" customFormat="1">
      <c r="A75" s="6"/>
      <c r="B75" s="6"/>
      <c r="C75" s="6"/>
      <c r="D75" s="6"/>
      <c r="E75" s="6"/>
      <c r="F75" s="6"/>
      <c r="G75" s="6"/>
      <c r="H75" s="6"/>
      <c r="I75" s="6"/>
      <c r="J75" s="6"/>
      <c r="K75" s="7"/>
      <c r="L75" s="7"/>
      <c r="M75" s="7"/>
    </row>
    <row r="76" spans="1:13" s="117" customFormat="1">
      <c r="A76" s="6"/>
      <c r="B76" s="6"/>
      <c r="C76" s="6"/>
      <c r="D76" s="6"/>
      <c r="E76" s="6"/>
      <c r="F76" s="6"/>
      <c r="G76" s="6"/>
      <c r="H76" s="6"/>
      <c r="I76" s="6"/>
      <c r="J76" s="6"/>
      <c r="K76" s="7"/>
      <c r="L76" s="7"/>
      <c r="M76" s="7"/>
    </row>
    <row r="77" spans="1:13" s="117" customFormat="1">
      <c r="A77" s="6"/>
      <c r="B77" s="6"/>
      <c r="C77" s="6"/>
      <c r="D77" s="6"/>
      <c r="E77" s="6"/>
      <c r="F77" s="6"/>
      <c r="G77" s="6"/>
      <c r="H77" s="6"/>
      <c r="I77" s="6"/>
      <c r="J77" s="6"/>
      <c r="K77" s="7"/>
      <c r="L77" s="7"/>
      <c r="M77" s="7"/>
    </row>
    <row r="78" spans="1:13" s="117" customFormat="1">
      <c r="A78" s="6"/>
      <c r="B78" s="6"/>
      <c r="C78" s="6"/>
      <c r="D78" s="6"/>
      <c r="E78" s="6"/>
      <c r="F78" s="6"/>
      <c r="G78" s="6"/>
      <c r="H78" s="6"/>
      <c r="I78" s="6"/>
      <c r="J78" s="6"/>
      <c r="K78" s="7"/>
      <c r="L78" s="7"/>
      <c r="M78" s="7"/>
    </row>
    <row r="79" spans="1:13" s="117" customFormat="1">
      <c r="A79" s="6"/>
      <c r="B79" s="6"/>
      <c r="C79" s="6"/>
      <c r="D79" s="6"/>
      <c r="E79" s="6"/>
      <c r="F79" s="6"/>
      <c r="G79" s="6"/>
      <c r="H79" s="6"/>
      <c r="I79" s="6"/>
      <c r="J79" s="6"/>
      <c r="K79" s="7"/>
      <c r="L79" s="7"/>
      <c r="M79" s="7"/>
    </row>
    <row r="80" spans="1:13" s="117" customFormat="1">
      <c r="A80" s="6"/>
      <c r="B80" s="6"/>
      <c r="C80" s="6"/>
      <c r="D80" s="6"/>
      <c r="E80" s="6"/>
      <c r="F80" s="6"/>
      <c r="G80" s="6"/>
      <c r="H80" s="6"/>
      <c r="I80" s="6"/>
      <c r="J80" s="6"/>
      <c r="K80" s="7"/>
      <c r="L80" s="7"/>
      <c r="M80" s="7"/>
    </row>
    <row r="81" spans="1:13" s="117" customFormat="1">
      <c r="A81" s="6"/>
      <c r="B81" s="6"/>
      <c r="C81" s="6"/>
      <c r="D81" s="6"/>
      <c r="E81" s="6"/>
      <c r="F81" s="6"/>
      <c r="G81" s="6"/>
      <c r="H81" s="6"/>
      <c r="I81" s="6"/>
      <c r="J81" s="6"/>
      <c r="K81" s="7"/>
      <c r="L81" s="7"/>
      <c r="M81" s="7"/>
    </row>
    <row r="82" spans="1:13" s="117" customFormat="1">
      <c r="A82" s="6"/>
      <c r="B82" s="6"/>
      <c r="C82" s="6"/>
      <c r="D82" s="6"/>
      <c r="E82" s="6"/>
      <c r="F82" s="6"/>
      <c r="G82" s="6"/>
      <c r="H82" s="6"/>
      <c r="I82" s="6"/>
      <c r="J82" s="6"/>
      <c r="K82" s="7"/>
      <c r="L82" s="7"/>
      <c r="M82" s="7"/>
    </row>
    <row r="83" spans="1:13" s="117" customFormat="1">
      <c r="A83" s="6"/>
      <c r="B83" s="6"/>
      <c r="C83" s="6"/>
      <c r="D83" s="6"/>
      <c r="E83" s="6"/>
      <c r="F83" s="6"/>
      <c r="G83" s="6"/>
      <c r="H83" s="6"/>
      <c r="I83" s="6"/>
      <c r="J83" s="6"/>
      <c r="K83" s="7"/>
      <c r="L83" s="7"/>
      <c r="M83" s="7"/>
    </row>
    <row r="84" spans="1:13" s="117" customFormat="1">
      <c r="A84" s="6"/>
      <c r="B84" s="6"/>
      <c r="C84" s="6"/>
      <c r="D84" s="6"/>
      <c r="E84" s="6"/>
      <c r="F84" s="6"/>
      <c r="G84" s="6"/>
      <c r="H84" s="6"/>
      <c r="I84" s="6"/>
      <c r="J84" s="6"/>
      <c r="K84" s="7"/>
      <c r="L84" s="7"/>
      <c r="M84" s="7"/>
    </row>
    <row r="85" spans="1:13" s="117" customFormat="1">
      <c r="A85" s="6"/>
      <c r="B85" s="6"/>
      <c r="C85" s="6"/>
      <c r="D85" s="6"/>
      <c r="E85" s="6"/>
      <c r="F85" s="6"/>
      <c r="G85" s="6"/>
      <c r="H85" s="6"/>
      <c r="I85" s="6"/>
      <c r="J85" s="6"/>
      <c r="K85" s="7"/>
      <c r="L85" s="7"/>
      <c r="M85" s="7"/>
    </row>
    <row r="86" spans="1:13" s="117" customFormat="1">
      <c r="A86" s="6"/>
      <c r="B86" s="6"/>
      <c r="C86" s="6"/>
      <c r="D86" s="6"/>
      <c r="E86" s="6"/>
      <c r="F86" s="6"/>
      <c r="G86" s="6"/>
      <c r="H86" s="6"/>
      <c r="I86" s="6"/>
      <c r="J86" s="6"/>
      <c r="K86" s="7"/>
      <c r="L86" s="7"/>
      <c r="M86" s="7"/>
    </row>
    <row r="87" spans="1:13" s="117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7"/>
      <c r="L87" s="7"/>
      <c r="M87" s="7"/>
    </row>
    <row r="88" spans="1:13" s="117" customFormat="1">
      <c r="A88" s="6"/>
      <c r="B88" s="6"/>
      <c r="C88" s="6"/>
      <c r="D88" s="6"/>
      <c r="E88" s="6"/>
      <c r="F88" s="6"/>
      <c r="G88" s="6"/>
      <c r="H88" s="6"/>
      <c r="I88" s="6"/>
      <c r="J88" s="6"/>
      <c r="K88" s="7"/>
      <c r="L88" s="7"/>
      <c r="M88" s="7"/>
    </row>
    <row r="89" spans="1:13" s="117" customFormat="1">
      <c r="A89" s="6"/>
      <c r="B89" s="6"/>
      <c r="C89" s="6"/>
      <c r="D89" s="6"/>
      <c r="E89" s="6"/>
      <c r="F89" s="6"/>
      <c r="G89" s="6"/>
      <c r="H89" s="6"/>
      <c r="I89" s="6"/>
      <c r="J89" s="6"/>
      <c r="K89" s="7"/>
      <c r="L89" s="7"/>
      <c r="M89" s="7"/>
    </row>
    <row r="90" spans="1:13" s="117" customFormat="1">
      <c r="A90" s="6"/>
      <c r="B90" s="6"/>
      <c r="C90" s="6"/>
      <c r="D90" s="6"/>
      <c r="E90" s="6"/>
      <c r="F90" s="6"/>
      <c r="G90" s="6"/>
      <c r="H90" s="6"/>
      <c r="I90" s="6"/>
      <c r="J90" s="6"/>
      <c r="K90" s="7"/>
      <c r="L90" s="7"/>
      <c r="M90" s="7"/>
    </row>
    <row r="91" spans="1:13" s="117" customFormat="1">
      <c r="A91" s="6"/>
      <c r="B91" s="6"/>
      <c r="C91" s="6"/>
      <c r="D91" s="6"/>
      <c r="E91" s="6"/>
      <c r="F91" s="6"/>
      <c r="G91" s="6"/>
      <c r="H91" s="6"/>
      <c r="I91" s="6"/>
      <c r="J91" s="6"/>
      <c r="K91" s="7"/>
      <c r="L91" s="7"/>
      <c r="M91" s="7"/>
    </row>
    <row r="92" spans="1:13" s="117" customFormat="1">
      <c r="A92" s="6"/>
      <c r="B92" s="6"/>
      <c r="C92" s="6"/>
      <c r="D92" s="6"/>
      <c r="E92" s="6"/>
      <c r="F92" s="6"/>
      <c r="G92" s="6"/>
      <c r="H92" s="6"/>
      <c r="I92" s="6"/>
      <c r="J92" s="6"/>
      <c r="K92" s="7"/>
      <c r="L92" s="7"/>
      <c r="M92" s="7"/>
    </row>
    <row r="93" spans="1:13" s="117" customFormat="1">
      <c r="A93" s="6"/>
      <c r="B93" s="6"/>
      <c r="C93" s="6"/>
      <c r="D93" s="6"/>
      <c r="E93" s="6"/>
      <c r="F93" s="6"/>
      <c r="G93" s="6"/>
      <c r="H93" s="6"/>
      <c r="I93" s="6"/>
      <c r="J93" s="6"/>
      <c r="K93" s="7"/>
      <c r="L93" s="7"/>
      <c r="M93" s="7"/>
    </row>
    <row r="94" spans="1:13" s="117" customFormat="1">
      <c r="A94" s="6"/>
      <c r="B94" s="6"/>
      <c r="C94" s="6"/>
      <c r="D94" s="6"/>
      <c r="E94" s="6"/>
      <c r="F94" s="6"/>
      <c r="G94" s="6"/>
      <c r="H94" s="6"/>
      <c r="I94" s="6"/>
      <c r="J94" s="6"/>
      <c r="K94" s="7"/>
      <c r="L94" s="7"/>
      <c r="M94" s="7"/>
    </row>
    <row r="95" spans="1:13" s="117" customFormat="1">
      <c r="A95" s="6"/>
      <c r="B95" s="6"/>
      <c r="C95" s="6"/>
      <c r="D95" s="6"/>
      <c r="E95" s="6"/>
      <c r="F95" s="6"/>
      <c r="G95" s="6"/>
      <c r="H95" s="6"/>
      <c r="I95" s="6"/>
      <c r="J95" s="6"/>
      <c r="K95" s="7"/>
      <c r="L95" s="7"/>
      <c r="M95" s="7"/>
    </row>
    <row r="96" spans="1:13" s="117" customFormat="1">
      <c r="A96" s="6"/>
      <c r="B96" s="6"/>
      <c r="C96" s="6"/>
      <c r="D96" s="6"/>
      <c r="E96" s="6"/>
      <c r="F96" s="6"/>
      <c r="G96" s="6"/>
      <c r="H96" s="6"/>
      <c r="I96" s="6"/>
      <c r="J96" s="6"/>
      <c r="K96" s="7"/>
      <c r="L96" s="7"/>
      <c r="M96" s="7"/>
    </row>
    <row r="97" spans="1:13" s="117" customFormat="1">
      <c r="A97" s="6"/>
      <c r="B97" s="6"/>
      <c r="C97" s="6"/>
      <c r="D97" s="6"/>
      <c r="E97" s="6"/>
      <c r="F97" s="6"/>
      <c r="G97" s="6"/>
      <c r="H97" s="6"/>
      <c r="I97" s="6"/>
      <c r="J97" s="6"/>
      <c r="K97" s="7"/>
      <c r="L97" s="7"/>
      <c r="M97" s="7"/>
    </row>
    <row r="98" spans="1:13" s="117" customFormat="1">
      <c r="A98" s="6"/>
      <c r="B98" s="6"/>
      <c r="C98" s="6"/>
      <c r="D98" s="6"/>
      <c r="E98" s="6"/>
      <c r="F98" s="6"/>
      <c r="G98" s="6"/>
      <c r="H98" s="6"/>
      <c r="I98" s="6"/>
      <c r="J98" s="6"/>
      <c r="K98" s="7"/>
      <c r="L98" s="7"/>
      <c r="M98" s="7"/>
    </row>
    <row r="99" spans="1:13" s="117" customFormat="1">
      <c r="A99" s="6"/>
      <c r="B99" s="6"/>
      <c r="C99" s="6"/>
      <c r="D99" s="6"/>
      <c r="E99" s="6"/>
      <c r="F99" s="6"/>
      <c r="G99" s="6"/>
      <c r="H99" s="6"/>
      <c r="I99" s="6"/>
      <c r="J99" s="6"/>
      <c r="K99" s="7"/>
      <c r="L99" s="7"/>
      <c r="M99" s="7"/>
    </row>
    <row r="100" spans="1:13" s="117" customForma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7"/>
      <c r="L100" s="7"/>
      <c r="M100" s="7"/>
    </row>
    <row r="101" spans="1:13" s="117" customForma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7"/>
      <c r="L101" s="7"/>
      <c r="M101" s="7"/>
    </row>
    <row r="102" spans="1:13" s="117" customForma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7"/>
      <c r="L102" s="7"/>
      <c r="M102" s="7"/>
    </row>
    <row r="103" spans="1:13" s="117" customForma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7"/>
      <c r="L103" s="7"/>
      <c r="M103" s="7"/>
    </row>
    <row r="104" spans="1:13" s="117" customForma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7"/>
      <c r="L104" s="7"/>
      <c r="M104" s="7"/>
    </row>
    <row r="105" spans="1:13" s="117" customForma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7"/>
      <c r="L105" s="7"/>
      <c r="M105" s="7"/>
    </row>
    <row r="106" spans="1:13" s="117" customForma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7"/>
      <c r="L106" s="7"/>
      <c r="M106" s="7"/>
    </row>
    <row r="107" spans="1:13" s="117" customForma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7"/>
      <c r="L107" s="7"/>
      <c r="M107" s="7"/>
    </row>
    <row r="108" spans="1:13" s="117" customForma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7"/>
      <c r="L108" s="7"/>
      <c r="M108" s="7"/>
    </row>
    <row r="109" spans="1:13" s="117" customForma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7"/>
      <c r="L109" s="7"/>
      <c r="M109" s="7"/>
    </row>
    <row r="110" spans="1:13" s="117" customFormat="1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</row>
    <row r="111" spans="1:13" s="117" customFormat="1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</row>
    <row r="112" spans="1:13" s="117" customFormat="1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</row>
    <row r="113" spans="1:10" s="117" customFormat="1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</row>
    <row r="114" spans="1:10" s="117" customForma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</row>
    <row r="115" spans="1:10" s="117" customForma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</row>
    <row r="116" spans="1:10" s="117" customFormat="1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</row>
    <row r="117" spans="1:10" s="117" customFormat="1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</row>
  </sheetData>
  <sheetProtection sheet="1" objects="1" scenarios="1"/>
  <mergeCells count="31">
    <mergeCell ref="H4:I4"/>
    <mergeCell ref="J4:L4"/>
    <mergeCell ref="L18:L26"/>
    <mergeCell ref="I2:I3"/>
    <mergeCell ref="A4:A6"/>
    <mergeCell ref="A9:A15"/>
    <mergeCell ref="B5:B6"/>
    <mergeCell ref="C5:C6"/>
    <mergeCell ref="D5:D6"/>
    <mergeCell ref="E5:E6"/>
    <mergeCell ref="F5:F6"/>
    <mergeCell ref="G5:G6"/>
    <mergeCell ref="A1:D3"/>
    <mergeCell ref="C14:C15"/>
    <mergeCell ref="D14:D15"/>
    <mergeCell ref="H14:H15"/>
    <mergeCell ref="A17:A27"/>
    <mergeCell ref="H9:I9"/>
    <mergeCell ref="J10:J12"/>
    <mergeCell ref="J13:J15"/>
    <mergeCell ref="K10:K12"/>
    <mergeCell ref="K13:K15"/>
    <mergeCell ref="C18:D18"/>
    <mergeCell ref="E18:F18"/>
    <mergeCell ref="J9:L9"/>
    <mergeCell ref="F15:G15"/>
    <mergeCell ref="J27:K27"/>
    <mergeCell ref="G18:H18"/>
    <mergeCell ref="I18:J18"/>
    <mergeCell ref="E24:J26"/>
    <mergeCell ref="I14:I15"/>
  </mergeCells>
  <phoneticPr fontId="2" type="noConversion"/>
  <conditionalFormatting sqref="F15">
    <cfRule type="cellIs" dxfId="2" priority="2" operator="lessThanOrEqual">
      <formula>-1</formula>
    </cfRule>
    <cfRule type="cellIs" dxfId="1" priority="3" operator="greaterThanOrEqual">
      <formula>1</formula>
    </cfRule>
  </conditionalFormatting>
  <conditionalFormatting sqref="F15:G1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35352-1F5A-4594-AD67-D31FD2322B46}">
  <dimension ref="A3:N39"/>
  <sheetViews>
    <sheetView workbookViewId="0">
      <selection activeCell="L17" sqref="L17"/>
    </sheetView>
  </sheetViews>
  <sheetFormatPr defaultRowHeight="16.5"/>
  <cols>
    <col min="2" max="5" width="8.875" customWidth="1"/>
    <col min="6" max="9" width="11.125" customWidth="1"/>
    <col min="10" max="14" width="8.875" customWidth="1"/>
    <col min="15" max="16" width="10.25" customWidth="1"/>
  </cols>
  <sheetData>
    <row r="3" spans="1:14">
      <c r="B3" s="191" t="s">
        <v>4</v>
      </c>
      <c r="C3" s="191"/>
      <c r="D3" s="191"/>
      <c r="E3" s="191"/>
      <c r="F3" s="192" t="s">
        <v>5</v>
      </c>
      <c r="G3" s="192"/>
      <c r="H3" s="192"/>
      <c r="I3" s="192"/>
      <c r="J3" s="191" t="s">
        <v>6</v>
      </c>
      <c r="K3" s="191"/>
      <c r="L3" s="191"/>
    </row>
    <row r="4" spans="1:14">
      <c r="B4" s="1" t="s">
        <v>3</v>
      </c>
      <c r="C4" s="1" t="s">
        <v>0</v>
      </c>
      <c r="D4" s="1" t="s">
        <v>1</v>
      </c>
      <c r="E4" s="1" t="s">
        <v>2</v>
      </c>
      <c r="F4" s="3" t="s">
        <v>3</v>
      </c>
      <c r="G4" s="3" t="s">
        <v>0</v>
      </c>
      <c r="H4" s="3" t="s">
        <v>1</v>
      </c>
      <c r="I4" s="3" t="s">
        <v>2</v>
      </c>
      <c r="J4" s="1" t="s">
        <v>3</v>
      </c>
      <c r="K4" s="1" t="s">
        <v>0</v>
      </c>
      <c r="L4" s="1" t="s">
        <v>1</v>
      </c>
    </row>
    <row r="5" spans="1:14" s="1" customFormat="1">
      <c r="B5" s="1">
        <v>500</v>
      </c>
      <c r="C5" s="1">
        <v>27</v>
      </c>
      <c r="D5" s="1">
        <v>9</v>
      </c>
      <c r="E5" s="1">
        <v>1</v>
      </c>
      <c r="F5" s="3">
        <v>27</v>
      </c>
      <c r="G5" s="3">
        <v>27</v>
      </c>
      <c r="H5" s="3">
        <v>9</v>
      </c>
      <c r="I5" s="3">
        <v>1</v>
      </c>
      <c r="J5" s="1">
        <v>150</v>
      </c>
      <c r="K5" s="1">
        <v>27</v>
      </c>
      <c r="L5" s="1">
        <v>9</v>
      </c>
    </row>
    <row r="6" spans="1:14">
      <c r="E6" s="2"/>
      <c r="F6" s="2"/>
      <c r="G6" s="2"/>
      <c r="H6" s="2"/>
      <c r="I6" s="2"/>
      <c r="J6" s="2"/>
    </row>
    <row r="7" spans="1:14">
      <c r="E7" s="2"/>
      <c r="F7" s="2"/>
      <c r="G7" s="2"/>
      <c r="H7" s="2"/>
      <c r="I7" s="2"/>
      <c r="J7" s="2"/>
    </row>
    <row r="8" spans="1:14" s="1" customFormat="1">
      <c r="B8" s="191" t="s">
        <v>4</v>
      </c>
      <c r="C8" s="191"/>
      <c r="D8" s="191"/>
      <c r="E8" s="191"/>
      <c r="F8" s="192" t="s">
        <v>5</v>
      </c>
      <c r="G8" s="192"/>
      <c r="H8" s="192"/>
      <c r="I8" s="192"/>
      <c r="J8" s="191" t="s">
        <v>6</v>
      </c>
      <c r="K8" s="191"/>
      <c r="L8" s="191"/>
    </row>
    <row r="9" spans="1:14" s="1" customFormat="1">
      <c r="B9" s="1" t="s">
        <v>11</v>
      </c>
      <c r="C9" s="1" t="s">
        <v>12</v>
      </c>
      <c r="D9" s="1" t="s">
        <v>13</v>
      </c>
      <c r="E9" s="1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1" t="s">
        <v>19</v>
      </c>
      <c r="K9" s="1" t="s">
        <v>21</v>
      </c>
      <c r="L9" s="1" t="s">
        <v>20</v>
      </c>
      <c r="M9" s="1" t="s">
        <v>7</v>
      </c>
      <c r="N9" s="1" t="s">
        <v>10</v>
      </c>
    </row>
    <row r="10" spans="1:14">
      <c r="A10">
        <v>1</v>
      </c>
      <c r="B10" s="1">
        <f>B$5*A10</f>
        <v>500</v>
      </c>
      <c r="C10" s="1">
        <f>C5*A10</f>
        <v>27</v>
      </c>
      <c r="D10" s="1">
        <f>D$5*A10</f>
        <v>9</v>
      </c>
      <c r="E10" s="1">
        <f>E$5*A10</f>
        <v>1</v>
      </c>
      <c r="F10" s="3">
        <f>F$5*A10</f>
        <v>27</v>
      </c>
      <c r="G10" s="3">
        <f>C$5*A10</f>
        <v>27</v>
      </c>
      <c r="H10" s="3">
        <f>H$5*A10</f>
        <v>9</v>
      </c>
      <c r="I10" s="3">
        <f>I$5*A10</f>
        <v>1</v>
      </c>
      <c r="J10" s="1">
        <f>J$5*A10</f>
        <v>150</v>
      </c>
      <c r="K10" s="1">
        <f>K$5*A10</f>
        <v>27</v>
      </c>
      <c r="L10" s="1">
        <f>L$5*A10</f>
        <v>9</v>
      </c>
      <c r="M10" s="1">
        <v>5</v>
      </c>
      <c r="N10" s="1">
        <v>1</v>
      </c>
    </row>
    <row r="11" spans="1:14">
      <c r="A11">
        <v>2</v>
      </c>
      <c r="B11" s="1">
        <f t="shared" ref="B11:B12" si="0">B$5*A11</f>
        <v>1000</v>
      </c>
      <c r="C11" s="1">
        <f>C5*A11</f>
        <v>54</v>
      </c>
      <c r="D11" s="1">
        <f t="shared" ref="D11:D12" si="1">D$5*A11</f>
        <v>18</v>
      </c>
      <c r="E11" s="1">
        <f t="shared" ref="E11:E12" si="2">E$5*A11</f>
        <v>2</v>
      </c>
      <c r="F11" s="3">
        <f>F$5*A11</f>
        <v>54</v>
      </c>
      <c r="G11" s="3">
        <f>C$5*A11</f>
        <v>54</v>
      </c>
      <c r="H11" s="3">
        <f t="shared" ref="H11:H12" si="3">H$5*A11</f>
        <v>18</v>
      </c>
      <c r="I11" s="3">
        <f t="shared" ref="I11:I12" si="4">I$5*A11</f>
        <v>2</v>
      </c>
      <c r="J11" s="1">
        <f t="shared" ref="J11" si="5">J$5*A11</f>
        <v>300</v>
      </c>
      <c r="K11" s="1">
        <f t="shared" ref="K11:K12" si="6">K$5*A11</f>
        <v>54</v>
      </c>
      <c r="L11" s="1">
        <f t="shared" ref="L11:L13" si="7">L$5*A11</f>
        <v>18</v>
      </c>
      <c r="M11" s="1">
        <v>10</v>
      </c>
      <c r="N11" s="1">
        <v>9</v>
      </c>
    </row>
    <row r="12" spans="1:14">
      <c r="A12">
        <v>3</v>
      </c>
      <c r="B12" s="1">
        <f t="shared" si="0"/>
        <v>1500</v>
      </c>
      <c r="C12" s="1">
        <f>C5*A12</f>
        <v>81</v>
      </c>
      <c r="D12" s="1">
        <f t="shared" si="1"/>
        <v>27</v>
      </c>
      <c r="E12" s="1">
        <f t="shared" si="2"/>
        <v>3</v>
      </c>
      <c r="F12" s="3">
        <f t="shared" ref="F12:F39" si="8">F$5*A12</f>
        <v>81</v>
      </c>
      <c r="G12" s="3">
        <f t="shared" ref="G12:G39" si="9">C$5*A12</f>
        <v>81</v>
      </c>
      <c r="H12" s="3">
        <f t="shared" si="3"/>
        <v>27</v>
      </c>
      <c r="I12" s="3">
        <f t="shared" si="4"/>
        <v>3</v>
      </c>
      <c r="J12" s="1"/>
      <c r="K12" s="1">
        <f t="shared" si="6"/>
        <v>81</v>
      </c>
      <c r="L12" s="1">
        <f t="shared" si="7"/>
        <v>27</v>
      </c>
      <c r="M12" s="1">
        <v>15</v>
      </c>
      <c r="N12" s="1">
        <v>25</v>
      </c>
    </row>
    <row r="13" spans="1:14">
      <c r="A13">
        <v>4</v>
      </c>
      <c r="B13" s="1"/>
      <c r="C13" s="1"/>
      <c r="D13" s="1"/>
      <c r="E13" s="1"/>
      <c r="F13" s="3">
        <f t="shared" si="8"/>
        <v>108</v>
      </c>
      <c r="G13" s="3">
        <f t="shared" si="9"/>
        <v>108</v>
      </c>
      <c r="H13" s="3">
        <f t="shared" ref="H13:H39" si="10">H$5*A13</f>
        <v>36</v>
      </c>
      <c r="I13" s="3">
        <f t="shared" ref="I13:I39" si="11">I$5*A13</f>
        <v>4</v>
      </c>
      <c r="J13" s="1"/>
      <c r="K13" s="1">
        <f>K$5*A13</f>
        <v>108</v>
      </c>
      <c r="L13" s="1">
        <f t="shared" si="7"/>
        <v>36</v>
      </c>
      <c r="M13" s="1">
        <v>20</v>
      </c>
      <c r="N13" s="1">
        <v>67</v>
      </c>
    </row>
    <row r="14" spans="1:14">
      <c r="A14">
        <v>5</v>
      </c>
      <c r="B14" s="1"/>
      <c r="C14" s="1"/>
      <c r="D14" s="1"/>
      <c r="E14" s="1"/>
      <c r="F14" s="3">
        <f t="shared" si="8"/>
        <v>135</v>
      </c>
      <c r="G14" s="3">
        <f t="shared" si="9"/>
        <v>135</v>
      </c>
      <c r="H14" s="3">
        <f t="shared" si="10"/>
        <v>45</v>
      </c>
      <c r="I14" s="3">
        <f t="shared" si="11"/>
        <v>5</v>
      </c>
      <c r="J14" s="1"/>
      <c r="K14" s="1">
        <f>K13+K11</f>
        <v>162</v>
      </c>
      <c r="L14" s="1">
        <f>L13+L11</f>
        <v>54</v>
      </c>
      <c r="M14" s="1">
        <v>25</v>
      </c>
      <c r="N14" s="1">
        <v>166</v>
      </c>
    </row>
    <row r="15" spans="1:14">
      <c r="A15">
        <v>6</v>
      </c>
      <c r="B15" s="1"/>
      <c r="C15" s="1"/>
      <c r="D15" s="1"/>
      <c r="E15" s="1"/>
      <c r="F15" s="3">
        <f t="shared" si="8"/>
        <v>162</v>
      </c>
      <c r="G15" s="3">
        <f t="shared" si="9"/>
        <v>162</v>
      </c>
      <c r="H15" s="3">
        <f t="shared" si="10"/>
        <v>54</v>
      </c>
      <c r="I15" s="3">
        <f t="shared" si="11"/>
        <v>6</v>
      </c>
      <c r="J15" s="1"/>
      <c r="K15" s="1"/>
      <c r="L15" s="1"/>
      <c r="M15" s="1">
        <v>30</v>
      </c>
      <c r="N15" s="1"/>
    </row>
    <row r="16" spans="1:14">
      <c r="A16">
        <v>7</v>
      </c>
      <c r="B16" s="1"/>
      <c r="C16" s="1"/>
      <c r="D16" s="1"/>
      <c r="E16" s="1"/>
      <c r="F16" s="3">
        <f t="shared" si="8"/>
        <v>189</v>
      </c>
      <c r="G16" s="3">
        <f t="shared" si="9"/>
        <v>189</v>
      </c>
      <c r="H16" s="3">
        <f t="shared" si="10"/>
        <v>63</v>
      </c>
      <c r="I16" s="3">
        <f t="shared" si="11"/>
        <v>7</v>
      </c>
      <c r="J16" s="1"/>
      <c r="K16" s="1"/>
      <c r="L16" s="1"/>
      <c r="M16" s="1">
        <v>35</v>
      </c>
      <c r="N16" s="1"/>
    </row>
    <row r="17" spans="1:14">
      <c r="A17">
        <v>8</v>
      </c>
      <c r="B17" s="1"/>
      <c r="C17" s="1"/>
      <c r="D17" s="1"/>
      <c r="E17" s="1"/>
      <c r="F17" s="3">
        <f t="shared" si="8"/>
        <v>216</v>
      </c>
      <c r="G17" s="3">
        <f t="shared" si="9"/>
        <v>216</v>
      </c>
      <c r="H17" s="3">
        <f t="shared" si="10"/>
        <v>72</v>
      </c>
      <c r="I17" s="3">
        <f t="shared" si="11"/>
        <v>8</v>
      </c>
      <c r="J17" s="1"/>
      <c r="K17" s="1"/>
      <c r="L17" s="1"/>
      <c r="M17" s="1">
        <v>40</v>
      </c>
      <c r="N17" s="1"/>
    </row>
    <row r="18" spans="1:14">
      <c r="A18">
        <v>9</v>
      </c>
      <c r="B18" s="1"/>
      <c r="C18" s="1"/>
      <c r="D18" s="1"/>
      <c r="E18" s="1"/>
      <c r="F18" s="3">
        <f t="shared" si="8"/>
        <v>243</v>
      </c>
      <c r="G18" s="3">
        <f t="shared" si="9"/>
        <v>243</v>
      </c>
      <c r="H18" s="3">
        <f t="shared" si="10"/>
        <v>81</v>
      </c>
      <c r="I18" s="3">
        <f t="shared" si="11"/>
        <v>9</v>
      </c>
      <c r="J18" s="1"/>
      <c r="K18" s="1"/>
      <c r="L18" s="1"/>
      <c r="M18" s="1">
        <v>45</v>
      </c>
      <c r="N18" s="1"/>
    </row>
    <row r="19" spans="1:14">
      <c r="A19">
        <v>10</v>
      </c>
      <c r="B19" s="1"/>
      <c r="C19" s="1"/>
      <c r="D19" s="1"/>
      <c r="E19" s="1"/>
      <c r="F19" s="3">
        <f t="shared" si="8"/>
        <v>270</v>
      </c>
      <c r="G19" s="3">
        <f t="shared" si="9"/>
        <v>270</v>
      </c>
      <c r="H19" s="3">
        <f t="shared" si="10"/>
        <v>90</v>
      </c>
      <c r="I19" s="3">
        <f t="shared" si="11"/>
        <v>10</v>
      </c>
      <c r="J19" s="1"/>
      <c r="K19" s="1"/>
      <c r="L19" s="1"/>
      <c r="M19" s="1">
        <v>50</v>
      </c>
      <c r="N19" s="1"/>
    </row>
    <row r="20" spans="1:14">
      <c r="A20">
        <v>11</v>
      </c>
      <c r="B20" s="1"/>
      <c r="C20" s="1"/>
      <c r="D20" s="1"/>
      <c r="E20" s="1"/>
      <c r="F20" s="3">
        <f t="shared" si="8"/>
        <v>297</v>
      </c>
      <c r="G20" s="3">
        <f t="shared" si="9"/>
        <v>297</v>
      </c>
      <c r="H20" s="3">
        <f t="shared" si="10"/>
        <v>99</v>
      </c>
      <c r="I20" s="3">
        <f t="shared" si="11"/>
        <v>11</v>
      </c>
      <c r="J20" s="1"/>
      <c r="K20" s="1"/>
      <c r="L20" s="1"/>
      <c r="M20" s="1">
        <v>55</v>
      </c>
      <c r="N20" s="1"/>
    </row>
    <row r="21" spans="1:14">
      <c r="A21">
        <v>12</v>
      </c>
      <c r="F21" s="3">
        <f t="shared" si="8"/>
        <v>324</v>
      </c>
      <c r="G21" s="3">
        <f t="shared" si="9"/>
        <v>324</v>
      </c>
      <c r="H21" s="3">
        <f t="shared" si="10"/>
        <v>108</v>
      </c>
      <c r="I21" s="3">
        <f t="shared" si="11"/>
        <v>12</v>
      </c>
      <c r="M21" s="1">
        <v>60</v>
      </c>
    </row>
    <row r="22" spans="1:14">
      <c r="A22">
        <v>13</v>
      </c>
      <c r="F22" s="3">
        <f t="shared" si="8"/>
        <v>351</v>
      </c>
      <c r="G22" s="3">
        <f t="shared" si="9"/>
        <v>351</v>
      </c>
      <c r="H22" s="3">
        <f t="shared" si="10"/>
        <v>117</v>
      </c>
      <c r="I22" s="3">
        <f t="shared" si="11"/>
        <v>13</v>
      </c>
      <c r="M22" s="1">
        <v>65</v>
      </c>
    </row>
    <row r="23" spans="1:14">
      <c r="A23">
        <v>14</v>
      </c>
      <c r="F23" s="3">
        <f t="shared" si="8"/>
        <v>378</v>
      </c>
      <c r="G23" s="3">
        <f t="shared" si="9"/>
        <v>378</v>
      </c>
      <c r="H23" s="3">
        <f t="shared" si="10"/>
        <v>126</v>
      </c>
      <c r="I23" s="3">
        <f t="shared" si="11"/>
        <v>14</v>
      </c>
      <c r="M23" s="1">
        <v>70</v>
      </c>
    </row>
    <row r="24" spans="1:14">
      <c r="A24">
        <v>15</v>
      </c>
      <c r="F24" s="3">
        <f t="shared" si="8"/>
        <v>405</v>
      </c>
      <c r="G24" s="3">
        <f t="shared" si="9"/>
        <v>405</v>
      </c>
      <c r="H24" s="3">
        <f t="shared" si="10"/>
        <v>135</v>
      </c>
      <c r="I24" s="3">
        <f t="shared" si="11"/>
        <v>15</v>
      </c>
      <c r="M24" s="1">
        <v>75</v>
      </c>
    </row>
    <row r="25" spans="1:14">
      <c r="A25">
        <v>16</v>
      </c>
      <c r="F25" s="3">
        <f t="shared" si="8"/>
        <v>432</v>
      </c>
      <c r="G25" s="3">
        <f t="shared" si="9"/>
        <v>432</v>
      </c>
      <c r="H25" s="3">
        <f t="shared" si="10"/>
        <v>144</v>
      </c>
      <c r="I25" s="3">
        <f t="shared" si="11"/>
        <v>16</v>
      </c>
      <c r="M25" s="1">
        <v>80</v>
      </c>
    </row>
    <row r="26" spans="1:14">
      <c r="A26">
        <v>17</v>
      </c>
      <c r="F26" s="3">
        <f t="shared" si="8"/>
        <v>459</v>
      </c>
      <c r="G26" s="3">
        <f t="shared" si="9"/>
        <v>459</v>
      </c>
      <c r="H26" s="3">
        <f t="shared" si="10"/>
        <v>153</v>
      </c>
      <c r="I26" s="3">
        <f t="shared" si="11"/>
        <v>17</v>
      </c>
      <c r="M26" s="1">
        <v>85</v>
      </c>
    </row>
    <row r="27" spans="1:14">
      <c r="A27">
        <v>18</v>
      </c>
      <c r="F27" s="3">
        <f t="shared" si="8"/>
        <v>486</v>
      </c>
      <c r="G27" s="3">
        <f t="shared" si="9"/>
        <v>486</v>
      </c>
      <c r="H27" s="3">
        <f t="shared" si="10"/>
        <v>162</v>
      </c>
      <c r="I27" s="3">
        <f t="shared" si="11"/>
        <v>18</v>
      </c>
      <c r="M27" s="1">
        <v>90</v>
      </c>
    </row>
    <row r="28" spans="1:14">
      <c r="A28">
        <v>19</v>
      </c>
      <c r="F28" s="3">
        <f t="shared" si="8"/>
        <v>513</v>
      </c>
      <c r="G28" s="3">
        <f t="shared" si="9"/>
        <v>513</v>
      </c>
      <c r="H28" s="3">
        <f t="shared" si="10"/>
        <v>171</v>
      </c>
      <c r="I28" s="3">
        <f t="shared" si="11"/>
        <v>19</v>
      </c>
      <c r="M28" s="1">
        <v>95</v>
      </c>
    </row>
    <row r="29" spans="1:14">
      <c r="A29">
        <v>20</v>
      </c>
      <c r="F29" s="3">
        <f t="shared" si="8"/>
        <v>540</v>
      </c>
      <c r="G29" s="3">
        <f t="shared" si="9"/>
        <v>540</v>
      </c>
      <c r="H29" s="3">
        <f t="shared" si="10"/>
        <v>180</v>
      </c>
      <c r="I29" s="3">
        <f t="shared" si="11"/>
        <v>20</v>
      </c>
      <c r="M29" s="1">
        <v>100</v>
      </c>
    </row>
    <row r="30" spans="1:14">
      <c r="A30">
        <v>21</v>
      </c>
      <c r="F30" s="3">
        <f t="shared" si="8"/>
        <v>567</v>
      </c>
      <c r="G30" s="3">
        <f t="shared" si="9"/>
        <v>567</v>
      </c>
      <c r="H30" s="3">
        <f t="shared" si="10"/>
        <v>189</v>
      </c>
      <c r="I30" s="3">
        <f t="shared" si="11"/>
        <v>21</v>
      </c>
      <c r="M30" s="1">
        <v>105</v>
      </c>
    </row>
    <row r="31" spans="1:14">
      <c r="A31">
        <v>22</v>
      </c>
      <c r="F31" s="3">
        <f t="shared" si="8"/>
        <v>594</v>
      </c>
      <c r="G31" s="3">
        <f t="shared" si="9"/>
        <v>594</v>
      </c>
      <c r="H31" s="3">
        <f t="shared" si="10"/>
        <v>198</v>
      </c>
      <c r="I31" s="3">
        <f t="shared" si="11"/>
        <v>22</v>
      </c>
      <c r="M31" s="1">
        <v>110</v>
      </c>
    </row>
    <row r="32" spans="1:14">
      <c r="A32">
        <v>23</v>
      </c>
      <c r="F32" s="3">
        <f t="shared" si="8"/>
        <v>621</v>
      </c>
      <c r="G32" s="3">
        <f t="shared" si="9"/>
        <v>621</v>
      </c>
      <c r="H32" s="3">
        <f t="shared" si="10"/>
        <v>207</v>
      </c>
      <c r="I32" s="3">
        <f t="shared" si="11"/>
        <v>23</v>
      </c>
      <c r="M32" s="1">
        <v>115</v>
      </c>
    </row>
    <row r="33" spans="1:13">
      <c r="A33">
        <v>24</v>
      </c>
      <c r="F33" s="3">
        <f t="shared" si="8"/>
        <v>648</v>
      </c>
      <c r="G33" s="3">
        <f t="shared" si="9"/>
        <v>648</v>
      </c>
      <c r="H33" s="3">
        <f t="shared" si="10"/>
        <v>216</v>
      </c>
      <c r="I33" s="3">
        <f t="shared" si="11"/>
        <v>24</v>
      </c>
      <c r="M33" s="1">
        <v>120</v>
      </c>
    </row>
    <row r="34" spans="1:13">
      <c r="A34">
        <v>25</v>
      </c>
      <c r="F34" s="3">
        <f t="shared" si="8"/>
        <v>675</v>
      </c>
      <c r="G34" s="3">
        <f t="shared" si="9"/>
        <v>675</v>
      </c>
      <c r="H34" s="3">
        <f t="shared" si="10"/>
        <v>225</v>
      </c>
      <c r="I34" s="3">
        <f t="shared" si="11"/>
        <v>25</v>
      </c>
      <c r="M34" s="1">
        <v>125</v>
      </c>
    </row>
    <row r="35" spans="1:13">
      <c r="A35">
        <v>26</v>
      </c>
      <c r="F35" s="3">
        <f t="shared" si="8"/>
        <v>702</v>
      </c>
      <c r="G35" s="3">
        <f t="shared" si="9"/>
        <v>702</v>
      </c>
      <c r="H35" s="3">
        <f t="shared" si="10"/>
        <v>234</v>
      </c>
      <c r="I35" s="3">
        <f t="shared" si="11"/>
        <v>26</v>
      </c>
      <c r="M35" s="1">
        <v>130</v>
      </c>
    </row>
    <row r="36" spans="1:13">
      <c r="A36">
        <v>27</v>
      </c>
      <c r="F36" s="3">
        <f t="shared" si="8"/>
        <v>729</v>
      </c>
      <c r="G36" s="3">
        <f t="shared" si="9"/>
        <v>729</v>
      </c>
      <c r="H36" s="3">
        <f t="shared" si="10"/>
        <v>243</v>
      </c>
      <c r="I36" s="3">
        <f t="shared" si="11"/>
        <v>27</v>
      </c>
      <c r="M36" s="1">
        <v>135</v>
      </c>
    </row>
    <row r="37" spans="1:13">
      <c r="A37">
        <v>28</v>
      </c>
      <c r="F37" s="3">
        <f t="shared" si="8"/>
        <v>756</v>
      </c>
      <c r="G37" s="3">
        <f t="shared" si="9"/>
        <v>756</v>
      </c>
      <c r="H37" s="3">
        <f t="shared" si="10"/>
        <v>252</v>
      </c>
      <c r="I37" s="3">
        <f t="shared" si="11"/>
        <v>28</v>
      </c>
      <c r="M37" s="1">
        <v>140</v>
      </c>
    </row>
    <row r="38" spans="1:13">
      <c r="A38">
        <v>29</v>
      </c>
      <c r="F38" s="3">
        <f t="shared" si="8"/>
        <v>783</v>
      </c>
      <c r="G38" s="3">
        <f t="shared" si="9"/>
        <v>783</v>
      </c>
      <c r="H38" s="3">
        <f t="shared" si="10"/>
        <v>261</v>
      </c>
      <c r="I38" s="3">
        <f t="shared" si="11"/>
        <v>29</v>
      </c>
      <c r="M38" s="1">
        <v>145</v>
      </c>
    </row>
    <row r="39" spans="1:13">
      <c r="A39">
        <v>30</v>
      </c>
      <c r="F39" s="3">
        <f t="shared" si="8"/>
        <v>810</v>
      </c>
      <c r="G39" s="3">
        <f t="shared" si="9"/>
        <v>810</v>
      </c>
      <c r="H39" s="3">
        <f t="shared" si="10"/>
        <v>270</v>
      </c>
      <c r="I39" s="3">
        <f t="shared" si="11"/>
        <v>30</v>
      </c>
      <c r="M39" s="1">
        <v>150</v>
      </c>
    </row>
  </sheetData>
  <mergeCells count="6">
    <mergeCell ref="B8:E8"/>
    <mergeCell ref="F8:I8"/>
    <mergeCell ref="J8:L8"/>
    <mergeCell ref="B3:E3"/>
    <mergeCell ref="F3:I3"/>
    <mergeCell ref="J3:L3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원본</vt:lpstr>
      <vt:lpstr>체인지 업데이트1차 (2)</vt:lpstr>
      <vt:lpstr>체인지 업데이트1차</vt:lpstr>
      <vt:lpstr>데이터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2023-03-16T14:48:38Z</dcterms:created>
  <dcterms:modified xsi:type="dcterms:W3CDTF">2023-03-22T10:14:18Z</dcterms:modified>
</cp:coreProperties>
</file>