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111EBD5-8CCC-41B6-B497-226F483D7E4B}" xr6:coauthVersionLast="47" xr6:coauthVersionMax="47" xr10:uidLastSave="{00000000-0000-0000-0000-000000000000}"/>
  <bookViews>
    <workbookView xWindow="-120" yWindow="-120" windowWidth="29040" windowHeight="15840" xr2:uid="{78C8A34E-FBFA-42E1-8794-8E92AACC61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E18" i="1"/>
  <c r="E19" i="1" s="1"/>
  <c r="D18" i="1"/>
  <c r="F16" i="1"/>
  <c r="E15" i="1"/>
  <c r="E16" i="1" s="1"/>
  <c r="D15" i="1"/>
  <c r="D16" i="1" s="1"/>
  <c r="F11" i="1"/>
  <c r="E11" i="1"/>
  <c r="D11" i="1"/>
  <c r="F10" i="1"/>
  <c r="E10" i="1"/>
  <c r="D10" i="1"/>
  <c r="F7" i="1"/>
  <c r="E7" i="1"/>
  <c r="D7" i="1"/>
  <c r="F6" i="1"/>
  <c r="E6" i="1"/>
  <c r="D6" i="1"/>
  <c r="E2" i="1"/>
  <c r="C2" i="1"/>
  <c r="C22" i="1" l="1"/>
  <c r="D19" i="1"/>
  <c r="D20" i="1"/>
  <c r="C21" i="1"/>
</calcChain>
</file>

<file path=xl/sharedStrings.xml><?xml version="1.0" encoding="utf-8"?>
<sst xmlns="http://schemas.openxmlformats.org/spreadsheetml/2006/main" count="30" uniqueCount="11">
  <si>
    <t>혼돌 가격</t>
    <phoneticPr fontId="4" type="noConversion"/>
  </si>
  <si>
    <t>영웅</t>
    <phoneticPr fontId="4" type="noConversion"/>
  </si>
  <si>
    <t>현재가</t>
    <phoneticPr fontId="4" type="noConversion"/>
  </si>
  <si>
    <t>최저가</t>
    <phoneticPr fontId="4" type="noConversion"/>
  </si>
  <si>
    <t>분기점</t>
    <phoneticPr fontId="4" type="noConversion"/>
  </si>
  <si>
    <t>정수</t>
    <phoneticPr fontId="4" type="noConversion"/>
  </si>
  <si>
    <t>바로 분해</t>
    <phoneticPr fontId="4" type="noConversion"/>
  </si>
  <si>
    <t>연성 분해</t>
    <phoneticPr fontId="4" type="noConversion"/>
  </si>
  <si>
    <t>전설</t>
    <phoneticPr fontId="4" type="noConversion"/>
  </si>
  <si>
    <t>75개 가격</t>
    <phoneticPr fontId="4" type="noConversion"/>
  </si>
  <si>
    <t>빨간 글씨만 수정하면 됩니다.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</si>
</sst>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[$-F400]h:mm:ss\ AM/PM"/>
    <numFmt numFmtId="177" formatCode="_-* #,##0_-;\-* #,##0_-;_-* &quot;-&quot;??_-;_-@_-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u val="singleAccounting"/>
      <sz val="11"/>
      <color theme="1"/>
      <name val="맑은 고딕"/>
      <family val="3"/>
      <charset val="129"/>
      <scheme val="minor"/>
    </font>
    <font>
      <sz val="11"/>
      <color theme="0" tint="-0.499984740745262"/>
      <name val="맑은 고딕"/>
      <family val="2"/>
      <charset val="129"/>
      <scheme val="minor"/>
    </font>
    <font>
      <u val="singleAccounting"/>
      <sz val="11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9" tint="0.39991454817346722"/>
      </bottom>
      <diagonal/>
    </border>
    <border>
      <left style="thick">
        <color theme="9" tint="0.39991454817346722"/>
      </left>
      <right/>
      <top style="thick">
        <color theme="9" tint="0.39991454817346722"/>
      </top>
      <bottom/>
      <diagonal/>
    </border>
    <border>
      <left/>
      <right style="thick">
        <color theme="9" tint="0.39991454817346722"/>
      </right>
      <top style="thick">
        <color theme="9" tint="0.39991454817346722"/>
      </top>
      <bottom/>
      <diagonal/>
    </border>
    <border>
      <left style="thick">
        <color theme="9" tint="0.39991454817346722"/>
      </left>
      <right style="medium">
        <color theme="2"/>
      </right>
      <top style="thick">
        <color theme="9" tint="0.39991454817346722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thick">
        <color theme="9" tint="0.39991454817346722"/>
      </top>
      <bottom style="medium">
        <color theme="2"/>
      </bottom>
      <diagonal/>
    </border>
    <border>
      <left style="medium">
        <color theme="2"/>
      </left>
      <right style="thick">
        <color theme="9" tint="0.39991454817346722"/>
      </right>
      <top style="thick">
        <color theme="9" tint="0.39991454817346722"/>
      </top>
      <bottom style="medium">
        <color theme="2"/>
      </bottom>
      <diagonal/>
    </border>
    <border>
      <left style="thick">
        <color theme="9" tint="0.3999145481734672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thick">
        <color theme="9" tint="0.39991454817346722"/>
      </right>
      <top style="medium">
        <color theme="2"/>
      </top>
      <bottom style="medium">
        <color theme="2"/>
      </bottom>
      <diagonal/>
    </border>
    <border>
      <left style="thick">
        <color theme="9" tint="0.39991454817346722"/>
      </left>
      <right style="medium">
        <color theme="2"/>
      </right>
      <top style="medium">
        <color theme="2"/>
      </top>
      <bottom style="thick">
        <color theme="9" tint="0.3999145481734672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thick">
        <color theme="9" tint="0.39991454817346722"/>
      </bottom>
      <diagonal/>
    </border>
    <border>
      <left style="medium">
        <color theme="2"/>
      </left>
      <right style="thick">
        <color theme="9" tint="0.39991454817346722"/>
      </right>
      <top style="medium">
        <color theme="2"/>
      </top>
      <bottom style="thick">
        <color theme="9" tint="0.39991454817346722"/>
      </bottom>
      <diagonal/>
    </border>
    <border>
      <left style="thick">
        <color theme="7" tint="0.39994506668294322"/>
      </left>
      <right/>
      <top style="thick">
        <color theme="7" tint="0.39994506668294322"/>
      </top>
      <bottom style="thick">
        <color theme="7" tint="0.39994506668294322"/>
      </bottom>
      <diagonal/>
    </border>
    <border>
      <left/>
      <right style="thick">
        <color theme="7" tint="0.39994506668294322"/>
      </right>
      <top style="thick">
        <color theme="7" tint="0.39994506668294322"/>
      </top>
      <bottom style="thick">
        <color theme="7" tint="0.39994506668294322"/>
      </bottom>
      <diagonal/>
    </border>
    <border>
      <left style="thick">
        <color theme="7" tint="0.39994506668294322"/>
      </left>
      <right style="medium">
        <color theme="2"/>
      </right>
      <top style="thick">
        <color theme="7" tint="0.39994506668294322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thick">
        <color theme="7" tint="0.39994506668294322"/>
      </top>
      <bottom style="medium">
        <color theme="2"/>
      </bottom>
      <diagonal/>
    </border>
    <border>
      <left style="medium">
        <color theme="2"/>
      </left>
      <right style="thick">
        <color theme="7" tint="0.39994506668294322"/>
      </right>
      <top style="thick">
        <color theme="7" tint="0.39994506668294322"/>
      </top>
      <bottom style="medium">
        <color theme="2"/>
      </bottom>
      <diagonal/>
    </border>
    <border>
      <left style="thick">
        <color theme="7" tint="0.3999450666829432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thick">
        <color theme="7" tint="0.39994506668294322"/>
      </right>
      <top style="medium">
        <color theme="2"/>
      </top>
      <bottom style="medium">
        <color theme="2"/>
      </bottom>
      <diagonal/>
    </border>
    <border>
      <left style="thick">
        <color theme="7" tint="0.39994506668294322"/>
      </left>
      <right style="medium">
        <color theme="2"/>
      </right>
      <top style="medium">
        <color theme="2"/>
      </top>
      <bottom style="thick">
        <color theme="7" tint="0.3999450666829432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thick">
        <color theme="7" tint="0.39994506668294322"/>
      </bottom>
      <diagonal/>
    </border>
    <border>
      <left style="medium">
        <color theme="2"/>
      </left>
      <right style="thick">
        <color theme="7" tint="0.39994506668294322"/>
      </right>
      <top style="medium">
        <color theme="2"/>
      </top>
      <bottom style="thick">
        <color theme="7" tint="0.39994506668294322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 applyProtection="1">
      <alignment vertical="center"/>
      <protection hidden="1"/>
    </xf>
    <xf numFmtId="14" fontId="0" fillId="2" borderId="1" xfId="0" applyNumberFormat="1" applyFill="1" applyBorder="1" applyAlignment="1" applyProtection="1">
      <alignment horizontal="right" vertical="center"/>
      <protection hidden="1"/>
    </xf>
    <xf numFmtId="176" fontId="0" fillId="2" borderId="0" xfId="0" applyNumberFormat="1" applyFill="1" applyAlignment="1" applyProtection="1">
      <alignment horizontal="left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7" borderId="6" xfId="0" applyFont="1" applyFill="1" applyBorder="1" applyAlignment="1" applyProtection="1">
      <alignment horizontal="center" vertical="center"/>
      <protection hidden="1"/>
    </xf>
    <xf numFmtId="0" fontId="3" fillId="8" borderId="7" xfId="0" applyFont="1" applyFill="1" applyBorder="1" applyAlignment="1" applyProtection="1">
      <alignment horizontal="center" vertical="center"/>
      <protection hidden="1"/>
    </xf>
    <xf numFmtId="41" fontId="7" fillId="11" borderId="9" xfId="1" applyFont="1" applyFill="1" applyBorder="1" applyProtection="1">
      <alignment vertical="center"/>
      <protection hidden="1"/>
    </xf>
    <xf numFmtId="0" fontId="8" fillId="8" borderId="7" xfId="0" applyFont="1" applyFill="1" applyBorder="1" applyAlignment="1" applyProtection="1">
      <alignment horizontal="center" vertical="center"/>
      <protection hidden="1"/>
    </xf>
    <xf numFmtId="41" fontId="9" fillId="9" borderId="8" xfId="1" applyFont="1" applyFill="1" applyBorder="1" applyProtection="1">
      <alignment vertical="center"/>
      <protection hidden="1"/>
    </xf>
    <xf numFmtId="41" fontId="10" fillId="10" borderId="8" xfId="1" applyFont="1" applyFill="1" applyBorder="1" applyProtection="1">
      <alignment vertical="center"/>
      <protection hidden="1"/>
    </xf>
    <xf numFmtId="0" fontId="8" fillId="8" borderId="7" xfId="0" applyFont="1" applyFill="1" applyBorder="1" applyAlignment="1" applyProtection="1">
      <alignment horizontal="center" vertical="center" shrinkToFit="1"/>
      <protection hidden="1"/>
    </xf>
    <xf numFmtId="41" fontId="9" fillId="9" borderId="8" xfId="1" applyFont="1" applyFill="1" applyBorder="1" applyAlignment="1" applyProtection="1">
      <alignment horizontal="center" vertical="center"/>
      <protection hidden="1"/>
    </xf>
    <xf numFmtId="41" fontId="10" fillId="10" borderId="8" xfId="1" applyFont="1" applyFill="1" applyBorder="1" applyAlignment="1" applyProtection="1">
      <alignment horizontal="center" vertical="center"/>
      <protection hidden="1"/>
    </xf>
    <xf numFmtId="0" fontId="6" fillId="12" borderId="7" xfId="0" applyFont="1" applyFill="1" applyBorder="1" applyAlignment="1" applyProtection="1">
      <alignment horizontal="center" vertical="center"/>
      <protection hidden="1"/>
    </xf>
    <xf numFmtId="41" fontId="3" fillId="5" borderId="8" xfId="1" applyFont="1" applyFill="1" applyBorder="1" applyAlignment="1" applyProtection="1">
      <alignment horizontal="center" vertical="center"/>
      <protection hidden="1"/>
    </xf>
    <xf numFmtId="41" fontId="3" fillId="6" borderId="8" xfId="1" applyFont="1" applyFill="1" applyBorder="1" applyAlignment="1" applyProtection="1">
      <alignment horizontal="center" vertical="center"/>
      <protection hidden="1"/>
    </xf>
    <xf numFmtId="41" fontId="3" fillId="7" borderId="9" xfId="1" applyFont="1" applyFill="1" applyBorder="1" applyAlignment="1" applyProtection="1">
      <alignment horizontal="center" vertical="center"/>
      <protection hidden="1"/>
    </xf>
    <xf numFmtId="0" fontId="3" fillId="13" borderId="7" xfId="0" applyFont="1" applyFill="1" applyBorder="1" applyAlignment="1" applyProtection="1">
      <alignment horizontal="center" vertical="center"/>
      <protection hidden="1"/>
    </xf>
    <xf numFmtId="0" fontId="8" fillId="13" borderId="7" xfId="0" applyFont="1" applyFill="1" applyBorder="1" applyAlignment="1" applyProtection="1">
      <alignment horizontal="center" vertical="center"/>
      <protection hidden="1"/>
    </xf>
    <xf numFmtId="41" fontId="11" fillId="9" borderId="8" xfId="1" applyFont="1" applyFill="1" applyBorder="1" applyProtection="1">
      <alignment vertical="center"/>
      <protection hidden="1"/>
    </xf>
    <xf numFmtId="0" fontId="8" fillId="13" borderId="10" xfId="0" applyFont="1" applyFill="1" applyBorder="1" applyAlignment="1" applyProtection="1">
      <alignment horizontal="center" vertical="center" shrinkToFit="1"/>
      <protection hidden="1"/>
    </xf>
    <xf numFmtId="41" fontId="9" fillId="9" borderId="11" xfId="1" applyFont="1" applyFill="1" applyBorder="1" applyAlignment="1" applyProtection="1">
      <alignment horizontal="center" vertical="center"/>
      <protection hidden="1"/>
    </xf>
    <xf numFmtId="41" fontId="10" fillId="10" borderId="11" xfId="1" applyFont="1" applyFill="1" applyBorder="1" applyAlignment="1" applyProtection="1">
      <alignment horizontal="center" vertical="center"/>
      <protection hidden="1"/>
    </xf>
    <xf numFmtId="41" fontId="7" fillId="11" borderId="12" xfId="1" applyFont="1" applyFill="1" applyBorder="1" applyProtection="1">
      <alignment vertical="center"/>
      <protection hidden="1"/>
    </xf>
    <xf numFmtId="0" fontId="0" fillId="14" borderId="13" xfId="0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3" fillId="5" borderId="16" xfId="0" applyFont="1" applyFill="1" applyBorder="1" applyAlignment="1" applyProtection="1">
      <alignment horizontal="center" vertical="center"/>
      <protection hidden="1"/>
    </xf>
    <xf numFmtId="0" fontId="3" fillId="6" borderId="16" xfId="0" applyFont="1" applyFill="1" applyBorder="1" applyAlignment="1" applyProtection="1">
      <alignment horizontal="center" vertical="center"/>
      <protection hidden="1"/>
    </xf>
    <xf numFmtId="0" fontId="3" fillId="7" borderId="17" xfId="0" applyFont="1" applyFill="1" applyBorder="1" applyAlignment="1" applyProtection="1">
      <alignment horizontal="center" vertical="center"/>
      <protection hidden="1"/>
    </xf>
    <xf numFmtId="0" fontId="3" fillId="8" borderId="18" xfId="0" applyFont="1" applyFill="1" applyBorder="1" applyAlignment="1" applyProtection="1">
      <alignment horizontal="center" vertical="center"/>
      <protection hidden="1"/>
    </xf>
    <xf numFmtId="41" fontId="0" fillId="9" borderId="8" xfId="1" applyFont="1" applyFill="1" applyBorder="1" applyProtection="1">
      <alignment vertical="center"/>
      <protection hidden="1"/>
    </xf>
    <xf numFmtId="41" fontId="7" fillId="11" borderId="19" xfId="1" applyFont="1" applyFill="1" applyBorder="1" applyProtection="1">
      <alignment vertical="center"/>
      <protection hidden="1"/>
    </xf>
    <xf numFmtId="0" fontId="8" fillId="8" borderId="18" xfId="0" applyFont="1" applyFill="1" applyBorder="1" applyAlignment="1" applyProtection="1">
      <alignment horizontal="center" vertical="center" shrinkToFit="1"/>
      <protection hidden="1"/>
    </xf>
    <xf numFmtId="0" fontId="6" fillId="12" borderId="18" xfId="0" applyFont="1" applyFill="1" applyBorder="1" applyAlignment="1" applyProtection="1">
      <alignment horizontal="center" vertical="center"/>
      <protection hidden="1"/>
    </xf>
    <xf numFmtId="41" fontId="3" fillId="7" borderId="19" xfId="1" applyFont="1" applyFill="1" applyBorder="1" applyAlignment="1" applyProtection="1">
      <alignment horizontal="center" vertical="center"/>
      <protection hidden="1"/>
    </xf>
    <xf numFmtId="0" fontId="3" fillId="13" borderId="18" xfId="0" applyFont="1" applyFill="1" applyBorder="1" applyAlignment="1" applyProtection="1">
      <alignment horizontal="center" vertical="center"/>
      <protection hidden="1"/>
    </xf>
    <xf numFmtId="0" fontId="8" fillId="13" borderId="20" xfId="0" applyFont="1" applyFill="1" applyBorder="1" applyAlignment="1" applyProtection="1">
      <alignment horizontal="center" vertical="center" shrinkToFit="1"/>
      <protection hidden="1"/>
    </xf>
    <xf numFmtId="41" fontId="9" fillId="9" borderId="21" xfId="1" applyFont="1" applyFill="1" applyBorder="1" applyAlignment="1" applyProtection="1">
      <alignment horizontal="center" vertical="center"/>
      <protection hidden="1"/>
    </xf>
    <xf numFmtId="41" fontId="10" fillId="10" borderId="21" xfId="1" applyFont="1" applyFill="1" applyBorder="1" applyAlignment="1" applyProtection="1">
      <alignment horizontal="center" vertical="center"/>
      <protection hidden="1"/>
    </xf>
    <xf numFmtId="41" fontId="7" fillId="11" borderId="22" xfId="1" applyFont="1" applyFill="1" applyBorder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41" fontId="0" fillId="2" borderId="0" xfId="0" applyNumberFormat="1" applyFill="1" applyAlignment="1" applyProtection="1">
      <alignment horizontal="center" vertical="center"/>
      <protection hidden="1"/>
    </xf>
    <xf numFmtId="177" fontId="0" fillId="2" borderId="0" xfId="0" applyNumberFormat="1" applyFill="1" applyProtection="1">
      <alignment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2" borderId="0" xfId="0" applyFill="1" applyProtection="1">
      <alignment vertical="center"/>
      <protection locked="0"/>
    </xf>
    <xf numFmtId="41" fontId="0" fillId="2" borderId="0" xfId="0" applyNumberFormat="1" applyFill="1" applyProtection="1">
      <alignment vertical="center"/>
      <protection locked="0"/>
    </xf>
    <xf numFmtId="43" fontId="0" fillId="2" borderId="0" xfId="0" applyNumberFormat="1" applyFill="1" applyProtection="1">
      <alignment vertical="center"/>
      <protection locked="0"/>
    </xf>
    <xf numFmtId="0" fontId="12" fillId="14" borderId="14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alignment vertical="center"/>
      <protection locked="0"/>
    </xf>
    <xf numFmtId="41" fontId="13" fillId="9" borderId="8" xfId="1" applyFont="1" applyFill="1" applyBorder="1" applyProtection="1">
      <alignment vertical="center"/>
      <protection locked="0"/>
    </xf>
    <xf numFmtId="41" fontId="13" fillId="10" borderId="8" xfId="1" applyFont="1" applyFill="1" applyBorder="1" applyProtection="1">
      <alignment vertical="center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B4720-53CC-4683-888D-32676217076A}">
  <dimension ref="C2:H23"/>
  <sheetViews>
    <sheetView tabSelected="1" workbookViewId="0">
      <selection activeCell="H13" sqref="H13"/>
    </sheetView>
  </sheetViews>
  <sheetFormatPr defaultRowHeight="16.5"/>
  <cols>
    <col min="1" max="1" width="10.5" style="48" customWidth="1"/>
    <col min="2" max="2" width="2.875" style="48" customWidth="1"/>
    <col min="3" max="6" width="9" style="48"/>
    <col min="7" max="7" width="2.875" style="48" customWidth="1"/>
    <col min="8" max="16384" width="9" style="48"/>
  </cols>
  <sheetData>
    <row r="2" spans="3:8" ht="17.25" thickBot="1">
      <c r="C2" s="2">
        <f ca="1">TODAY()</f>
        <v>45008</v>
      </c>
      <c r="D2" s="2"/>
      <c r="E2" s="3">
        <f ca="1">NOW()</f>
        <v>45008.252855092593</v>
      </c>
      <c r="F2" s="3"/>
    </row>
    <row r="3" spans="3:8" ht="18" thickTop="1" thickBot="1">
      <c r="C3" s="4" t="s">
        <v>0</v>
      </c>
      <c r="D3" s="52">
        <v>0</v>
      </c>
      <c r="E3" s="1"/>
      <c r="F3" s="1"/>
      <c r="H3" s="53" t="s">
        <v>10</v>
      </c>
    </row>
    <row r="4" spans="3:8" ht="18" thickTop="1" thickBot="1">
      <c r="C4" s="5" t="s">
        <v>1</v>
      </c>
      <c r="D4" s="6" t="s">
        <v>2</v>
      </c>
      <c r="E4" s="7" t="s">
        <v>3</v>
      </c>
      <c r="F4" s="8" t="s">
        <v>4</v>
      </c>
    </row>
    <row r="5" spans="3:8" ht="17.25" thickBot="1">
      <c r="C5" s="9" t="s">
        <v>5</v>
      </c>
      <c r="D5" s="54">
        <v>28</v>
      </c>
      <c r="E5" s="55">
        <v>25</v>
      </c>
      <c r="F5" s="10">
        <v>156</v>
      </c>
    </row>
    <row r="6" spans="3:8" ht="19.5" thickBot="1">
      <c r="C6" s="11" t="s">
        <v>6</v>
      </c>
      <c r="D6" s="12">
        <f>(D5*6*0.95)*0.75</f>
        <v>119.69999999999999</v>
      </c>
      <c r="E6" s="13">
        <f>(E5*6*0.95)*0.75</f>
        <v>106.875</v>
      </c>
      <c r="F6" s="10">
        <f>(F5*6*0.95)*0.75</f>
        <v>666.9</v>
      </c>
    </row>
    <row r="7" spans="3:8" ht="19.5" thickBot="1">
      <c r="C7" s="14" t="s">
        <v>7</v>
      </c>
      <c r="D7" s="15" t="str">
        <f>IF((D5*0.95-(420+$D$3)/15-120)&lt;=0,"손해",((D5*22)*0.95-((420+$D$3)/15+120)*16)*0.75)</f>
        <v>손해</v>
      </c>
      <c r="E7" s="16" t="str">
        <f>IF((E5*0.95-(420+$D$3)/15-120)&lt;=0,"손해",((E5*22)*0.95-((420+$D$3)/15+120)*16)*0.75)</f>
        <v>손해</v>
      </c>
      <c r="F7" s="10">
        <f>IF((F5*0.95-(420+$D$3)/15-120)&lt;=0,"손해",((F5*22)*0.95-((420+$D$3)/15+120)*16)*0.75)</f>
        <v>669.29999999999973</v>
      </c>
    </row>
    <row r="8" spans="3:8" ht="17.25" thickBot="1">
      <c r="C8" s="17" t="s">
        <v>8</v>
      </c>
      <c r="D8" s="18" t="s">
        <v>2</v>
      </c>
      <c r="E8" s="19" t="s">
        <v>3</v>
      </c>
      <c r="F8" s="20" t="s">
        <v>4</v>
      </c>
    </row>
    <row r="9" spans="3:8" ht="17.25" thickBot="1">
      <c r="C9" s="21" t="s">
        <v>5</v>
      </c>
      <c r="D9" s="54">
        <v>294</v>
      </c>
      <c r="E9" s="55">
        <v>280</v>
      </c>
      <c r="F9" s="10">
        <v>369</v>
      </c>
    </row>
    <row r="10" spans="3:8" ht="19.5" thickBot="1">
      <c r="C10" s="22" t="s">
        <v>6</v>
      </c>
      <c r="D10" s="23">
        <f>(D9*6*0.95)*0.75</f>
        <v>1256.8499999999999</v>
      </c>
      <c r="E10" s="13">
        <f>(E9*6*0.95)*0.75</f>
        <v>1197</v>
      </c>
      <c r="F10" s="10">
        <f>(F9*6*0.95)*0.75</f>
        <v>1577.4749999999999</v>
      </c>
    </row>
    <row r="11" spans="3:8" ht="19.5" thickBot="1">
      <c r="C11" s="24" t="s">
        <v>7</v>
      </c>
      <c r="D11" s="25" t="str">
        <f>IF((D9*0.95-(420+$D$3)/6-280)&lt;=0,"손해",((D9*25)*0.95-((420+$D$3)/6+280)*19)*0.75)</f>
        <v>손해</v>
      </c>
      <c r="E11" s="26" t="str">
        <f>IF((E9*0.95-(420+$D$3)/6-280)&lt;=0,"손해",((E9*25)*0.95-((420+$D$3)/6+280)*19)*0.75)</f>
        <v>손해</v>
      </c>
      <c r="F11" s="27">
        <f>IF((F9*0.95-(420+$D$3)/6-280)&lt;=0,"손해",((F9*25)*0.95-((420+$D$3)/6+280)*19)*0.75)</f>
        <v>1585.3125</v>
      </c>
    </row>
    <row r="12" spans="3:8" ht="18" thickTop="1" thickBot="1">
      <c r="C12" s="1"/>
      <c r="D12" s="1"/>
      <c r="E12" s="1"/>
      <c r="F12" s="1"/>
    </row>
    <row r="13" spans="3:8" ht="18" thickTop="1" thickBot="1">
      <c r="C13" s="28" t="s">
        <v>0</v>
      </c>
      <c r="D13" s="51">
        <v>500</v>
      </c>
      <c r="E13" s="1"/>
      <c r="F13" s="1"/>
    </row>
    <row r="14" spans="3:8" ht="18" thickTop="1" thickBot="1">
      <c r="C14" s="29" t="s">
        <v>1</v>
      </c>
      <c r="D14" s="30" t="s">
        <v>2</v>
      </c>
      <c r="E14" s="31" t="s">
        <v>3</v>
      </c>
      <c r="F14" s="32" t="s">
        <v>4</v>
      </c>
    </row>
    <row r="15" spans="3:8" ht="17.25" thickBot="1">
      <c r="C15" s="33" t="s">
        <v>5</v>
      </c>
      <c r="D15" s="34">
        <f>D5</f>
        <v>28</v>
      </c>
      <c r="E15" s="13">
        <f>E5</f>
        <v>25</v>
      </c>
      <c r="F15" s="35">
        <v>191</v>
      </c>
    </row>
    <row r="16" spans="3:8" ht="19.5" thickBot="1">
      <c r="C16" s="36" t="s">
        <v>7</v>
      </c>
      <c r="D16" s="15" t="str">
        <f>IF((D15*0.95-(420+D13)/15-120)&lt;=0,"손해",((D15*22)*0.95-((420+D13)/15+120)*16)*0.75)</f>
        <v>손해</v>
      </c>
      <c r="E16" s="16" t="str">
        <f>IF((E15*0.95-(420+D13)/15-120)&lt;=0,"손해",((E15*22)*0.95-((420+D13)/15+120)*16)*0.75)</f>
        <v>손해</v>
      </c>
      <c r="F16" s="35">
        <f>IF((F15*0.95-(420+D13)/15-120)&lt;=0,"손해",((F15*22)*0.95-((420+D13)/15+120)*16)*0.75)</f>
        <v>817.92499999999961</v>
      </c>
    </row>
    <row r="17" spans="3:7" ht="17.25" thickBot="1">
      <c r="C17" s="37" t="s">
        <v>8</v>
      </c>
      <c r="D17" s="18" t="s">
        <v>2</v>
      </c>
      <c r="E17" s="19" t="s">
        <v>3</v>
      </c>
      <c r="F17" s="38" t="s">
        <v>4</v>
      </c>
    </row>
    <row r="18" spans="3:7" ht="17.25" thickBot="1">
      <c r="C18" s="39" t="s">
        <v>5</v>
      </c>
      <c r="D18" s="34">
        <f>D9</f>
        <v>294</v>
      </c>
      <c r="E18" s="13">
        <f>E9</f>
        <v>280</v>
      </c>
      <c r="F18" s="35">
        <v>457</v>
      </c>
    </row>
    <row r="19" spans="3:7" ht="19.5" thickBot="1">
      <c r="C19" s="40" t="s">
        <v>7</v>
      </c>
      <c r="D19" s="41" t="str">
        <f>IF((D18*0.95-(420+$D$13)/6-280)&lt;=0,"손해",((D18*25)*0.95-((420+D13)/6+280)*19)*0.75)</f>
        <v>손해</v>
      </c>
      <c r="E19" s="42" t="str">
        <f>IF((E18*0.95-(420+D13)/6-280)&lt;=0,"손해",((E18*25)*0.95-((420+D13)/6+280)*19)*0.75)</f>
        <v>손해</v>
      </c>
      <c r="F19" s="43">
        <f>IF((F18*0.95-(420+D13)/6-280)&lt;=0,"손해",((F18*25)*0.95-((420+D13)/6+280)*19)*0.75)</f>
        <v>1965.3124999999995</v>
      </c>
      <c r="G19" s="49"/>
    </row>
    <row r="20" spans="3:7" ht="17.25" thickTop="1">
      <c r="C20" s="44" t="s">
        <v>9</v>
      </c>
      <c r="D20" s="45">
        <f>D18*75</f>
        <v>22050</v>
      </c>
      <c r="E20" s="1"/>
      <c r="F20" s="1"/>
    </row>
    <row r="21" spans="3:7">
      <c r="C21" s="1" t="str">
        <f>"기회 2회 소모 조언 선택 시 "&amp;INT(D18*2-(420+$D$13)/6-280)&amp;"골 이득"</f>
        <v>기회 2회 소모 조언 선택 시 154골 이득</v>
      </c>
      <c r="D21" s="46"/>
      <c r="E21" s="1"/>
      <c r="F21" s="1"/>
    </row>
    <row r="22" spans="3:7">
      <c r="C22" s="47" t="str">
        <f>"연성 "&amp;14-INT(((D18*25)*0.95-((420+$D$13)/6)*19-D10)/280)+5&amp;"회 가능일 때 쌀먹 조언 뜨면 이득"</f>
        <v>연성 9회 가능일 때 쌀먹 조언 뜨면 이득</v>
      </c>
      <c r="D22" s="46"/>
      <c r="E22" s="1"/>
      <c r="F22" s="1"/>
    </row>
    <row r="23" spans="3:7">
      <c r="C23" s="50"/>
      <c r="D23" s="50"/>
    </row>
  </sheetData>
  <sheetProtection sheet="1" objects="1" scenarios="1"/>
  <mergeCells count="2">
    <mergeCell ref="C2:D2"/>
    <mergeCell ref="E2:F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2023-03-22T20:59:06Z</dcterms:created>
  <dcterms:modified xsi:type="dcterms:W3CDTF">2023-03-22T21:04:10Z</dcterms:modified>
</cp:coreProperties>
</file>