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y\Downloads\"/>
    </mc:Choice>
  </mc:AlternateContent>
  <xr:revisionPtr revIDLastSave="0" documentId="8_{BB181B15-27F9-410F-9575-2C7B12F32D96}" xr6:coauthVersionLast="47" xr6:coauthVersionMax="47" xr10:uidLastSave="{00000000-0000-0000-0000-000000000000}"/>
  <bookViews>
    <workbookView xWindow="-108" yWindow="-108" windowWidth="23256" windowHeight="12456" xr2:uid="{B8CD9965-0BC7-413A-99F8-E80A5595FE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3" i="1" l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6" i="1"/>
  <c r="P6" i="1"/>
  <c r="Q6" i="1" s="1"/>
  <c r="P7" i="1"/>
  <c r="Q7" i="1" s="1"/>
  <c r="P8" i="1"/>
  <c r="Q8" i="1" s="1"/>
  <c r="P9" i="1"/>
  <c r="Q9" i="1" s="1"/>
  <c r="P10" i="1"/>
  <c r="Q10" i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K6" i="1"/>
  <c r="L6" i="1" s="1"/>
  <c r="K7" i="1"/>
  <c r="L7" i="1" s="1"/>
  <c r="K8" i="1"/>
  <c r="L8" i="1" s="1"/>
  <c r="K9" i="1"/>
  <c r="L9" i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/>
  <c r="K17" i="1"/>
  <c r="L17" i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/>
  <c r="K25" i="1"/>
  <c r="L25" i="1"/>
  <c r="K26" i="1"/>
  <c r="L26" i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/>
  <c r="K50" i="1"/>
  <c r="L50" i="1" s="1"/>
  <c r="K51" i="1"/>
  <c r="L51" i="1" s="1"/>
  <c r="K52" i="1"/>
  <c r="L52" i="1" s="1"/>
  <c r="K53" i="1"/>
  <c r="L53" i="1" s="1"/>
  <c r="P53" i="1"/>
  <c r="Q53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G19" i="1"/>
  <c r="F19" i="1"/>
  <c r="U18" i="1"/>
  <c r="F18" i="1"/>
  <c r="G18" i="1" s="1"/>
  <c r="F17" i="1"/>
  <c r="G17" i="1" s="1"/>
  <c r="F16" i="1"/>
  <c r="G16" i="1" s="1"/>
  <c r="U15" i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U8" i="1"/>
  <c r="U10" i="1" s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<sst xmlns="http://schemas.openxmlformats.org/spreadsheetml/2006/main" count="23" uniqueCount="15">
  <si>
    <t>반파별=고대비</t>
    <phoneticPr fontId="2" type="noConversion"/>
  </si>
  <si>
    <t>공9=보30=방40</t>
    <phoneticPr fontId="2" type="noConversion"/>
  </si>
  <si>
    <t>공격력%</t>
    <phoneticPr fontId="2" type="noConversion"/>
  </si>
  <si>
    <t>보총</t>
    <phoneticPr fontId="2" type="noConversion"/>
  </si>
  <si>
    <t>방무</t>
    <phoneticPr fontId="2" type="noConversion"/>
  </si>
  <si>
    <t>(추) 방무 40%의 최종뎀 상승량</t>
    <phoneticPr fontId="2" type="noConversion"/>
  </si>
  <si>
    <t>실방무</t>
    <phoneticPr fontId="2" type="noConversion"/>
  </si>
  <si>
    <t>스탯창 방무</t>
    <phoneticPr fontId="2" type="noConversion"/>
  </si>
  <si>
    <t>추가방무 (도핑, 모법링크, 전투스택 포함)</t>
    <phoneticPr fontId="2" type="noConversion"/>
  </si>
  <si>
    <t>(추) 공12%의 최종뎀 상승량</t>
    <phoneticPr fontId="2" type="noConversion"/>
  </si>
  <si>
    <t>실 공격력%</t>
    <phoneticPr fontId="2" type="noConversion"/>
  </si>
  <si>
    <t>(추) 보스데미지 40%의 최종뎀 상승량</t>
    <phoneticPr fontId="2" type="noConversion"/>
  </si>
  <si>
    <t>실 보총</t>
    <phoneticPr fontId="2" type="noConversion"/>
  </si>
  <si>
    <t>호영링크=데슬링크</t>
    <phoneticPr fontId="2" type="noConversion"/>
  </si>
  <si>
    <t>380보스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</si>
</sst>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210 나무고딕 B"/>
      <family val="1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>
      <alignment vertical="center"/>
    </xf>
    <xf numFmtId="0" fontId="4" fillId="3" borderId="0" xfId="1">
      <alignment vertical="center"/>
    </xf>
    <xf numFmtId="0" fontId="4" fillId="4" borderId="0" xfId="2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</cellXfs>
  <cellStyles count="3">
    <cellStyle name="40% - 강조색1" xfId="1" builtinId="31"/>
    <cellStyle name="40% - 강조색6" xfId="2" builtinId="51"/>
    <cellStyle name="표준" xfId="0" builtinId="0"/>
  </cellStyles>
  <dxfs count="2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6531-A0C5-491B-82F8-81ECEB6C4892}">
  <dimension ref="E3:U53"/>
  <sheetViews>
    <sheetView tabSelected="1" zoomScale="70" zoomScaleNormal="70" workbookViewId="0">
      <selection activeCell="H12" sqref="H12"/>
    </sheetView>
  </sheetViews>
  <sheetFormatPr defaultRowHeight="17.399999999999999" x14ac:dyDescent="0.4"/>
  <cols>
    <col min="5" max="13" width="10.69921875" customWidth="1"/>
    <col min="14" max="14" width="8.69921875" customWidth="1"/>
    <col min="15" max="18" width="10.69921875" customWidth="1"/>
    <col min="19" max="19" width="13.296875" customWidth="1"/>
    <col min="20" max="20" width="37.19921875" customWidth="1"/>
  </cols>
  <sheetData>
    <row r="3" spans="5:21" ht="17.399999999999999" customHeight="1" x14ac:dyDescent="0.4">
      <c r="E3" s="10" t="s">
        <v>0</v>
      </c>
      <c r="F3" s="10"/>
      <c r="G3" s="10"/>
      <c r="H3" s="10"/>
      <c r="J3" s="10" t="s">
        <v>1</v>
      </c>
      <c r="K3" s="10"/>
      <c r="L3" s="10"/>
      <c r="M3" s="10"/>
      <c r="O3" s="10" t="s">
        <v>13</v>
      </c>
      <c r="P3" s="10"/>
      <c r="Q3" s="10"/>
      <c r="R3" s="10"/>
    </row>
    <row r="4" spans="5:21" x14ac:dyDescent="0.4">
      <c r="E4" s="10"/>
      <c r="F4" s="10"/>
      <c r="G4" s="10"/>
      <c r="H4" s="10"/>
      <c r="J4" s="10"/>
      <c r="K4" s="10"/>
      <c r="L4" s="10"/>
      <c r="M4" s="10"/>
      <c r="O4" s="10"/>
      <c r="P4" s="10"/>
      <c r="Q4" s="10"/>
      <c r="R4" s="10"/>
    </row>
    <row r="5" spans="5:21" ht="17.399999999999999" customHeight="1" x14ac:dyDescent="0.4">
      <c r="E5" s="1" t="s">
        <v>2</v>
      </c>
      <c r="F5" s="1" t="s">
        <v>3</v>
      </c>
      <c r="G5" s="1" t="s">
        <v>4</v>
      </c>
      <c r="H5" s="1" t="s">
        <v>14</v>
      </c>
      <c r="I5" s="7"/>
      <c r="J5" s="1" t="s">
        <v>2</v>
      </c>
      <c r="K5" s="1" t="s">
        <v>3</v>
      </c>
      <c r="L5" s="1" t="s">
        <v>4</v>
      </c>
      <c r="M5" s="1" t="s">
        <v>14</v>
      </c>
      <c r="N5" s="7"/>
      <c r="O5" s="1" t="s">
        <v>2</v>
      </c>
      <c r="P5" s="1" t="s">
        <v>3</v>
      </c>
      <c r="Q5" s="1" t="s">
        <v>4</v>
      </c>
      <c r="R5" s="1" t="s">
        <v>14</v>
      </c>
    </row>
    <row r="6" spans="5:21" x14ac:dyDescent="0.4">
      <c r="E6" s="2">
        <v>0.49</v>
      </c>
      <c r="F6" s="2">
        <f>10*(1+E6)/3 -1</f>
        <v>3.9666666666666668</v>
      </c>
      <c r="G6" s="3">
        <f>1- 10/(90+60*F6)</f>
        <v>0.96951219512195119</v>
      </c>
      <c r="H6" s="3">
        <f>1- 15*(1-G6)/19</f>
        <v>0.9759306803594352</v>
      </c>
      <c r="I6" s="7"/>
      <c r="J6" s="2">
        <v>0.49</v>
      </c>
      <c r="K6" s="2">
        <f>10*(1+J6)/3 -1</f>
        <v>3.9666666666666668</v>
      </c>
      <c r="L6" s="3">
        <f>1- 30/(210+120*K6)</f>
        <v>0.95626822157434399</v>
      </c>
      <c r="M6" s="3">
        <f>1- 15*(1-L6)/19</f>
        <v>0.96547491176921896</v>
      </c>
      <c r="N6" s="7"/>
      <c r="O6" s="2">
        <v>0.49</v>
      </c>
      <c r="P6" s="2">
        <f>10*(1+O6)/3 -1</f>
        <v>3.9666666666666668</v>
      </c>
      <c r="Q6" s="3">
        <f t="shared" ref="Q6:Q53" si="0">1- 1/(5+2*P6)</f>
        <v>0.92268041237113407</v>
      </c>
      <c r="R6" s="3">
        <f>1- 15*(1-Q6)/19</f>
        <v>0.93895822029300058</v>
      </c>
    </row>
    <row r="7" spans="5:21" ht="17.399999999999999" customHeight="1" x14ac:dyDescent="0.4">
      <c r="E7" s="2">
        <v>0.52</v>
      </c>
      <c r="F7" s="2">
        <f t="shared" ref="F7:F53" si="1">10*(1+E7)/3 -1</f>
        <v>4.0666666666666664</v>
      </c>
      <c r="G7" s="3">
        <f t="shared" ref="G7:G53" si="2">1- 10/(90+60*F7)</f>
        <v>0.97005988023952094</v>
      </c>
      <c r="H7" s="3">
        <f t="shared" ref="H7:H53" si="3">1- 15*(1-G7)/19</f>
        <v>0.97636306334699019</v>
      </c>
      <c r="I7" s="7"/>
      <c r="J7" s="2">
        <v>0.52</v>
      </c>
      <c r="K7" s="2">
        <f t="shared" ref="K7:K53" si="4">10*(1+J7)/3 -1</f>
        <v>4.0666666666666664</v>
      </c>
      <c r="L7" s="3">
        <f t="shared" ref="L7:L53" si="5">1- 30/(210+120*K7)</f>
        <v>0.95702005730659023</v>
      </c>
      <c r="M7" s="3">
        <f t="shared" ref="M7:M53" si="6">1- 15*(1-L7)/19</f>
        <v>0.96606846629467646</v>
      </c>
      <c r="N7" s="7"/>
      <c r="O7" s="2">
        <v>0.52</v>
      </c>
      <c r="P7" s="2">
        <f t="shared" ref="P7:P53" si="7">10*(1+O7)/3 -1</f>
        <v>4.0666666666666664</v>
      </c>
      <c r="Q7" s="3">
        <f t="shared" si="0"/>
        <v>0.92385786802030456</v>
      </c>
      <c r="R7" s="3">
        <f t="shared" ref="R7:R53" si="8">1- 15*(1-Q7)/19</f>
        <v>0.93988779054234572</v>
      </c>
      <c r="T7" s="5" t="s">
        <v>5</v>
      </c>
      <c r="U7" s="4">
        <v>1.0999999999999999E-2</v>
      </c>
    </row>
    <row r="8" spans="5:21" x14ac:dyDescent="0.4">
      <c r="E8" s="2">
        <v>0.55000000000000004</v>
      </c>
      <c r="F8" s="2">
        <f t="shared" si="1"/>
        <v>4.166666666666667</v>
      </c>
      <c r="G8" s="3">
        <f t="shared" si="2"/>
        <v>0.97058823529411764</v>
      </c>
      <c r="H8" s="3">
        <f t="shared" si="3"/>
        <v>0.97678018575851389</v>
      </c>
      <c r="I8" s="7"/>
      <c r="J8" s="2">
        <v>0.55000000000000004</v>
      </c>
      <c r="K8" s="2">
        <f t="shared" si="4"/>
        <v>4.166666666666667</v>
      </c>
      <c r="L8" s="3">
        <f t="shared" si="5"/>
        <v>0.95774647887323949</v>
      </c>
      <c r="M8" s="3">
        <f t="shared" si="6"/>
        <v>0.96664195700518907</v>
      </c>
      <c r="N8" s="7"/>
      <c r="O8" s="2">
        <v>0.55000000000000004</v>
      </c>
      <c r="P8" s="2">
        <f t="shared" si="7"/>
        <v>4.166666666666667</v>
      </c>
      <c r="Q8" s="3">
        <f t="shared" si="0"/>
        <v>0.92500000000000004</v>
      </c>
      <c r="R8" s="3">
        <f t="shared" si="8"/>
        <v>0.94078947368421062</v>
      </c>
      <c r="T8" s="6" t="s">
        <v>6</v>
      </c>
      <c r="U8" s="4">
        <f>(10*U7 +6) / (15*U7+6)</f>
        <v>0.99107866991078675</v>
      </c>
    </row>
    <row r="9" spans="5:21" ht="17.399999999999999" customHeight="1" x14ac:dyDescent="0.4">
      <c r="E9" s="2">
        <v>0.57999999999999996</v>
      </c>
      <c r="F9" s="2">
        <f t="shared" si="1"/>
        <v>4.2666666666666666</v>
      </c>
      <c r="G9" s="3">
        <f t="shared" si="2"/>
        <v>0.97109826589595372</v>
      </c>
      <c r="H9" s="3">
        <f t="shared" si="3"/>
        <v>0.97718284149680557</v>
      </c>
      <c r="I9" s="7"/>
      <c r="J9" s="2">
        <v>0.57999999999999996</v>
      </c>
      <c r="K9" s="2">
        <f t="shared" si="4"/>
        <v>4.2666666666666666</v>
      </c>
      <c r="L9" s="3">
        <f t="shared" si="5"/>
        <v>0.95844875346260383</v>
      </c>
      <c r="M9" s="3">
        <f t="shared" si="6"/>
        <v>0.96719638431258192</v>
      </c>
      <c r="N9" s="7"/>
      <c r="O9" s="2">
        <v>0.57999999999999996</v>
      </c>
      <c r="P9" s="2">
        <f t="shared" si="7"/>
        <v>4.2666666666666666</v>
      </c>
      <c r="Q9" s="3">
        <f t="shared" si="0"/>
        <v>0.92610837438423643</v>
      </c>
      <c r="R9" s="3">
        <f t="shared" si="8"/>
        <v>0.94166450609281827</v>
      </c>
      <c r="T9" t="s">
        <v>7</v>
      </c>
      <c r="U9" s="4">
        <v>0.95</v>
      </c>
    </row>
    <row r="10" spans="5:21" x14ac:dyDescent="0.4">
      <c r="E10" s="2">
        <v>0.61</v>
      </c>
      <c r="F10" s="2">
        <f t="shared" si="1"/>
        <v>4.3666666666666663</v>
      </c>
      <c r="G10" s="3">
        <f t="shared" si="2"/>
        <v>0.97159090909090906</v>
      </c>
      <c r="H10" s="3">
        <f t="shared" si="3"/>
        <v>0.97757177033492826</v>
      </c>
      <c r="I10" s="7"/>
      <c r="J10" s="2">
        <v>0.61</v>
      </c>
      <c r="K10" s="2">
        <f t="shared" si="4"/>
        <v>4.3666666666666663</v>
      </c>
      <c r="L10" s="3">
        <f t="shared" si="5"/>
        <v>0.95912806539509532</v>
      </c>
      <c r="M10" s="3">
        <f t="shared" si="6"/>
        <v>0.96773268320665418</v>
      </c>
      <c r="N10" s="7"/>
      <c r="O10" s="2">
        <v>0.61</v>
      </c>
      <c r="P10" s="2">
        <f t="shared" si="7"/>
        <v>4.3666666666666663</v>
      </c>
      <c r="Q10" s="3">
        <f t="shared" si="0"/>
        <v>0.92718446601941751</v>
      </c>
      <c r="R10" s="3">
        <f t="shared" si="8"/>
        <v>0.9425140521205928</v>
      </c>
      <c r="T10" s="8" t="s">
        <v>8</v>
      </c>
      <c r="U10" s="9">
        <f>(U8-U9)/(1-U9)</f>
        <v>0.82157339821573505</v>
      </c>
    </row>
    <row r="11" spans="5:21" ht="17.399999999999999" customHeight="1" x14ac:dyDescent="0.4">
      <c r="E11" s="2">
        <v>0.64</v>
      </c>
      <c r="F11" s="2">
        <f t="shared" si="1"/>
        <v>4.4666666666666677</v>
      </c>
      <c r="G11" s="3">
        <f t="shared" si="2"/>
        <v>0.97206703910614523</v>
      </c>
      <c r="H11" s="3">
        <f t="shared" si="3"/>
        <v>0.97794766245221987</v>
      </c>
      <c r="I11" s="7"/>
      <c r="J11" s="2">
        <v>0.64</v>
      </c>
      <c r="K11" s="2">
        <f t="shared" si="4"/>
        <v>4.4666666666666677</v>
      </c>
      <c r="L11" s="3">
        <f t="shared" si="5"/>
        <v>0.95978552278820373</v>
      </c>
      <c r="M11" s="3">
        <f t="shared" si="6"/>
        <v>0.96825172851700292</v>
      </c>
      <c r="N11" s="7"/>
      <c r="O11" s="2">
        <v>0.64</v>
      </c>
      <c r="P11" s="2">
        <f t="shared" si="7"/>
        <v>4.4666666666666677</v>
      </c>
      <c r="Q11" s="3">
        <f t="shared" si="0"/>
        <v>0.92822966507177029</v>
      </c>
      <c r="R11" s="3">
        <f t="shared" si="8"/>
        <v>0.94333920926718706</v>
      </c>
      <c r="T11" s="8"/>
      <c r="U11" s="9"/>
    </row>
    <row r="12" spans="5:21" x14ac:dyDescent="0.4">
      <c r="E12" s="2">
        <v>0.67</v>
      </c>
      <c r="F12" s="2">
        <f t="shared" si="1"/>
        <v>4.5666666666666664</v>
      </c>
      <c r="G12" s="3">
        <f t="shared" si="2"/>
        <v>0.97252747252747251</v>
      </c>
      <c r="H12" s="3">
        <f t="shared" si="3"/>
        <v>0.97831116252168882</v>
      </c>
      <c r="I12" s="7"/>
      <c r="J12" s="2">
        <v>0.67</v>
      </c>
      <c r="K12" s="2">
        <f t="shared" si="4"/>
        <v>4.5666666666666664</v>
      </c>
      <c r="L12" s="3">
        <f t="shared" si="5"/>
        <v>0.9604221635883905</v>
      </c>
      <c r="M12" s="3">
        <f t="shared" si="6"/>
        <v>0.9687543396750451</v>
      </c>
      <c r="N12" s="7"/>
      <c r="O12" s="2">
        <v>0.67</v>
      </c>
      <c r="P12" s="2">
        <f t="shared" si="7"/>
        <v>4.5666666666666664</v>
      </c>
      <c r="Q12" s="3">
        <f t="shared" si="0"/>
        <v>0.92924528301886788</v>
      </c>
      <c r="R12" s="3">
        <f t="shared" si="8"/>
        <v>0.94414101290963259</v>
      </c>
      <c r="U12" s="4"/>
    </row>
    <row r="13" spans="5:21" ht="17.399999999999999" customHeight="1" x14ac:dyDescent="0.4">
      <c r="E13" s="2">
        <v>0.7</v>
      </c>
      <c r="F13" s="2">
        <f t="shared" si="1"/>
        <v>4.666666666666667</v>
      </c>
      <c r="G13" s="3">
        <f t="shared" si="2"/>
        <v>0.97297297297297303</v>
      </c>
      <c r="H13" s="3">
        <f t="shared" si="3"/>
        <v>0.97866287339971558</v>
      </c>
      <c r="I13" s="7"/>
      <c r="J13" s="2">
        <v>0.7</v>
      </c>
      <c r="K13" s="2">
        <f t="shared" si="4"/>
        <v>4.666666666666667</v>
      </c>
      <c r="L13" s="3">
        <f t="shared" si="5"/>
        <v>0.96103896103896103</v>
      </c>
      <c r="M13" s="3">
        <f t="shared" si="6"/>
        <v>0.96924128503075868</v>
      </c>
      <c r="N13" s="7"/>
      <c r="O13" s="2">
        <v>0.7</v>
      </c>
      <c r="P13" s="2">
        <f t="shared" si="7"/>
        <v>4.666666666666667</v>
      </c>
      <c r="Q13" s="3">
        <f t="shared" si="0"/>
        <v>0.93023255813953487</v>
      </c>
      <c r="R13" s="3">
        <f t="shared" si="8"/>
        <v>0.94492044063647485</v>
      </c>
      <c r="U13" s="4"/>
    </row>
    <row r="14" spans="5:21" x14ac:dyDescent="0.4">
      <c r="E14" s="2">
        <v>0.73</v>
      </c>
      <c r="F14" s="2">
        <f t="shared" si="1"/>
        <v>4.7666666666666666</v>
      </c>
      <c r="G14" s="3">
        <f t="shared" si="2"/>
        <v>0.97340425531914898</v>
      </c>
      <c r="H14" s="3">
        <f t="shared" si="3"/>
        <v>0.97900335946248607</v>
      </c>
      <c r="I14" s="7"/>
      <c r="J14" s="2">
        <v>0.73</v>
      </c>
      <c r="K14" s="2">
        <f t="shared" si="4"/>
        <v>4.7666666666666666</v>
      </c>
      <c r="L14" s="3">
        <f t="shared" si="5"/>
        <v>0.96163682864450128</v>
      </c>
      <c r="M14" s="3">
        <f t="shared" si="6"/>
        <v>0.96971328577197469</v>
      </c>
      <c r="N14" s="7"/>
      <c r="O14" s="2">
        <v>0.73</v>
      </c>
      <c r="P14" s="2">
        <f t="shared" si="7"/>
        <v>4.7666666666666666</v>
      </c>
      <c r="Q14" s="3">
        <f t="shared" si="0"/>
        <v>0.93119266055045868</v>
      </c>
      <c r="R14" s="3">
        <f t="shared" si="8"/>
        <v>0.94567841622404636</v>
      </c>
      <c r="T14" s="5" t="s">
        <v>9</v>
      </c>
      <c r="U14" s="4">
        <v>3.3000000000000002E-2</v>
      </c>
    </row>
    <row r="15" spans="5:21" ht="17.399999999999999" customHeight="1" x14ac:dyDescent="0.4">
      <c r="E15" s="2">
        <v>0.76</v>
      </c>
      <c r="F15" s="2">
        <f t="shared" si="1"/>
        <v>4.8666666666666671</v>
      </c>
      <c r="G15" s="3">
        <f t="shared" si="2"/>
        <v>0.97382198952879584</v>
      </c>
      <c r="H15" s="3">
        <f t="shared" si="3"/>
        <v>0.97933314962799667</v>
      </c>
      <c r="I15" s="7"/>
      <c r="J15" s="2">
        <v>0.76</v>
      </c>
      <c r="K15" s="2">
        <f t="shared" si="4"/>
        <v>4.8666666666666671</v>
      </c>
      <c r="L15" s="3">
        <f t="shared" si="5"/>
        <v>0.96221662468513858</v>
      </c>
      <c r="M15" s="3">
        <f t="shared" si="6"/>
        <v>0.97017101948826734</v>
      </c>
      <c r="N15" s="7"/>
      <c r="O15" s="2">
        <v>0.76</v>
      </c>
      <c r="P15" s="2">
        <f t="shared" si="7"/>
        <v>4.8666666666666671</v>
      </c>
      <c r="Q15" s="3">
        <f t="shared" si="0"/>
        <v>0.9321266968325792</v>
      </c>
      <c r="R15" s="3">
        <f t="shared" si="8"/>
        <v>0.94641581328887836</v>
      </c>
      <c r="T15" s="6" t="s">
        <v>10</v>
      </c>
      <c r="U15" s="4">
        <f>0.12/U14 -1</f>
        <v>2.6363636363636362</v>
      </c>
    </row>
    <row r="16" spans="5:21" x14ac:dyDescent="0.4">
      <c r="E16" s="2">
        <v>0.79</v>
      </c>
      <c r="F16" s="2">
        <f t="shared" si="1"/>
        <v>4.9666666666666659</v>
      </c>
      <c r="G16" s="3">
        <f t="shared" si="2"/>
        <v>0.97422680412371132</v>
      </c>
      <c r="H16" s="3">
        <f t="shared" si="3"/>
        <v>0.97965274009766679</v>
      </c>
      <c r="I16" s="7"/>
      <c r="J16" s="2">
        <v>0.79</v>
      </c>
      <c r="K16" s="2">
        <f t="shared" si="4"/>
        <v>4.9666666666666659</v>
      </c>
      <c r="L16" s="3">
        <f t="shared" si="5"/>
        <v>0.96277915632754341</v>
      </c>
      <c r="M16" s="3">
        <f t="shared" si="6"/>
        <v>0.9706151234164816</v>
      </c>
      <c r="N16" s="7"/>
      <c r="O16" s="2">
        <v>0.79</v>
      </c>
      <c r="P16" s="2">
        <f t="shared" si="7"/>
        <v>4.9666666666666659</v>
      </c>
      <c r="Q16" s="3">
        <f t="shared" si="0"/>
        <v>0.9330357142857143</v>
      </c>
      <c r="R16" s="3">
        <f t="shared" si="8"/>
        <v>0.94713345864661658</v>
      </c>
      <c r="U16" s="4"/>
    </row>
    <row r="17" spans="5:21" ht="17.399999999999999" customHeight="1" x14ac:dyDescent="0.4">
      <c r="E17" s="2">
        <v>0.82</v>
      </c>
      <c r="F17" s="2">
        <f t="shared" si="1"/>
        <v>5.0666666666666664</v>
      </c>
      <c r="G17" s="3">
        <f t="shared" si="2"/>
        <v>0.97461928934010156</v>
      </c>
      <c r="H17" s="3">
        <f t="shared" si="3"/>
        <v>0.97996259684744857</v>
      </c>
      <c r="I17" s="7"/>
      <c r="J17" s="2">
        <v>0.82</v>
      </c>
      <c r="K17" s="2">
        <f t="shared" si="4"/>
        <v>5.0666666666666664</v>
      </c>
      <c r="L17" s="3">
        <f t="shared" si="5"/>
        <v>0.96332518337408313</v>
      </c>
      <c r="M17" s="3">
        <f t="shared" si="6"/>
        <v>0.97104619740059195</v>
      </c>
      <c r="N17" s="7"/>
      <c r="O17" s="2">
        <v>0.82</v>
      </c>
      <c r="P17" s="2">
        <f t="shared" si="7"/>
        <v>5.0666666666666664</v>
      </c>
      <c r="Q17" s="3">
        <f t="shared" si="0"/>
        <v>0.93392070484581502</v>
      </c>
      <c r="R17" s="3">
        <f t="shared" si="8"/>
        <v>0.94783213540459077</v>
      </c>
      <c r="T17" s="5" t="s">
        <v>11</v>
      </c>
      <c r="U17" s="4">
        <v>3.3000000000000002E-2</v>
      </c>
    </row>
    <row r="18" spans="5:21" x14ac:dyDescent="0.4">
      <c r="E18" s="2">
        <v>0.85</v>
      </c>
      <c r="F18" s="2">
        <f t="shared" si="1"/>
        <v>5.166666666666667</v>
      </c>
      <c r="G18" s="3">
        <f t="shared" si="2"/>
        <v>0.97499999999999998</v>
      </c>
      <c r="H18" s="3">
        <f t="shared" si="3"/>
        <v>0.98026315789473684</v>
      </c>
      <c r="I18" s="7"/>
      <c r="J18" s="2">
        <v>0.85</v>
      </c>
      <c r="K18" s="2">
        <f t="shared" si="4"/>
        <v>5.166666666666667</v>
      </c>
      <c r="L18" s="3">
        <f t="shared" si="5"/>
        <v>0.96385542168674698</v>
      </c>
      <c r="M18" s="3">
        <f t="shared" si="6"/>
        <v>0.97146480659480028</v>
      </c>
      <c r="N18" s="7"/>
      <c r="O18" s="2">
        <v>0.85</v>
      </c>
      <c r="P18" s="2">
        <f t="shared" si="7"/>
        <v>5.166666666666667</v>
      </c>
      <c r="Q18" s="3">
        <f t="shared" si="0"/>
        <v>0.93478260869565222</v>
      </c>
      <c r="R18" s="3">
        <f t="shared" si="8"/>
        <v>0.94851258581235698</v>
      </c>
      <c r="T18" s="6" t="s">
        <v>12</v>
      </c>
      <c r="U18" s="4">
        <f>0.4/U17 -1</f>
        <v>11.121212121212121</v>
      </c>
    </row>
    <row r="19" spans="5:21" ht="17.399999999999999" customHeight="1" x14ac:dyDescent="0.4">
      <c r="E19" s="2">
        <v>0.88</v>
      </c>
      <c r="F19" s="2">
        <f t="shared" si="1"/>
        <v>5.2666666666666657</v>
      </c>
      <c r="G19" s="3">
        <f t="shared" si="2"/>
        <v>0.97536945812807885</v>
      </c>
      <c r="H19" s="3">
        <f t="shared" si="3"/>
        <v>0.98055483536427279</v>
      </c>
      <c r="I19" s="7"/>
      <c r="J19" s="2">
        <v>0.88</v>
      </c>
      <c r="K19" s="2">
        <f t="shared" si="4"/>
        <v>5.2666666666666657</v>
      </c>
      <c r="L19" s="3">
        <f t="shared" si="5"/>
        <v>0.96437054631828978</v>
      </c>
      <c r="M19" s="3">
        <f t="shared" si="6"/>
        <v>0.97187148393549194</v>
      </c>
      <c r="N19" s="7"/>
      <c r="O19" s="2">
        <v>0.88</v>
      </c>
      <c r="P19" s="2">
        <f t="shared" si="7"/>
        <v>5.2666666666666657</v>
      </c>
      <c r="Q19" s="3">
        <f t="shared" si="0"/>
        <v>0.93562231759656656</v>
      </c>
      <c r="R19" s="3">
        <f t="shared" si="8"/>
        <v>0.94917551389202626</v>
      </c>
      <c r="T19" s="4"/>
    </row>
    <row r="20" spans="5:21" x14ac:dyDescent="0.4">
      <c r="E20" s="2">
        <v>0.91</v>
      </c>
      <c r="F20" s="2">
        <f t="shared" si="1"/>
        <v>5.3666666666666671</v>
      </c>
      <c r="G20" s="3">
        <f t="shared" si="2"/>
        <v>0.97572815533980584</v>
      </c>
      <c r="H20" s="3">
        <f t="shared" si="3"/>
        <v>0.98083801737353093</v>
      </c>
      <c r="I20" s="7"/>
      <c r="J20" s="2">
        <v>0.91</v>
      </c>
      <c r="K20" s="2">
        <f t="shared" si="4"/>
        <v>5.3666666666666671</v>
      </c>
      <c r="L20" s="3">
        <f t="shared" si="5"/>
        <v>0.96487119437939106</v>
      </c>
      <c r="M20" s="3">
        <f t="shared" si="6"/>
        <v>0.97226673240478245</v>
      </c>
      <c r="N20" s="7"/>
      <c r="O20" s="2">
        <v>0.91</v>
      </c>
      <c r="P20" s="2">
        <f t="shared" si="7"/>
        <v>5.3666666666666671</v>
      </c>
      <c r="Q20" s="3">
        <f t="shared" si="0"/>
        <v>0.93644067796610164</v>
      </c>
      <c r="R20" s="3">
        <f t="shared" si="8"/>
        <v>0.94982158786797499</v>
      </c>
      <c r="T20" s="4"/>
    </row>
    <row r="21" spans="5:21" ht="17.399999999999999" customHeight="1" x14ac:dyDescent="0.4">
      <c r="E21" s="2">
        <v>0.94</v>
      </c>
      <c r="F21" s="2">
        <f t="shared" si="1"/>
        <v>5.4666666666666659</v>
      </c>
      <c r="G21" s="3">
        <f t="shared" si="2"/>
        <v>0.97607655502392343</v>
      </c>
      <c r="H21" s="3">
        <f t="shared" si="3"/>
        <v>0.98111306975572898</v>
      </c>
      <c r="I21" s="7"/>
      <c r="J21" s="2">
        <v>0.94</v>
      </c>
      <c r="K21" s="2">
        <f t="shared" si="4"/>
        <v>5.4666666666666659</v>
      </c>
      <c r="L21" s="3">
        <f t="shared" si="5"/>
        <v>0.96535796766743653</v>
      </c>
      <c r="M21" s="3">
        <f t="shared" si="6"/>
        <v>0.97265102710587092</v>
      </c>
      <c r="N21" s="7"/>
      <c r="O21" s="2">
        <v>0.94</v>
      </c>
      <c r="P21" s="2">
        <f t="shared" si="7"/>
        <v>5.4666666666666659</v>
      </c>
      <c r="Q21" s="3">
        <f t="shared" si="0"/>
        <v>0.93723849372384938</v>
      </c>
      <c r="R21" s="3">
        <f t="shared" si="8"/>
        <v>0.95045144241356527</v>
      </c>
      <c r="T21" s="4"/>
    </row>
    <row r="22" spans="5:21" x14ac:dyDescent="0.4">
      <c r="E22" s="2">
        <v>0.97</v>
      </c>
      <c r="F22" s="2">
        <f t="shared" si="1"/>
        <v>5.5666666666666664</v>
      </c>
      <c r="G22" s="3">
        <f t="shared" si="2"/>
        <v>0.97641509433962259</v>
      </c>
      <c r="H22" s="3">
        <f t="shared" si="3"/>
        <v>0.9813803376365442</v>
      </c>
      <c r="I22" s="7"/>
      <c r="J22" s="2">
        <v>0.97</v>
      </c>
      <c r="K22" s="2">
        <f t="shared" si="4"/>
        <v>5.5666666666666664</v>
      </c>
      <c r="L22" s="3">
        <f t="shared" si="5"/>
        <v>0.96583143507972669</v>
      </c>
      <c r="M22" s="3">
        <f t="shared" si="6"/>
        <v>0.97302481716820532</v>
      </c>
      <c r="N22" s="7"/>
      <c r="O22" s="2">
        <v>0.97</v>
      </c>
      <c r="P22" s="2">
        <f t="shared" si="7"/>
        <v>5.5666666666666664</v>
      </c>
      <c r="Q22" s="3">
        <f t="shared" si="0"/>
        <v>0.93801652892561982</v>
      </c>
      <c r="R22" s="3">
        <f t="shared" si="8"/>
        <v>0.95106568073075248</v>
      </c>
      <c r="T22" s="4"/>
    </row>
    <row r="23" spans="5:21" ht="17.399999999999999" customHeight="1" x14ac:dyDescent="0.4">
      <c r="E23" s="2">
        <v>1</v>
      </c>
      <c r="F23" s="2">
        <f t="shared" si="1"/>
        <v>5.666666666666667</v>
      </c>
      <c r="G23" s="3">
        <f t="shared" si="2"/>
        <v>0.97674418604651159</v>
      </c>
      <c r="H23" s="3">
        <f t="shared" si="3"/>
        <v>0.98164014687882495</v>
      </c>
      <c r="I23" s="7"/>
      <c r="J23" s="2">
        <v>1</v>
      </c>
      <c r="K23" s="2">
        <f t="shared" si="4"/>
        <v>5.666666666666667</v>
      </c>
      <c r="L23" s="3">
        <f t="shared" si="5"/>
        <v>0.9662921348314607</v>
      </c>
      <c r="M23" s="3">
        <f t="shared" si="6"/>
        <v>0.97338852749852156</v>
      </c>
      <c r="N23" s="7"/>
      <c r="O23" s="2">
        <v>1</v>
      </c>
      <c r="P23" s="2">
        <f t="shared" si="7"/>
        <v>5.666666666666667</v>
      </c>
      <c r="Q23" s="3">
        <f t="shared" si="0"/>
        <v>0.93877551020408168</v>
      </c>
      <c r="R23" s="3">
        <f t="shared" si="8"/>
        <v>0.95166487647690656</v>
      </c>
      <c r="T23" s="4"/>
    </row>
    <row r="24" spans="5:21" x14ac:dyDescent="0.4">
      <c r="E24" s="2">
        <v>1.03</v>
      </c>
      <c r="F24" s="2">
        <f t="shared" si="1"/>
        <v>5.7666666666666684</v>
      </c>
      <c r="G24" s="3">
        <f t="shared" si="2"/>
        <v>0.97706422018348627</v>
      </c>
      <c r="H24" s="3">
        <f t="shared" si="3"/>
        <v>0.98189280540801549</v>
      </c>
      <c r="I24" s="7"/>
      <c r="J24" s="2">
        <v>1.03</v>
      </c>
      <c r="K24" s="2">
        <f t="shared" si="4"/>
        <v>5.7666666666666684</v>
      </c>
      <c r="L24" s="3">
        <f t="shared" si="5"/>
        <v>0.96674057649667411</v>
      </c>
      <c r="M24" s="3">
        <f t="shared" si="6"/>
        <v>0.97374256039211116</v>
      </c>
      <c r="N24" s="7"/>
      <c r="O24" s="2">
        <v>1.03</v>
      </c>
      <c r="P24" s="2">
        <f t="shared" si="7"/>
        <v>5.7666666666666684</v>
      </c>
      <c r="Q24" s="3">
        <f t="shared" si="0"/>
        <v>0.93951612903225812</v>
      </c>
      <c r="R24" s="3">
        <f t="shared" si="8"/>
        <v>0.95224957555178269</v>
      </c>
      <c r="T24" s="4"/>
    </row>
    <row r="25" spans="5:21" ht="17.399999999999999" customHeight="1" x14ac:dyDescent="0.4">
      <c r="E25" s="2">
        <v>1.06</v>
      </c>
      <c r="F25" s="2">
        <f t="shared" si="1"/>
        <v>5.8666666666666671</v>
      </c>
      <c r="G25" s="3">
        <f t="shared" si="2"/>
        <v>0.9773755656108597</v>
      </c>
      <c r="H25" s="3">
        <f t="shared" si="3"/>
        <v>0.98213860442962608</v>
      </c>
      <c r="I25" s="7"/>
      <c r="J25" s="2">
        <v>1.06</v>
      </c>
      <c r="K25" s="2">
        <f t="shared" si="4"/>
        <v>5.8666666666666671</v>
      </c>
      <c r="L25" s="3">
        <f t="shared" si="5"/>
        <v>0.96717724288840268</v>
      </c>
      <c r="M25" s="3">
        <f t="shared" si="6"/>
        <v>0.97408729701716001</v>
      </c>
      <c r="N25" s="7"/>
      <c r="O25" s="2">
        <v>1.06</v>
      </c>
      <c r="P25" s="2">
        <f t="shared" si="7"/>
        <v>5.8666666666666671</v>
      </c>
      <c r="Q25" s="3">
        <f t="shared" si="0"/>
        <v>0.94023904382470125</v>
      </c>
      <c r="R25" s="3">
        <f t="shared" si="8"/>
        <v>0.95282029775634314</v>
      </c>
    </row>
    <row r="26" spans="5:21" x14ac:dyDescent="0.4">
      <c r="E26" s="2">
        <v>1.0900000000000001</v>
      </c>
      <c r="F26" s="2">
        <f t="shared" si="1"/>
        <v>5.9666666666666659</v>
      </c>
      <c r="G26" s="3">
        <f t="shared" si="2"/>
        <v>0.9776785714285714</v>
      </c>
      <c r="H26" s="3">
        <f t="shared" si="3"/>
        <v>0.98237781954887216</v>
      </c>
      <c r="I26" s="7"/>
      <c r="J26" s="2">
        <v>1.0900000000000001</v>
      </c>
      <c r="K26" s="2">
        <f t="shared" si="4"/>
        <v>5.9666666666666659</v>
      </c>
      <c r="L26" s="3">
        <f t="shared" si="5"/>
        <v>0.96760259179265662</v>
      </c>
      <c r="M26" s="3">
        <f t="shared" si="6"/>
        <v>0.97442309878367628</v>
      </c>
      <c r="N26" s="7"/>
      <c r="O26" s="2">
        <v>1.0900000000000001</v>
      </c>
      <c r="P26" s="2">
        <f t="shared" si="7"/>
        <v>5.9666666666666659</v>
      </c>
      <c r="Q26" s="3">
        <f t="shared" si="0"/>
        <v>0.94094488188976377</v>
      </c>
      <c r="R26" s="3">
        <f t="shared" si="8"/>
        <v>0.95337753833402406</v>
      </c>
    </row>
    <row r="27" spans="5:21" ht="17.399999999999999" customHeight="1" x14ac:dyDescent="0.4">
      <c r="E27" s="2">
        <v>1.1200000000000001</v>
      </c>
      <c r="F27" s="2">
        <f t="shared" si="1"/>
        <v>6.0666666666666673</v>
      </c>
      <c r="G27" s="3">
        <f t="shared" si="2"/>
        <v>0.97797356828193838</v>
      </c>
      <c r="H27" s="3">
        <f t="shared" si="3"/>
        <v>0.98261071180153026</v>
      </c>
      <c r="I27" s="7"/>
      <c r="J27" s="2">
        <v>1.1200000000000001</v>
      </c>
      <c r="K27" s="2">
        <f t="shared" si="4"/>
        <v>6.0666666666666673</v>
      </c>
      <c r="L27" s="3">
        <f t="shared" si="5"/>
        <v>0.96801705756929635</v>
      </c>
      <c r="M27" s="3">
        <f t="shared" si="6"/>
        <v>0.97475030860733924</v>
      </c>
      <c r="N27" s="7"/>
      <c r="O27" s="2">
        <v>1.1200000000000001</v>
      </c>
      <c r="P27" s="2">
        <f t="shared" si="7"/>
        <v>6.0666666666666673</v>
      </c>
      <c r="Q27" s="3">
        <f t="shared" si="0"/>
        <v>0.94163424124513617</v>
      </c>
      <c r="R27" s="3">
        <f t="shared" si="8"/>
        <v>0.95392176940405493</v>
      </c>
    </row>
    <row r="28" spans="5:21" x14ac:dyDescent="0.4">
      <c r="E28" s="2">
        <v>1.1499999999999999</v>
      </c>
      <c r="F28" s="2">
        <f t="shared" si="1"/>
        <v>6.166666666666667</v>
      </c>
      <c r="G28" s="3">
        <f t="shared" si="2"/>
        <v>0.97826086956521741</v>
      </c>
      <c r="H28" s="3">
        <f t="shared" si="3"/>
        <v>0.98283752860411899</v>
      </c>
      <c r="I28" s="7"/>
      <c r="J28" s="2">
        <v>1.1499999999999999</v>
      </c>
      <c r="K28" s="2">
        <f t="shared" si="4"/>
        <v>6.166666666666667</v>
      </c>
      <c r="L28" s="3">
        <f t="shared" si="5"/>
        <v>0.96842105263157896</v>
      </c>
      <c r="M28" s="3">
        <f t="shared" si="6"/>
        <v>0.97506925207756234</v>
      </c>
      <c r="N28" s="7"/>
      <c r="O28" s="2">
        <v>1.1499999999999999</v>
      </c>
      <c r="P28" s="2">
        <f t="shared" si="7"/>
        <v>6.166666666666667</v>
      </c>
      <c r="Q28" s="3">
        <f t="shared" si="0"/>
        <v>0.94230769230769229</v>
      </c>
      <c r="R28" s="3">
        <f t="shared" si="8"/>
        <v>0.95445344129554655</v>
      </c>
    </row>
    <row r="29" spans="5:21" ht="17.399999999999999" customHeight="1" x14ac:dyDescent="0.4">
      <c r="E29" s="2">
        <v>1.18</v>
      </c>
      <c r="F29" s="2">
        <f t="shared" si="1"/>
        <v>6.2666666666666657</v>
      </c>
      <c r="G29" s="3">
        <f t="shared" si="2"/>
        <v>0.97854077253218885</v>
      </c>
      <c r="H29" s="3">
        <f t="shared" si="3"/>
        <v>0.98305850463067546</v>
      </c>
      <c r="I29" s="7"/>
      <c r="J29" s="2">
        <v>1.18</v>
      </c>
      <c r="K29" s="2">
        <f t="shared" si="4"/>
        <v>6.2666666666666657</v>
      </c>
      <c r="L29" s="3">
        <f t="shared" si="5"/>
        <v>0.96881496881496876</v>
      </c>
      <c r="M29" s="3">
        <f t="shared" si="6"/>
        <v>0.97538023853813327</v>
      </c>
      <c r="N29" s="7"/>
      <c r="O29" s="2">
        <v>1.18</v>
      </c>
      <c r="P29" s="2">
        <f t="shared" si="7"/>
        <v>6.2666666666666657</v>
      </c>
      <c r="Q29" s="3">
        <f t="shared" si="0"/>
        <v>0.94296577946768056</v>
      </c>
      <c r="R29" s="3">
        <f t="shared" si="8"/>
        <v>0.95497298379027418</v>
      </c>
    </row>
    <row r="30" spans="5:21" x14ac:dyDescent="0.4">
      <c r="E30" s="2">
        <v>1.21</v>
      </c>
      <c r="F30" s="2">
        <f t="shared" si="1"/>
        <v>6.3666666666666671</v>
      </c>
      <c r="G30" s="3">
        <f t="shared" si="2"/>
        <v>0.97881355932203395</v>
      </c>
      <c r="H30" s="3">
        <f t="shared" si="3"/>
        <v>0.98327386262265837</v>
      </c>
      <c r="I30" s="7"/>
      <c r="J30" s="2">
        <v>1.21</v>
      </c>
      <c r="K30" s="2">
        <f t="shared" si="4"/>
        <v>6.3666666666666671</v>
      </c>
      <c r="L30" s="3">
        <f t="shared" si="5"/>
        <v>0.9691991786447639</v>
      </c>
      <c r="M30" s="3">
        <f t="shared" si="6"/>
        <v>0.97568356208797147</v>
      </c>
      <c r="N30" s="7"/>
      <c r="O30" s="2">
        <v>1.21</v>
      </c>
      <c r="P30" s="2">
        <f t="shared" si="7"/>
        <v>6.3666666666666671</v>
      </c>
      <c r="Q30" s="3">
        <f t="shared" si="0"/>
        <v>0.94360902255639101</v>
      </c>
      <c r="R30" s="3">
        <f t="shared" si="8"/>
        <v>0.95548080728136131</v>
      </c>
    </row>
    <row r="31" spans="5:21" ht="17.399999999999999" customHeight="1" x14ac:dyDescent="0.4">
      <c r="E31" s="2">
        <v>1.24</v>
      </c>
      <c r="F31" s="2">
        <f t="shared" si="1"/>
        <v>6.4666666666666677</v>
      </c>
      <c r="G31" s="3">
        <f t="shared" si="2"/>
        <v>0.97907949790794979</v>
      </c>
      <c r="H31" s="3">
        <f t="shared" si="3"/>
        <v>0.98348381413785513</v>
      </c>
      <c r="I31" s="7"/>
      <c r="J31" s="2">
        <v>1.24</v>
      </c>
      <c r="K31" s="2">
        <f t="shared" si="4"/>
        <v>6.4666666666666677</v>
      </c>
      <c r="L31" s="3">
        <f t="shared" si="5"/>
        <v>0.96957403651115615</v>
      </c>
      <c r="M31" s="3">
        <f t="shared" si="6"/>
        <v>0.97597950250880749</v>
      </c>
      <c r="N31" s="7"/>
      <c r="O31" s="2">
        <v>1.24</v>
      </c>
      <c r="P31" s="2">
        <f t="shared" si="7"/>
        <v>6.4666666666666677</v>
      </c>
      <c r="Q31" s="3">
        <f t="shared" si="0"/>
        <v>0.94423791821561343</v>
      </c>
      <c r="R31" s="3">
        <f t="shared" si="8"/>
        <v>0.95597730385443169</v>
      </c>
    </row>
    <row r="32" spans="5:21" x14ac:dyDescent="0.4">
      <c r="E32" s="2">
        <v>1.27</v>
      </c>
      <c r="F32" s="2">
        <f t="shared" si="1"/>
        <v>6.5666666666666664</v>
      </c>
      <c r="G32" s="3">
        <f t="shared" si="2"/>
        <v>0.97933884297520657</v>
      </c>
      <c r="H32" s="3">
        <f t="shared" si="3"/>
        <v>0.98368856024358409</v>
      </c>
      <c r="I32" s="7"/>
      <c r="J32" s="2">
        <v>1.27</v>
      </c>
      <c r="K32" s="2">
        <f t="shared" si="4"/>
        <v>6.5666666666666664</v>
      </c>
      <c r="L32" s="3">
        <f t="shared" si="5"/>
        <v>0.96993987975951901</v>
      </c>
      <c r="M32" s="3">
        <f t="shared" si="6"/>
        <v>0.97626832612593606</v>
      </c>
      <c r="N32" s="7"/>
      <c r="O32" s="2">
        <v>1.27</v>
      </c>
      <c r="P32" s="2">
        <f t="shared" si="7"/>
        <v>6.5666666666666664</v>
      </c>
      <c r="Q32" s="3">
        <f t="shared" si="0"/>
        <v>0.94485294117647056</v>
      </c>
      <c r="R32" s="3">
        <f t="shared" si="8"/>
        <v>0.95646284829721362</v>
      </c>
    </row>
    <row r="33" spans="5:18" ht="17.399999999999999" customHeight="1" x14ac:dyDescent="0.4">
      <c r="E33" s="2">
        <v>1.3</v>
      </c>
      <c r="F33" s="2">
        <f t="shared" si="1"/>
        <v>6.666666666666667</v>
      </c>
      <c r="G33" s="3">
        <f t="shared" si="2"/>
        <v>0.97959183673469385</v>
      </c>
      <c r="H33" s="3">
        <f t="shared" si="3"/>
        <v>0.98388829215896878</v>
      </c>
      <c r="I33" s="7"/>
      <c r="J33" s="2">
        <v>1.3</v>
      </c>
      <c r="K33" s="2">
        <f t="shared" si="4"/>
        <v>6.666666666666667</v>
      </c>
      <c r="L33" s="3">
        <f t="shared" si="5"/>
        <v>0.97029702970297027</v>
      </c>
      <c r="M33" s="3">
        <f t="shared" si="6"/>
        <v>0.97655028660760812</v>
      </c>
      <c r="N33" s="7"/>
      <c r="O33" s="2">
        <v>1.3</v>
      </c>
      <c r="P33" s="2">
        <f t="shared" si="7"/>
        <v>6.666666666666667</v>
      </c>
      <c r="Q33" s="3">
        <f t="shared" si="0"/>
        <v>0.94545454545454544</v>
      </c>
      <c r="R33" s="3">
        <f t="shared" si="8"/>
        <v>0.9569377990430622</v>
      </c>
    </row>
    <row r="34" spans="5:18" x14ac:dyDescent="0.4">
      <c r="E34" s="2">
        <v>1.33</v>
      </c>
      <c r="F34" s="2">
        <f t="shared" si="1"/>
        <v>6.7666666666666666</v>
      </c>
      <c r="G34" s="3">
        <f t="shared" si="2"/>
        <v>0.97983870967741937</v>
      </c>
      <c r="H34" s="3">
        <f t="shared" si="3"/>
        <v>0.98408319185059423</v>
      </c>
      <c r="I34" s="7"/>
      <c r="J34" s="2">
        <v>1.33</v>
      </c>
      <c r="K34" s="2">
        <f t="shared" si="4"/>
        <v>6.7666666666666666</v>
      </c>
      <c r="L34" s="3">
        <f t="shared" si="5"/>
        <v>0.97064579256360073</v>
      </c>
      <c r="M34" s="3">
        <f t="shared" si="6"/>
        <v>0.97682562570810583</v>
      </c>
      <c r="N34" s="7"/>
      <c r="O34" s="2">
        <v>1.33</v>
      </c>
      <c r="P34" s="2">
        <f t="shared" si="7"/>
        <v>6.7666666666666666</v>
      </c>
      <c r="Q34" s="3">
        <f t="shared" si="0"/>
        <v>0.9460431654676259</v>
      </c>
      <c r="R34" s="3">
        <f t="shared" si="8"/>
        <v>0.95740249905338892</v>
      </c>
    </row>
    <row r="35" spans="5:18" ht="17.399999999999999" customHeight="1" x14ac:dyDescent="0.4">
      <c r="E35" s="2">
        <v>1.36</v>
      </c>
      <c r="F35" s="2">
        <f t="shared" si="1"/>
        <v>6.8666666666666671</v>
      </c>
      <c r="G35" s="3">
        <f t="shared" si="2"/>
        <v>0.98007968127490042</v>
      </c>
      <c r="H35" s="3">
        <f t="shared" si="3"/>
        <v>0.98427343258544775</v>
      </c>
      <c r="I35" s="7"/>
      <c r="J35" s="2">
        <v>1.36</v>
      </c>
      <c r="K35" s="2">
        <f t="shared" si="4"/>
        <v>6.8666666666666671</v>
      </c>
      <c r="L35" s="3">
        <f t="shared" si="5"/>
        <v>0.97098646034816249</v>
      </c>
      <c r="M35" s="3">
        <f t="shared" si="6"/>
        <v>0.97709457395907562</v>
      </c>
      <c r="N35" s="7"/>
      <c r="O35" s="2">
        <v>1.36</v>
      </c>
      <c r="P35" s="2">
        <f t="shared" si="7"/>
        <v>6.8666666666666671</v>
      </c>
      <c r="Q35" s="3">
        <f t="shared" si="0"/>
        <v>0.94661921708185059</v>
      </c>
      <c r="R35" s="3">
        <f t="shared" si="8"/>
        <v>0.95785727664356624</v>
      </c>
    </row>
    <row r="36" spans="5:18" x14ac:dyDescent="0.4">
      <c r="E36" s="2">
        <v>1.39</v>
      </c>
      <c r="F36" s="2">
        <f t="shared" si="1"/>
        <v>6.9666666666666659</v>
      </c>
      <c r="G36" s="3">
        <f t="shared" si="2"/>
        <v>0.98031496062992129</v>
      </c>
      <c r="H36" s="3">
        <f t="shared" si="3"/>
        <v>0.98445917944467476</v>
      </c>
      <c r="I36" s="7"/>
      <c r="J36" s="2">
        <v>1.39</v>
      </c>
      <c r="K36" s="2">
        <f t="shared" si="4"/>
        <v>6.9666666666666659</v>
      </c>
      <c r="L36" s="3">
        <f t="shared" si="5"/>
        <v>0.97131931166347996</v>
      </c>
      <c r="M36" s="3">
        <f t="shared" si="6"/>
        <v>0.97735735131327361</v>
      </c>
      <c r="N36" s="7"/>
      <c r="O36" s="2">
        <v>1.39</v>
      </c>
      <c r="P36" s="2">
        <f t="shared" si="7"/>
        <v>6.9666666666666659</v>
      </c>
      <c r="Q36" s="3">
        <f t="shared" si="0"/>
        <v>0.94718309859154926</v>
      </c>
      <c r="R36" s="3">
        <f t="shared" si="8"/>
        <v>0.9583024462564862</v>
      </c>
    </row>
    <row r="37" spans="5:18" ht="17.399999999999999" customHeight="1" x14ac:dyDescent="0.4">
      <c r="E37" s="2">
        <v>1.42</v>
      </c>
      <c r="F37" s="2">
        <f t="shared" si="1"/>
        <v>7.0666666666666664</v>
      </c>
      <c r="G37" s="3">
        <f t="shared" si="2"/>
        <v>0.98054474708171202</v>
      </c>
      <c r="H37" s="3">
        <f t="shared" si="3"/>
        <v>0.98464058980135161</v>
      </c>
      <c r="I37" s="7"/>
      <c r="J37" s="2">
        <v>1.42</v>
      </c>
      <c r="K37" s="2">
        <f t="shared" si="4"/>
        <v>7.0666666666666664</v>
      </c>
      <c r="L37" s="3">
        <f t="shared" si="5"/>
        <v>0.97164461247637046</v>
      </c>
      <c r="M37" s="3">
        <f t="shared" si="6"/>
        <v>0.97761416774450305</v>
      </c>
      <c r="N37" s="7"/>
      <c r="O37" s="2">
        <v>1.42</v>
      </c>
      <c r="P37" s="2">
        <f t="shared" si="7"/>
        <v>7.0666666666666664</v>
      </c>
      <c r="Q37" s="3">
        <f t="shared" si="0"/>
        <v>0.94773519163763065</v>
      </c>
      <c r="R37" s="3">
        <f t="shared" si="8"/>
        <v>0.95873830918760317</v>
      </c>
    </row>
    <row r="38" spans="5:18" x14ac:dyDescent="0.4">
      <c r="E38" s="2">
        <v>1.45</v>
      </c>
      <c r="F38" s="2">
        <f t="shared" si="1"/>
        <v>7.1666666666666661</v>
      </c>
      <c r="G38" s="3">
        <f t="shared" si="2"/>
        <v>0.98076923076923073</v>
      </c>
      <c r="H38" s="3">
        <f t="shared" si="3"/>
        <v>0.98481781376518218</v>
      </c>
      <c r="I38" s="7"/>
      <c r="J38" s="2">
        <v>1.45</v>
      </c>
      <c r="K38" s="2">
        <f t="shared" si="4"/>
        <v>7.1666666666666661</v>
      </c>
      <c r="L38" s="3">
        <f t="shared" si="5"/>
        <v>0.9719626168224299</v>
      </c>
      <c r="M38" s="3">
        <f t="shared" si="6"/>
        <v>0.97786522380718155</v>
      </c>
      <c r="N38" s="7"/>
      <c r="O38" s="2">
        <v>1.45</v>
      </c>
      <c r="P38" s="2">
        <f t="shared" si="7"/>
        <v>7.1666666666666661</v>
      </c>
      <c r="Q38" s="3">
        <f t="shared" si="0"/>
        <v>0.94827586206896552</v>
      </c>
      <c r="R38" s="3">
        <f t="shared" si="8"/>
        <v>0.95916515426497284</v>
      </c>
    </row>
    <row r="39" spans="5:18" ht="17.399999999999999" customHeight="1" x14ac:dyDescent="0.4">
      <c r="E39" s="2">
        <v>1.48</v>
      </c>
      <c r="F39" s="2">
        <f t="shared" si="1"/>
        <v>7.2666666666666675</v>
      </c>
      <c r="G39" s="3">
        <f t="shared" si="2"/>
        <v>0.98098859315589348</v>
      </c>
      <c r="H39" s="3">
        <f t="shared" si="3"/>
        <v>0.98499099459675798</v>
      </c>
      <c r="I39" s="7"/>
      <c r="J39" s="2">
        <v>1.48</v>
      </c>
      <c r="K39" s="2">
        <f t="shared" si="4"/>
        <v>7.2666666666666675</v>
      </c>
      <c r="L39" s="3">
        <f t="shared" si="5"/>
        <v>0.97227356746765248</v>
      </c>
      <c r="M39" s="3">
        <f t="shared" si="6"/>
        <v>0.97811071115867299</v>
      </c>
      <c r="N39" s="7"/>
      <c r="O39" s="2">
        <v>1.48</v>
      </c>
      <c r="P39" s="2">
        <f t="shared" si="7"/>
        <v>7.2666666666666675</v>
      </c>
      <c r="Q39" s="3">
        <f t="shared" si="0"/>
        <v>0.94880546075085326</v>
      </c>
      <c r="R39" s="3">
        <f t="shared" si="8"/>
        <v>0.95958325848751569</v>
      </c>
    </row>
    <row r="40" spans="5:18" x14ac:dyDescent="0.4">
      <c r="E40" s="2">
        <v>1.51</v>
      </c>
      <c r="F40" s="2">
        <f t="shared" si="1"/>
        <v>7.3666666666666654</v>
      </c>
      <c r="G40" s="3">
        <f t="shared" si="2"/>
        <v>0.98120300751879697</v>
      </c>
      <c r="H40" s="3">
        <f t="shared" si="3"/>
        <v>0.98516026909378707</v>
      </c>
      <c r="I40" s="7"/>
      <c r="J40" s="2">
        <v>1.51</v>
      </c>
      <c r="K40" s="2">
        <f t="shared" si="4"/>
        <v>7.3666666666666654</v>
      </c>
      <c r="L40" s="3">
        <f t="shared" si="5"/>
        <v>0.97257769652650827</v>
      </c>
      <c r="M40" s="3">
        <f t="shared" si="6"/>
        <v>0.97835081304724336</v>
      </c>
      <c r="N40" s="7"/>
      <c r="O40" s="2">
        <v>1.51</v>
      </c>
      <c r="P40" s="2">
        <f t="shared" si="7"/>
        <v>7.3666666666666654</v>
      </c>
      <c r="Q40" s="3">
        <f t="shared" si="0"/>
        <v>0.94932432432432434</v>
      </c>
      <c r="R40" s="3">
        <f t="shared" si="8"/>
        <v>0.95999288762446655</v>
      </c>
    </row>
    <row r="41" spans="5:18" ht="17.399999999999999" customHeight="1" x14ac:dyDescent="0.4">
      <c r="E41" s="2">
        <v>1.54</v>
      </c>
      <c r="F41" s="2">
        <f t="shared" si="1"/>
        <v>7.4666666666666668</v>
      </c>
      <c r="G41" s="3">
        <f t="shared" si="2"/>
        <v>0.98141263940520451</v>
      </c>
      <c r="H41" s="3">
        <f t="shared" si="3"/>
        <v>0.98532576795147719</v>
      </c>
      <c r="I41" s="7"/>
      <c r="J41" s="2">
        <v>1.54</v>
      </c>
      <c r="K41" s="2">
        <f t="shared" si="4"/>
        <v>7.4666666666666668</v>
      </c>
      <c r="L41" s="3">
        <f t="shared" si="5"/>
        <v>0.97287522603978305</v>
      </c>
      <c r="M41" s="3">
        <f t="shared" si="6"/>
        <v>0.9785857047682498</v>
      </c>
      <c r="N41" s="7"/>
      <c r="O41" s="2">
        <v>1.54</v>
      </c>
      <c r="P41" s="2">
        <f t="shared" si="7"/>
        <v>7.4666666666666668</v>
      </c>
      <c r="Q41" s="3">
        <f t="shared" si="0"/>
        <v>0.94983277591973247</v>
      </c>
      <c r="R41" s="3">
        <f t="shared" si="8"/>
        <v>0.96039429677873622</v>
      </c>
    </row>
    <row r="42" spans="5:18" x14ac:dyDescent="0.4">
      <c r="E42" s="2">
        <v>1.57</v>
      </c>
      <c r="F42" s="2">
        <f t="shared" si="1"/>
        <v>7.5666666666666682</v>
      </c>
      <c r="G42" s="3">
        <f t="shared" si="2"/>
        <v>0.98161764705882348</v>
      </c>
      <c r="H42" s="3">
        <f t="shared" si="3"/>
        <v>0.98548761609907121</v>
      </c>
      <c r="I42" s="7"/>
      <c r="J42" s="2">
        <v>1.57</v>
      </c>
      <c r="K42" s="2">
        <f t="shared" si="4"/>
        <v>7.5666666666666682</v>
      </c>
      <c r="L42" s="3">
        <f t="shared" si="5"/>
        <v>0.97316636851520577</v>
      </c>
      <c r="M42" s="3">
        <f t="shared" si="6"/>
        <v>0.97881555409095189</v>
      </c>
      <c r="N42" s="7"/>
      <c r="O42" s="2">
        <v>1.57</v>
      </c>
      <c r="P42" s="2">
        <f t="shared" si="7"/>
        <v>7.5666666666666682</v>
      </c>
      <c r="Q42" s="3">
        <f t="shared" si="0"/>
        <v>0.95033112582781454</v>
      </c>
      <c r="R42" s="3">
        <f t="shared" si="8"/>
        <v>0.96078773091669567</v>
      </c>
    </row>
    <row r="43" spans="5:18" ht="17.399999999999999" customHeight="1" x14ac:dyDescent="0.4">
      <c r="E43" s="2">
        <v>1.6</v>
      </c>
      <c r="F43" s="2">
        <f>10*(1+E43)/3 -1</f>
        <v>7.6666666666666661</v>
      </c>
      <c r="G43" s="3">
        <f>1- 10/(90+60*F43)</f>
        <v>0.98181818181818181</v>
      </c>
      <c r="H43" s="3">
        <f t="shared" si="3"/>
        <v>0.9856459330143541</v>
      </c>
      <c r="I43" s="7"/>
      <c r="J43" s="2">
        <v>1.6</v>
      </c>
      <c r="K43" s="2">
        <f>10*(1+J43)/3 -1</f>
        <v>7.6666666666666661</v>
      </c>
      <c r="L43" s="3">
        <f>1- 30/(210+120*K43)</f>
        <v>0.97345132743362828</v>
      </c>
      <c r="M43" s="3">
        <f t="shared" si="6"/>
        <v>0.9790405216581276</v>
      </c>
      <c r="N43" s="7"/>
      <c r="O43" s="2">
        <v>1.6</v>
      </c>
      <c r="P43" s="2">
        <f>10*(1+O43)/3 -1</f>
        <v>7.6666666666666661</v>
      </c>
      <c r="Q43" s="3">
        <f t="shared" si="0"/>
        <v>0.95081967213114749</v>
      </c>
      <c r="R43" s="3">
        <f t="shared" si="8"/>
        <v>0.96117342536669537</v>
      </c>
    </row>
    <row r="44" spans="5:18" x14ac:dyDescent="0.4">
      <c r="E44" s="2">
        <v>1.63</v>
      </c>
      <c r="F44" s="2">
        <f t="shared" si="1"/>
        <v>7.7666666666666657</v>
      </c>
      <c r="G44" s="3">
        <f t="shared" si="2"/>
        <v>0.98201438848920863</v>
      </c>
      <c r="H44" s="3">
        <f t="shared" si="3"/>
        <v>0.98580083301779631</v>
      </c>
      <c r="I44" s="7"/>
      <c r="J44" s="2">
        <v>1.63</v>
      </c>
      <c r="K44" s="2">
        <f t="shared" si="4"/>
        <v>7.7666666666666657</v>
      </c>
      <c r="L44" s="3">
        <f t="shared" si="5"/>
        <v>0.97373029772329245</v>
      </c>
      <c r="M44" s="3">
        <f t="shared" si="6"/>
        <v>0.979260761360494</v>
      </c>
      <c r="N44" s="7"/>
      <c r="O44" s="2">
        <v>1.63</v>
      </c>
      <c r="P44" s="2">
        <f t="shared" si="7"/>
        <v>7.7666666666666657</v>
      </c>
      <c r="Q44" s="3">
        <f t="shared" si="0"/>
        <v>0.95129870129870131</v>
      </c>
      <c r="R44" s="3">
        <f t="shared" si="8"/>
        <v>0.96155160628844838</v>
      </c>
    </row>
    <row r="45" spans="5:18" ht="17.399999999999999" customHeight="1" x14ac:dyDescent="0.4">
      <c r="E45" s="2">
        <v>1.66</v>
      </c>
      <c r="F45" s="2">
        <f t="shared" si="1"/>
        <v>7.8666666666666671</v>
      </c>
      <c r="G45" s="3">
        <f t="shared" si="2"/>
        <v>0.98220640569395012</v>
      </c>
      <c r="H45" s="3">
        <f t="shared" si="3"/>
        <v>0.98595242554785534</v>
      </c>
      <c r="I45" s="7"/>
      <c r="J45" s="2">
        <v>1.66</v>
      </c>
      <c r="K45" s="2">
        <f t="shared" si="4"/>
        <v>7.8666666666666671</v>
      </c>
      <c r="L45" s="3">
        <f t="shared" si="5"/>
        <v>0.97400346620450606</v>
      </c>
      <c r="M45" s="3">
        <f t="shared" si="6"/>
        <v>0.97947642068776797</v>
      </c>
      <c r="N45" s="7"/>
      <c r="O45" s="2">
        <v>1.66</v>
      </c>
      <c r="P45" s="2">
        <f t="shared" si="7"/>
        <v>7.8666666666666671</v>
      </c>
      <c r="Q45" s="3">
        <f t="shared" si="0"/>
        <v>0.95176848874598075</v>
      </c>
      <c r="R45" s="3">
        <f t="shared" si="8"/>
        <v>0.96192249111524797</v>
      </c>
    </row>
    <row r="46" spans="5:18" x14ac:dyDescent="0.4">
      <c r="E46" s="2">
        <v>1.69</v>
      </c>
      <c r="F46" s="2">
        <f t="shared" si="1"/>
        <v>7.9666666666666668</v>
      </c>
      <c r="G46" s="3">
        <f t="shared" si="2"/>
        <v>0.98239436619718312</v>
      </c>
      <c r="H46" s="3">
        <f t="shared" si="3"/>
        <v>0.98610081541882877</v>
      </c>
      <c r="I46" s="7"/>
      <c r="J46" s="2">
        <v>1.69</v>
      </c>
      <c r="K46" s="2">
        <f t="shared" si="4"/>
        <v>7.9666666666666668</v>
      </c>
      <c r="L46" s="3">
        <f t="shared" si="5"/>
        <v>0.97427101200686106</v>
      </c>
      <c r="M46" s="3">
        <f t="shared" si="6"/>
        <v>0.97968764105804818</v>
      </c>
      <c r="N46" s="7"/>
      <c r="O46" s="2">
        <v>1.69</v>
      </c>
      <c r="P46" s="2">
        <f t="shared" si="7"/>
        <v>7.9666666666666668</v>
      </c>
      <c r="Q46" s="3">
        <f t="shared" si="0"/>
        <v>0.95222929936305734</v>
      </c>
      <c r="R46" s="3">
        <f t="shared" si="8"/>
        <v>0.96228628897083479</v>
      </c>
    </row>
    <row r="47" spans="5:18" ht="17.399999999999999" customHeight="1" x14ac:dyDescent="0.4">
      <c r="E47" s="2">
        <v>1.72</v>
      </c>
      <c r="F47" s="2">
        <f t="shared" si="1"/>
        <v>8.0666666666666647</v>
      </c>
      <c r="G47" s="3">
        <f t="shared" si="2"/>
        <v>0.98257839721254359</v>
      </c>
      <c r="H47" s="3">
        <f t="shared" si="3"/>
        <v>0.98624610306253446</v>
      </c>
      <c r="I47" s="7"/>
      <c r="J47" s="2">
        <v>1.72</v>
      </c>
      <c r="K47" s="2">
        <f t="shared" si="4"/>
        <v>8.0666666666666647</v>
      </c>
      <c r="L47" s="3">
        <f t="shared" si="5"/>
        <v>0.97453310696095075</v>
      </c>
      <c r="M47" s="3">
        <f t="shared" si="6"/>
        <v>0.97989455812706638</v>
      </c>
      <c r="N47" s="7"/>
      <c r="O47" s="2">
        <v>1.72</v>
      </c>
      <c r="P47" s="2">
        <f t="shared" si="7"/>
        <v>8.0666666666666647</v>
      </c>
      <c r="Q47" s="3">
        <f t="shared" si="0"/>
        <v>0.95268138801261826</v>
      </c>
      <c r="R47" s="3">
        <f t="shared" si="8"/>
        <v>0.96264320106259338</v>
      </c>
    </row>
    <row r="48" spans="5:18" x14ac:dyDescent="0.4">
      <c r="E48" s="2">
        <v>1.75</v>
      </c>
      <c r="F48" s="2">
        <f t="shared" si="1"/>
        <v>8.1666666666666661</v>
      </c>
      <c r="G48" s="3">
        <f t="shared" si="2"/>
        <v>0.98275862068965514</v>
      </c>
      <c r="H48" s="3">
        <f t="shared" si="3"/>
        <v>0.98638838475499091</v>
      </c>
      <c r="I48" s="7"/>
      <c r="J48" s="2">
        <v>1.75</v>
      </c>
      <c r="K48" s="2">
        <f t="shared" si="4"/>
        <v>8.1666666666666661</v>
      </c>
      <c r="L48" s="3">
        <f t="shared" si="5"/>
        <v>0.97478991596638653</v>
      </c>
      <c r="M48" s="3">
        <f t="shared" si="6"/>
        <v>0.98009730207872625</v>
      </c>
      <c r="N48" s="7"/>
      <c r="O48" s="2">
        <v>1.75</v>
      </c>
      <c r="P48" s="2">
        <f t="shared" si="7"/>
        <v>8.1666666666666661</v>
      </c>
      <c r="Q48" s="3">
        <f t="shared" si="0"/>
        <v>0.953125</v>
      </c>
      <c r="R48" s="3">
        <f t="shared" si="8"/>
        <v>0.96299342105263164</v>
      </c>
    </row>
    <row r="49" spans="5:18" ht="17.399999999999999" customHeight="1" x14ac:dyDescent="0.4">
      <c r="E49" s="2">
        <v>1.78</v>
      </c>
      <c r="F49" s="2">
        <f t="shared" si="1"/>
        <v>8.2666666666666675</v>
      </c>
      <c r="G49" s="3">
        <f t="shared" si="2"/>
        <v>0.98293515358361772</v>
      </c>
      <c r="H49" s="3">
        <f t="shared" si="3"/>
        <v>0.98652775282917193</v>
      </c>
      <c r="I49" s="7"/>
      <c r="J49" s="2">
        <v>1.78</v>
      </c>
      <c r="K49" s="2">
        <f t="shared" si="4"/>
        <v>8.2666666666666675</v>
      </c>
      <c r="L49" s="3">
        <f t="shared" si="5"/>
        <v>0.9750415973377704</v>
      </c>
      <c r="M49" s="3">
        <f t="shared" si="6"/>
        <v>0.98029599789823985</v>
      </c>
      <c r="N49" s="7"/>
      <c r="O49" s="2">
        <v>1.78</v>
      </c>
      <c r="P49" s="2">
        <f t="shared" si="7"/>
        <v>8.2666666666666675</v>
      </c>
      <c r="Q49" s="3">
        <f t="shared" si="0"/>
        <v>0.95356037151702788</v>
      </c>
      <c r="R49" s="3">
        <f t="shared" si="8"/>
        <v>0.96333713540817989</v>
      </c>
    </row>
    <row r="50" spans="5:18" x14ac:dyDescent="0.4">
      <c r="E50" s="2">
        <v>1.81</v>
      </c>
      <c r="F50" s="2">
        <f>10*(1+E50)/3 -1</f>
        <v>8.3666666666666671</v>
      </c>
      <c r="G50" s="3">
        <f>1- 10/(90+60*F50)</f>
        <v>0.98310810810810811</v>
      </c>
      <c r="H50" s="3">
        <f t="shared" si="3"/>
        <v>0.98666429587482218</v>
      </c>
      <c r="I50" s="7"/>
      <c r="J50" s="2">
        <v>1.81</v>
      </c>
      <c r="K50" s="2">
        <f>10*(1+J50)/3 -1</f>
        <v>8.3666666666666671</v>
      </c>
      <c r="L50" s="3">
        <f>1- 30/(210+120*K50)</f>
        <v>0.97528830313014825</v>
      </c>
      <c r="M50" s="3">
        <f t="shared" si="6"/>
        <v>0.98049076562906445</v>
      </c>
      <c r="N50" s="7"/>
      <c r="O50" s="2">
        <v>1.81</v>
      </c>
      <c r="P50" s="2">
        <f>10*(1+O50)/3 -1</f>
        <v>8.3666666666666671</v>
      </c>
      <c r="Q50" s="3">
        <f t="shared" si="0"/>
        <v>0.95398773006134974</v>
      </c>
      <c r="R50" s="3">
        <f t="shared" si="8"/>
        <v>0.96367452373264451</v>
      </c>
    </row>
    <row r="51" spans="5:18" ht="17.399999999999999" customHeight="1" x14ac:dyDescent="0.4">
      <c r="E51" s="2">
        <v>1.84</v>
      </c>
      <c r="F51" s="2">
        <f t="shared" si="1"/>
        <v>8.4666666666666668</v>
      </c>
      <c r="G51" s="3">
        <f t="shared" si="2"/>
        <v>0.98327759197324416</v>
      </c>
      <c r="H51" s="3">
        <f t="shared" si="3"/>
        <v>0.98679809892624537</v>
      </c>
      <c r="I51" s="7"/>
      <c r="J51" s="2">
        <v>1.84</v>
      </c>
      <c r="K51" s="2">
        <f t="shared" si="4"/>
        <v>8.4666666666666668</v>
      </c>
      <c r="L51" s="3">
        <f t="shared" si="5"/>
        <v>0.9755301794453507</v>
      </c>
      <c r="M51" s="3">
        <f t="shared" si="6"/>
        <v>0.98068172061475056</v>
      </c>
      <c r="N51" s="7"/>
      <c r="O51" s="2">
        <v>1.84</v>
      </c>
      <c r="P51" s="2">
        <f t="shared" si="7"/>
        <v>8.4666666666666668</v>
      </c>
      <c r="Q51" s="3">
        <f t="shared" si="0"/>
        <v>0.95440729483282671</v>
      </c>
      <c r="R51" s="3">
        <f t="shared" si="8"/>
        <v>0.96400575907854735</v>
      </c>
    </row>
    <row r="52" spans="5:18" x14ac:dyDescent="0.4">
      <c r="E52" s="2">
        <v>1.87</v>
      </c>
      <c r="F52" s="2">
        <f t="shared" si="1"/>
        <v>8.5666666666666682</v>
      </c>
      <c r="G52" s="3">
        <f t="shared" si="2"/>
        <v>0.98344370860927155</v>
      </c>
      <c r="H52" s="3">
        <f t="shared" si="3"/>
        <v>0.98692924363889856</v>
      </c>
      <c r="I52" s="7"/>
      <c r="J52" s="2">
        <v>1.87</v>
      </c>
      <c r="K52" s="2">
        <f t="shared" si="4"/>
        <v>8.5666666666666682</v>
      </c>
      <c r="L52" s="3">
        <f t="shared" si="5"/>
        <v>0.975767366720517</v>
      </c>
      <c r="M52" s="3">
        <f t="shared" si="6"/>
        <v>0.98086897372672399</v>
      </c>
      <c r="N52" s="7"/>
      <c r="O52" s="2">
        <v>1.87</v>
      </c>
      <c r="P52" s="2">
        <f t="shared" si="7"/>
        <v>8.5666666666666682</v>
      </c>
      <c r="Q52" s="3">
        <f t="shared" si="0"/>
        <v>0.95481927710843373</v>
      </c>
      <c r="R52" s="3">
        <f t="shared" si="8"/>
        <v>0.96433100824350027</v>
      </c>
    </row>
    <row r="53" spans="5:18" x14ac:dyDescent="0.4">
      <c r="E53" s="2">
        <v>1.9</v>
      </c>
      <c r="F53" s="2">
        <f t="shared" si="1"/>
        <v>8.6666666666666661</v>
      </c>
      <c r="G53" s="3">
        <f t="shared" si="2"/>
        <v>0.98360655737704916</v>
      </c>
      <c r="H53" s="3">
        <f t="shared" si="3"/>
        <v>0.98705780845556512</v>
      </c>
      <c r="I53" s="7"/>
      <c r="J53" s="2">
        <v>1.9</v>
      </c>
      <c r="K53" s="2">
        <f t="shared" si="4"/>
        <v>8.6666666666666661</v>
      </c>
      <c r="L53" s="3">
        <f t="shared" si="5"/>
        <v>0.97599999999999998</v>
      </c>
      <c r="M53" s="3">
        <f t="shared" si="6"/>
        <v>0.9810526315789474</v>
      </c>
      <c r="N53" s="7"/>
      <c r="O53" s="2">
        <v>1.9</v>
      </c>
      <c r="P53" s="2">
        <f t="shared" si="7"/>
        <v>8.6666666666666661</v>
      </c>
      <c r="Q53" s="3">
        <f t="shared" si="0"/>
        <v>0.95522388059701491</v>
      </c>
      <c r="R53" s="3">
        <f t="shared" si="8"/>
        <v>0.9646504320502749</v>
      </c>
    </row>
  </sheetData>
  <mergeCells count="5">
    <mergeCell ref="T10:T11"/>
    <mergeCell ref="U10:U11"/>
    <mergeCell ref="E3:H4"/>
    <mergeCell ref="O3:R4"/>
    <mergeCell ref="J3:M4"/>
  </mergeCells>
  <phoneticPr fontId="2" type="noConversion"/>
  <conditionalFormatting sqref="O6:O53 J6:J53 E6:E53">
    <cfRule type="expression" dxfId="15" priority="13">
      <formula>ABS(E6-$U$15)=MIN(ABS($E$6:$E$53-$U$15))</formula>
    </cfRule>
  </conditionalFormatting>
  <conditionalFormatting sqref="P6:P53 K6:K53 F6:F53">
    <cfRule type="expression" dxfId="8" priority="16">
      <formula>ABS(F6-$U$18)=MIN(ABS($F$6:$F$53-$U$18))</formula>
    </cfRule>
  </conditionalFormatting>
  <conditionalFormatting sqref="G6:G53">
    <cfRule type="expression" dxfId="14" priority="19">
      <formula>ABS(G6-$U$8)=MIN(ABS($G$6:$G$53-$U$8))</formula>
    </cfRule>
  </conditionalFormatting>
  <conditionalFormatting sqref="L6:L53">
    <cfRule type="expression" dxfId="13" priority="20">
      <formula>ABS(L6-$U$8)=MIN(ABS($L$6:$L$53-$U$8))</formula>
    </cfRule>
  </conditionalFormatting>
  <conditionalFormatting sqref="Q6:Q53">
    <cfRule type="expression" dxfId="12" priority="21">
      <formula>ABS(Q6-$U$8)=MIN(ABS($Q$6:$Q$53-$U$8))</formula>
    </cfRule>
  </conditionalFormatting>
  <conditionalFormatting sqref="H6:H53">
    <cfRule type="expression" dxfId="11" priority="3">
      <formula>ABS(H6-$U$8)=MIN(ABS($H$6:$H$53-$U$8))</formula>
    </cfRule>
  </conditionalFormatting>
  <conditionalFormatting sqref="M6:M53">
    <cfRule type="expression" dxfId="10" priority="2">
      <formula>ABS(M6-$U$8)=MIN(ABS($M$6:$M$53-$U$8))</formula>
    </cfRule>
  </conditionalFormatting>
  <conditionalFormatting sqref="R6:R53">
    <cfRule type="expression" dxfId="9" priority="1">
      <formula>ABS(R6-$U$8)=MIN(ABS($R$6:$R$53-$U$8))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고광현</dc:creator>
  <cp:lastModifiedBy>고광현</cp:lastModifiedBy>
  <dcterms:created xsi:type="dcterms:W3CDTF">2023-03-27T14:05:30Z</dcterms:created>
  <dcterms:modified xsi:type="dcterms:W3CDTF">2023-03-28T12:26:24Z</dcterms:modified>
</cp:coreProperties>
</file>