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0221004\Desktop\"/>
    </mc:Choice>
  </mc:AlternateContent>
  <xr:revisionPtr revIDLastSave="0" documentId="13_ncr:1_{D6F098CD-3FCB-447D-9ABA-EA43FB420A50}" xr6:coauthVersionLast="47" xr6:coauthVersionMax="47" xr10:uidLastSave="{00000000-0000-0000-0000-000000000000}"/>
  <bookViews>
    <workbookView xWindow="-120" yWindow="-120" windowWidth="29040" windowHeight="15840" xr2:uid="{D2DD17A0-27AB-44E3-B5A2-44385E090D67}"/>
  </bookViews>
  <sheets>
    <sheet name="보스" sheetId="1" r:id="rId1"/>
    <sheet name="일반" sheetId="2" r:id="rId2"/>
    <sheet name="치장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J4" i="2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4" i="1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30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  <c r="G32" i="1"/>
  <c r="G31" i="1"/>
  <c r="G30" i="1"/>
  <c r="G29" i="1"/>
  <c r="G28" i="1"/>
  <c r="G26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10" i="1"/>
  <c r="G11" i="1"/>
  <c r="G8" i="1"/>
  <c r="G5" i="1"/>
  <c r="G6" i="1"/>
  <c r="G7" i="1"/>
  <c r="G4" i="1"/>
  <c r="H3" i="3" l="1"/>
  <c r="I3" i="3" s="1"/>
  <c r="M21" i="1"/>
  <c r="K4" i="2"/>
  <c r="D35" i="1"/>
  <c r="E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tc={56903E70-2469-4DE1-ADD0-A8FD2D8C816D}</author>
  </authors>
  <commentList>
    <comment ref="B34" authorId="0" shapeId="0" xr:uid="{56903E70-2469-4DE1-ADD0-A8FD2D8C816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1주일간 획득 가능한 최대 보스 코인갯수</t>
      </text>
    </comment>
  </commentList>
</comments>
</file>

<file path=xl/sharedStrings.xml><?xml version="1.0" encoding="utf-8"?>
<sst xmlns="http://schemas.openxmlformats.org/spreadsheetml/2006/main" count="196" uniqueCount="151">
  <si>
    <t>보스</t>
    <phoneticPr fontId="1" type="noConversion"/>
  </si>
  <si>
    <t>코인 개수</t>
    <phoneticPr fontId="1" type="noConversion"/>
  </si>
  <si>
    <t>난이도</t>
    <phoneticPr fontId="1" type="noConversion"/>
  </si>
  <si>
    <t>시그너스</t>
    <phoneticPr fontId="1" type="noConversion"/>
  </si>
  <si>
    <t>이지</t>
    <phoneticPr fontId="1" type="noConversion"/>
  </si>
  <si>
    <t>노말</t>
    <phoneticPr fontId="1" type="noConversion"/>
  </si>
  <si>
    <t>힐라</t>
    <phoneticPr fontId="1" type="noConversion"/>
  </si>
  <si>
    <t>하드</t>
    <phoneticPr fontId="1" type="noConversion"/>
  </si>
  <si>
    <t>핑크빈</t>
    <phoneticPr fontId="1" type="noConversion"/>
  </si>
  <si>
    <t>카오스</t>
    <phoneticPr fontId="1" type="noConversion"/>
  </si>
  <si>
    <t>자쿰</t>
    <phoneticPr fontId="1" type="noConversion"/>
  </si>
  <si>
    <t>피에르</t>
    <phoneticPr fontId="1" type="noConversion"/>
  </si>
  <si>
    <t>반반</t>
    <phoneticPr fontId="1" type="noConversion"/>
  </si>
  <si>
    <t>블러디퀸</t>
    <phoneticPr fontId="1" type="noConversion"/>
  </si>
  <si>
    <t>매그너스</t>
    <phoneticPr fontId="1" type="noConversion"/>
  </si>
  <si>
    <t>벨룸</t>
    <phoneticPr fontId="1" type="noConversion"/>
  </si>
  <si>
    <t>파풀라투스</t>
    <phoneticPr fontId="1" type="noConversion"/>
  </si>
  <si>
    <t>스우</t>
    <phoneticPr fontId="1" type="noConversion"/>
  </si>
  <si>
    <t>데미안</t>
    <phoneticPr fontId="1" type="noConversion"/>
  </si>
  <si>
    <t>가엔슬</t>
    <phoneticPr fontId="1" type="noConversion"/>
  </si>
  <si>
    <t>루시드</t>
    <phoneticPr fontId="1" type="noConversion"/>
  </si>
  <si>
    <t>윌</t>
    <phoneticPr fontId="1" type="noConversion"/>
  </si>
  <si>
    <t>더스크</t>
    <phoneticPr fontId="1" type="noConversion"/>
  </si>
  <si>
    <t>듄켈</t>
    <phoneticPr fontId="1" type="noConversion"/>
  </si>
  <si>
    <t>진힐라</t>
    <phoneticPr fontId="1" type="noConversion"/>
  </si>
  <si>
    <t>일반 코인표</t>
    <phoneticPr fontId="1" type="noConversion"/>
  </si>
  <si>
    <t>품목명</t>
    <phoneticPr fontId="1" type="noConversion"/>
  </si>
  <si>
    <t>이벤트 링 전용 명장의 큐브</t>
    <phoneticPr fontId="1" type="noConversion"/>
  </si>
  <si>
    <t>에픽 잠재능력 부여 주문서 100%</t>
    <phoneticPr fontId="1" type="noConversion"/>
  </si>
  <si>
    <t>스페셜 에디 잠재 능력 주문서 100%</t>
    <phoneticPr fontId="1" type="noConversion"/>
  </si>
  <si>
    <t>황금망치 100%</t>
    <phoneticPr fontId="1" type="noConversion"/>
  </si>
  <si>
    <t>이노센트 주문서 100%</t>
    <phoneticPr fontId="1" type="noConversion"/>
  </si>
  <si>
    <t>금빛 각인의 인장</t>
    <phoneticPr fontId="1" type="noConversion"/>
  </si>
  <si>
    <t>스페셜 에디셔널 각인의 인장</t>
    <phoneticPr fontId="1" type="noConversion"/>
  </si>
  <si>
    <t>수상한 에디셔널 큐브</t>
    <phoneticPr fontId="1" type="noConversion"/>
  </si>
  <si>
    <t>펫장비 공격력 스크롤 100%</t>
    <phoneticPr fontId="1" type="noConversion"/>
  </si>
  <si>
    <t>펫장비 마력 스크롤 100%</t>
    <phoneticPr fontId="1" type="noConversion"/>
  </si>
  <si>
    <t>카르마 영원한 환생의 불꽃</t>
    <phoneticPr fontId="1" type="noConversion"/>
  </si>
  <si>
    <t>카르마 강력한 환생의 불꽃</t>
    <phoneticPr fontId="1" type="noConversion"/>
  </si>
  <si>
    <t>카르마 검은 환생의 불꽃</t>
    <phoneticPr fontId="1" type="noConversion"/>
  </si>
  <si>
    <t>순백의 주문서 100%</t>
    <phoneticPr fontId="1" type="noConversion"/>
  </si>
  <si>
    <t>카르마 장인의 큐브</t>
    <phoneticPr fontId="1" type="noConversion"/>
  </si>
  <si>
    <t>카르마 명장의 큐브</t>
    <phoneticPr fontId="1" type="noConversion"/>
  </si>
  <si>
    <t>카르마 유니크 잠재 주문서</t>
    <phoneticPr fontId="1" type="noConversion"/>
  </si>
  <si>
    <t>카르마 스타포스 17성 강화권</t>
    <phoneticPr fontId="1" type="noConversion"/>
  </si>
  <si>
    <t>이벤트 링 전용 레전드리 주문서</t>
    <phoneticPr fontId="1" type="noConversion"/>
  </si>
  <si>
    <t>이벤트 링 3종 선택권</t>
    <phoneticPr fontId="1" type="noConversion"/>
  </si>
  <si>
    <t>테네브리스 링 주문서</t>
    <phoneticPr fontId="1" type="noConversion"/>
  </si>
  <si>
    <t>어웨이크 링 주문서</t>
    <phoneticPr fontId="1" type="noConversion"/>
  </si>
  <si>
    <t>품목 수량</t>
    <phoneticPr fontId="1" type="noConversion"/>
  </si>
  <si>
    <t>창고이동</t>
    <phoneticPr fontId="1" type="noConversion"/>
  </si>
  <si>
    <t>불가</t>
    <phoneticPr fontId="1" type="noConversion"/>
  </si>
  <si>
    <t>가능</t>
    <phoneticPr fontId="1" type="noConversion"/>
  </si>
  <si>
    <t>&lt;강화샵&gt;</t>
    <phoneticPr fontId="1" type="noConversion"/>
  </si>
  <si>
    <t>&lt;성장샵&gt;</t>
    <phoneticPr fontId="1" type="noConversion"/>
  </si>
  <si>
    <t>경험치 2배 쿠폰(15분)</t>
    <phoneticPr fontId="1" type="noConversion"/>
  </si>
  <si>
    <t>의문의 모몽</t>
    <phoneticPr fontId="1" type="noConversion"/>
  </si>
  <si>
    <t>몬스터 라이프 젬 7개 티켓</t>
    <phoneticPr fontId="1" type="noConversion"/>
  </si>
  <si>
    <t>파워 엘릭서 100개 교환권</t>
    <phoneticPr fontId="1" type="noConversion"/>
  </si>
  <si>
    <t>텔포 1일 교환권</t>
    <phoneticPr fontId="1" type="noConversion"/>
  </si>
  <si>
    <t>성향 성장의 비약</t>
    <phoneticPr fontId="1" type="noConversion"/>
  </si>
  <si>
    <t>선택 슬롯 8칸 확장권</t>
    <phoneticPr fontId="1" type="noConversion"/>
  </si>
  <si>
    <t>AP 초기화 주문서</t>
    <phoneticPr fontId="1" type="noConversion"/>
  </si>
  <si>
    <t xml:space="preserve"> SP 초기화 주문서</t>
    <phoneticPr fontId="1" type="noConversion"/>
  </si>
  <si>
    <t>무한의 피로회복제</t>
    <phoneticPr fontId="1" type="noConversion"/>
  </si>
  <si>
    <t>캐릭터 슬록 증가 쿠폰</t>
    <phoneticPr fontId="1" type="noConversion"/>
  </si>
  <si>
    <t>레시피 8칸 가방</t>
    <phoneticPr fontId="1" type="noConversion"/>
  </si>
  <si>
    <t>제작물품 8칸 가방</t>
    <phoneticPr fontId="1" type="noConversion"/>
  </si>
  <si>
    <t>주문서 20칸 가방</t>
    <phoneticPr fontId="1" type="noConversion"/>
  </si>
  <si>
    <t>소울 40칸 가방</t>
    <phoneticPr fontId="1" type="noConversion"/>
  </si>
  <si>
    <t>코어 젬스톤</t>
    <phoneticPr fontId="1" type="noConversion"/>
  </si>
  <si>
    <t>경험의 코어 젬스톤</t>
    <phoneticPr fontId="1" type="noConversion"/>
  </si>
  <si>
    <t>소멸의 여로 심볼</t>
    <phoneticPr fontId="1" type="noConversion"/>
  </si>
  <si>
    <t>츄츄 아일랜드 심볼</t>
    <phoneticPr fontId="1" type="noConversion"/>
  </si>
  <si>
    <t>레헬른 심볼</t>
    <phoneticPr fontId="1" type="noConversion"/>
  </si>
  <si>
    <t>아르카나 심볼</t>
    <phoneticPr fontId="1" type="noConversion"/>
  </si>
  <si>
    <t>모라스 심볼</t>
    <phoneticPr fontId="1" type="noConversion"/>
  </si>
  <si>
    <t>에스페라 심볼</t>
    <phoneticPr fontId="1" type="noConversion"/>
  </si>
  <si>
    <t>세르니움 심볼</t>
    <phoneticPr fontId="1" type="noConversion"/>
  </si>
  <si>
    <t>아르크스 심볼</t>
    <phoneticPr fontId="1" type="noConversion"/>
  </si>
  <si>
    <t>스페셜 명예의 훈장</t>
    <phoneticPr fontId="1" type="noConversion"/>
  </si>
  <si>
    <t>카오스 서큘레이터</t>
    <phoneticPr fontId="1" type="noConversion"/>
  </si>
  <si>
    <t>블랙 서큘레이터</t>
    <phoneticPr fontId="1" type="noConversion"/>
  </si>
  <si>
    <t>레전드리 서큘레이터</t>
    <phoneticPr fontId="1" type="noConversion"/>
  </si>
  <si>
    <t>1일 2개</t>
    <phoneticPr fontId="1" type="noConversion"/>
  </si>
  <si>
    <t>1주일 10개</t>
    <phoneticPr fontId="1" type="noConversion"/>
  </si>
  <si>
    <t>무제한</t>
    <phoneticPr fontId="1" type="noConversion"/>
  </si>
  <si>
    <t>1일 1개</t>
    <phoneticPr fontId="1" type="noConversion"/>
  </si>
  <si>
    <t>1일 1회</t>
    <phoneticPr fontId="1" type="noConversion"/>
  </si>
  <si>
    <t>구입 희망 수량</t>
    <phoneticPr fontId="1" type="noConversion"/>
  </si>
  <si>
    <t>필요코인</t>
    <phoneticPr fontId="1" type="noConversion"/>
  </si>
  <si>
    <t>보유코인</t>
    <phoneticPr fontId="1" type="noConversion"/>
  </si>
  <si>
    <t>부족한 코인 개수</t>
    <phoneticPr fontId="1" type="noConversion"/>
  </si>
  <si>
    <t>보스코인 샵</t>
    <phoneticPr fontId="1" type="noConversion"/>
  </si>
  <si>
    <t>획득가능 보스코인 표</t>
    <phoneticPr fontId="1" type="noConversion"/>
  </si>
  <si>
    <t>품목</t>
    <phoneticPr fontId="1" type="noConversion"/>
  </si>
  <si>
    <t>구입 수량</t>
    <phoneticPr fontId="1" type="noConversion"/>
  </si>
  <si>
    <t>필요 코인</t>
    <phoneticPr fontId="1" type="noConversion"/>
  </si>
  <si>
    <t>떡꼬치</t>
    <phoneticPr fontId="1" type="noConversion"/>
  </si>
  <si>
    <t>화이트 에디셔널 큐브</t>
    <phoneticPr fontId="1" type="noConversion"/>
  </si>
  <si>
    <t>아크 이노센트 주문서</t>
    <phoneticPr fontId="1" type="noConversion"/>
  </si>
  <si>
    <t>카르마 강환불</t>
    <phoneticPr fontId="1" type="noConversion"/>
  </si>
  <si>
    <t>카르마 영환불</t>
    <phoneticPr fontId="1" type="noConversion"/>
  </si>
  <si>
    <t>카르마 검환불</t>
    <phoneticPr fontId="1" type="noConversion"/>
  </si>
  <si>
    <t>카르마 프펫공</t>
    <phoneticPr fontId="1" type="noConversion"/>
  </si>
  <si>
    <t>카르마 프펫마</t>
    <phoneticPr fontId="1" type="noConversion"/>
  </si>
  <si>
    <t xml:space="preserve">블랙 서큘레이터 </t>
    <phoneticPr fontId="1" type="noConversion"/>
  </si>
  <si>
    <t>어센틱 심볼 세르니움</t>
    <phoneticPr fontId="1" type="noConversion"/>
  </si>
  <si>
    <t>어센틱 심볼 아르크스</t>
    <phoneticPr fontId="1" type="noConversion"/>
  </si>
  <si>
    <t>카르마 놀긍혼 100%</t>
    <phoneticPr fontId="1" type="noConversion"/>
  </si>
  <si>
    <t>카르마 프악공</t>
    <phoneticPr fontId="1" type="noConversion"/>
  </si>
  <si>
    <t>카르마 프악마</t>
    <phoneticPr fontId="1" type="noConversion"/>
  </si>
  <si>
    <t>희망품목 구입시 필요한 총 코인 개수</t>
    <phoneticPr fontId="1" type="noConversion"/>
  </si>
  <si>
    <t>차이개수</t>
    <phoneticPr fontId="1" type="noConversion"/>
  </si>
  <si>
    <t>최대 획득 가능 코인 개수</t>
    <phoneticPr fontId="1" type="noConversion"/>
  </si>
  <si>
    <t>예상 획득 코인</t>
    <phoneticPr fontId="1" type="noConversion"/>
  </si>
  <si>
    <t>희망품목 구입시 필요한 총 코인갯수</t>
    <phoneticPr fontId="1" type="noConversion"/>
  </si>
  <si>
    <t>치장 코인샵</t>
    <phoneticPr fontId="1" type="noConversion"/>
  </si>
  <si>
    <t>트렌디 의상 세트</t>
    <phoneticPr fontId="1" type="noConversion"/>
  </si>
  <si>
    <t>노블 의상 세트</t>
    <phoneticPr fontId="1" type="noConversion"/>
  </si>
  <si>
    <t>갤럭시 의상 세트</t>
    <phoneticPr fontId="1" type="noConversion"/>
  </si>
  <si>
    <t>뉴트로 의상 세트</t>
    <phoneticPr fontId="1" type="noConversion"/>
  </si>
  <si>
    <t>뉴트로 히어로 의상 세트</t>
    <phoneticPr fontId="1" type="noConversion"/>
  </si>
  <si>
    <t>바캉스 의상 세트</t>
    <phoneticPr fontId="1" type="noConversion"/>
  </si>
  <si>
    <t>블루밍 포레스트 의상 세트</t>
    <phoneticPr fontId="1" type="noConversion"/>
  </si>
  <si>
    <t>모멘트리 의상 세트</t>
    <phoneticPr fontId="1" type="noConversion"/>
  </si>
  <si>
    <t>데미지 스킨 추출권</t>
    <phoneticPr fontId="1" type="noConversion"/>
  </si>
  <si>
    <t>의자 40칸 가방</t>
    <phoneticPr fontId="1" type="noConversion"/>
  </si>
  <si>
    <t>데미지 스킨 저장 슬롯 1칸 획득권</t>
    <phoneticPr fontId="1" type="noConversion"/>
  </si>
  <si>
    <t>20주년 의자 선택 상자 (총30종)</t>
    <phoneticPr fontId="1" type="noConversion"/>
  </si>
  <si>
    <t>20주년 데미지 스킨 선택 상자 (총 27종)</t>
    <phoneticPr fontId="1" type="noConversion"/>
  </si>
  <si>
    <t>20주년 안드로이드 선택 상자 (총 8종)</t>
    <phoneticPr fontId="1" type="noConversion"/>
  </si>
  <si>
    <t>20주년 라이딩 선택 상자 (총 20종)</t>
    <phoneticPr fontId="1" type="noConversion"/>
  </si>
  <si>
    <t>메이프릴 토퍼 의자</t>
    <phoneticPr fontId="1" type="noConversion"/>
  </si>
  <si>
    <t>회전목마 오르골 의자</t>
    <phoneticPr fontId="1" type="noConversion"/>
  </si>
  <si>
    <t>메이프릴 아일랜드 의자</t>
    <phoneticPr fontId="1" type="noConversion"/>
  </si>
  <si>
    <t>비눗방울 의자</t>
    <phoneticPr fontId="1" type="noConversion"/>
  </si>
  <si>
    <t>봄 기차역 의자</t>
    <phoneticPr fontId="1" type="noConversion"/>
  </si>
  <si>
    <t>리듬 게임 의자</t>
    <phoneticPr fontId="1" type="noConversion"/>
  </si>
  <si>
    <t>에어바운스 의자</t>
    <phoneticPr fontId="1" type="noConversion"/>
  </si>
  <si>
    <t>냥냥 펀치 세트</t>
    <phoneticPr fontId="1" type="noConversion"/>
  </si>
  <si>
    <t>줄무늬 캐주얼 세트</t>
    <phoneticPr fontId="1" type="noConversion"/>
  </si>
  <si>
    <t>포근 솜사탕 세트</t>
    <phoneticPr fontId="1" type="noConversion"/>
  </si>
  <si>
    <t>메이플 풍선 라이딩 교환권</t>
    <phoneticPr fontId="1" type="noConversion"/>
  </si>
  <si>
    <t>황금 오르비스 비행선 라이딩 교환권</t>
    <phoneticPr fontId="1" type="noConversion"/>
  </si>
  <si>
    <t>블링 비눗방울 액션 데미지 스킨</t>
    <phoneticPr fontId="1" type="noConversion"/>
  </si>
  <si>
    <t>트로피 액션 데미지 스킨</t>
    <phoneticPr fontId="1" type="noConversion"/>
  </si>
  <si>
    <t>장난감 블록 데미지 스킨</t>
    <phoneticPr fontId="1" type="noConversion"/>
  </si>
  <si>
    <t>메이프릴 데미지 스킨(유닛)</t>
    <phoneticPr fontId="1" type="noConversion"/>
  </si>
  <si>
    <t>풍선 데미지 스킨</t>
    <phoneticPr fontId="1" type="noConversion"/>
  </si>
  <si>
    <t>아멜리로이드 교환권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</si>
</sst>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0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176" fontId="4" fillId="0" borderId="0" xfId="1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1" applyNumberFormat="1" applyFont="1" applyBorder="1" applyProtection="1">
      <alignment vertical="center"/>
      <protection locked="0"/>
    </xf>
    <xf numFmtId="176" fontId="11" fillId="0" borderId="29" xfId="0" applyNumberFormat="1" applyFont="1" applyBorder="1" applyAlignment="1" applyProtection="1">
      <alignment horizontal="center" vertical="center"/>
    </xf>
    <xf numFmtId="176" fontId="11" fillId="0" borderId="3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76" fontId="4" fillId="0" borderId="12" xfId="1" applyNumberFormat="1" applyFont="1" applyBorder="1" applyAlignment="1" applyProtection="1">
      <alignment horizontal="center" vertical="center"/>
      <protection locked="0"/>
    </xf>
    <xf numFmtId="176" fontId="4" fillId="0" borderId="13" xfId="1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6" fontId="4" fillId="0" borderId="15" xfId="1" applyNumberFormat="1" applyFont="1" applyBorder="1" applyAlignment="1" applyProtection="1">
      <alignment horizontal="center" vertical="center"/>
      <protection locked="0"/>
    </xf>
    <xf numFmtId="176" fontId="4" fillId="0" borderId="16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176" fontId="4" fillId="0" borderId="34" xfId="1" applyNumberFormat="1" applyFont="1" applyBorder="1" applyAlignment="1" applyProtection="1">
      <alignment horizontal="center" vertical="center"/>
      <protection locked="0"/>
    </xf>
    <xf numFmtId="176" fontId="4" fillId="0" borderId="35" xfId="1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76" fontId="4" fillId="0" borderId="18" xfId="1" applyNumberFormat="1" applyFont="1" applyBorder="1" applyAlignment="1" applyProtection="1">
      <alignment horizontal="center" vertical="center" wrapText="1"/>
      <protection locked="0"/>
    </xf>
    <xf numFmtId="176" fontId="4" fillId="0" borderId="19" xfId="1" applyNumberFormat="1" applyFont="1" applyBorder="1" applyAlignment="1" applyProtection="1">
      <alignment horizontal="center" vertical="center" wrapText="1"/>
      <protection locked="0"/>
    </xf>
    <xf numFmtId="176" fontId="4" fillId="0" borderId="12" xfId="1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176" fontId="4" fillId="0" borderId="15" xfId="1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176" fontId="4" fillId="0" borderId="34" xfId="1" applyNumberFormat="1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H$4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H$10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H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H$12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H$13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H$14" lockText="1" noThreeD="1"/>
</file>

<file path=xl/ctrlProps/ctrlProp2.xml><?xml version="1.0" encoding="utf-8"?>
<formControlPr xmlns="http://schemas.microsoft.com/office/spreadsheetml/2009/9/main" objectType="CheckBox" fmlaLink="$H$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1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H$16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H$17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H$18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H$19" lockText="1" noThreeD="1"/>
</file>

<file path=xl/ctrlProps/ctrlProp3.xml><?xml version="1.0" encoding="utf-8"?>
<formControlPr xmlns="http://schemas.microsoft.com/office/spreadsheetml/2009/9/main" objectType="CheckBox" fmlaLink="$H$6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H$20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H$21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H$22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H$23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H$2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H$25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H$26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H$27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H$28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H$29" lockText="1" noThreeD="1"/>
</file>

<file path=xl/ctrlProps/ctrlProp5.xml><?xml version="1.0" encoding="utf-8"?>
<formControlPr xmlns="http://schemas.microsoft.com/office/spreadsheetml/2009/9/main" objectType="CheckBox" fmlaLink="$H$7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H$30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$H$31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fmlaLink="$H$3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H$8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H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200025</xdr:rowOff>
        </xdr:from>
        <xdr:to>
          <xdr:col>3</xdr:col>
          <xdr:colOff>9525</xdr:colOff>
          <xdr:row>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200025</xdr:rowOff>
        </xdr:from>
        <xdr:to>
          <xdr:col>3</xdr:col>
          <xdr:colOff>9525</xdr:colOff>
          <xdr:row>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200025</xdr:rowOff>
        </xdr:from>
        <xdr:to>
          <xdr:col>3</xdr:col>
          <xdr:colOff>9525</xdr:colOff>
          <xdr:row>6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200025</xdr:rowOff>
        </xdr:from>
        <xdr:to>
          <xdr:col>3</xdr:col>
          <xdr:colOff>9525</xdr:colOff>
          <xdr:row>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200025</xdr:rowOff>
        </xdr:from>
        <xdr:to>
          <xdr:col>3</xdr:col>
          <xdr:colOff>9525</xdr:colOff>
          <xdr:row>7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200025</xdr:rowOff>
        </xdr:from>
        <xdr:to>
          <xdr:col>3</xdr:col>
          <xdr:colOff>9525</xdr:colOff>
          <xdr:row>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200025</xdr:rowOff>
        </xdr:from>
        <xdr:to>
          <xdr:col>3</xdr:col>
          <xdr:colOff>9525</xdr:colOff>
          <xdr:row>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200025</xdr:rowOff>
        </xdr:from>
        <xdr:to>
          <xdr:col>3</xdr:col>
          <xdr:colOff>9525</xdr:colOff>
          <xdr:row>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200025</xdr:rowOff>
        </xdr:from>
        <xdr:to>
          <xdr:col>3</xdr:col>
          <xdr:colOff>9525</xdr:colOff>
          <xdr:row>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200025</xdr:rowOff>
        </xdr:from>
        <xdr:to>
          <xdr:col>3</xdr:col>
          <xdr:colOff>9525</xdr:colOff>
          <xdr:row>10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200025</xdr:rowOff>
        </xdr:from>
        <xdr:to>
          <xdr:col>3</xdr:col>
          <xdr:colOff>9525</xdr:colOff>
          <xdr:row>10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200025</xdr:rowOff>
        </xdr:from>
        <xdr:to>
          <xdr:col>3</xdr:col>
          <xdr:colOff>9525</xdr:colOff>
          <xdr:row>11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200025</xdr:rowOff>
        </xdr:from>
        <xdr:to>
          <xdr:col>3</xdr:col>
          <xdr:colOff>9525</xdr:colOff>
          <xdr:row>11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200025</xdr:rowOff>
        </xdr:from>
        <xdr:to>
          <xdr:col>3</xdr:col>
          <xdr:colOff>9525</xdr:colOff>
          <xdr:row>12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200025</xdr:rowOff>
        </xdr:from>
        <xdr:to>
          <xdr:col>3</xdr:col>
          <xdr:colOff>9525</xdr:colOff>
          <xdr:row>12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200025</xdr:rowOff>
        </xdr:from>
        <xdr:to>
          <xdr:col>3</xdr:col>
          <xdr:colOff>9525</xdr:colOff>
          <xdr:row>13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200025</xdr:rowOff>
        </xdr:from>
        <xdr:to>
          <xdr:col>3</xdr:col>
          <xdr:colOff>9525</xdr:colOff>
          <xdr:row>13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200025</xdr:rowOff>
        </xdr:from>
        <xdr:to>
          <xdr:col>3</xdr:col>
          <xdr:colOff>9525</xdr:colOff>
          <xdr:row>14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200025</xdr:rowOff>
        </xdr:from>
        <xdr:to>
          <xdr:col>3</xdr:col>
          <xdr:colOff>9525</xdr:colOff>
          <xdr:row>14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200025</xdr:rowOff>
        </xdr:from>
        <xdr:to>
          <xdr:col>3</xdr:col>
          <xdr:colOff>9525</xdr:colOff>
          <xdr:row>15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200025</xdr:rowOff>
        </xdr:from>
        <xdr:to>
          <xdr:col>3</xdr:col>
          <xdr:colOff>9525</xdr:colOff>
          <xdr:row>15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200025</xdr:rowOff>
        </xdr:from>
        <xdr:to>
          <xdr:col>3</xdr:col>
          <xdr:colOff>9525</xdr:colOff>
          <xdr:row>16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200025</xdr:rowOff>
        </xdr:from>
        <xdr:to>
          <xdr:col>3</xdr:col>
          <xdr:colOff>9525</xdr:colOff>
          <xdr:row>16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200025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200025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200025</xdr:rowOff>
        </xdr:from>
        <xdr:to>
          <xdr:col>3</xdr:col>
          <xdr:colOff>9525</xdr:colOff>
          <xdr:row>18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200025</xdr:rowOff>
        </xdr:from>
        <xdr:to>
          <xdr:col>3</xdr:col>
          <xdr:colOff>9525</xdr:colOff>
          <xdr:row>18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200025</xdr:rowOff>
        </xdr:from>
        <xdr:to>
          <xdr:col>3</xdr:col>
          <xdr:colOff>9525</xdr:colOff>
          <xdr:row>19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200025</xdr:rowOff>
        </xdr:from>
        <xdr:to>
          <xdr:col>3</xdr:col>
          <xdr:colOff>9525</xdr:colOff>
          <xdr:row>19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200025</xdr:rowOff>
        </xdr:from>
        <xdr:to>
          <xdr:col>3</xdr:col>
          <xdr:colOff>9525</xdr:colOff>
          <xdr:row>19</xdr:row>
          <xdr:rowOff>209550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200025</xdr:rowOff>
        </xdr:from>
        <xdr:to>
          <xdr:col>3</xdr:col>
          <xdr:colOff>9525</xdr:colOff>
          <xdr:row>19</xdr:row>
          <xdr:rowOff>209550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200025</xdr:rowOff>
        </xdr:from>
        <xdr:to>
          <xdr:col>3</xdr:col>
          <xdr:colOff>9525</xdr:colOff>
          <xdr:row>20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200025</xdr:rowOff>
        </xdr:from>
        <xdr:to>
          <xdr:col>3</xdr:col>
          <xdr:colOff>9525</xdr:colOff>
          <xdr:row>20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200025</xdr:rowOff>
        </xdr:from>
        <xdr:to>
          <xdr:col>3</xdr:col>
          <xdr:colOff>9525</xdr:colOff>
          <xdr:row>21</xdr:row>
          <xdr:rowOff>200025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200025</xdr:rowOff>
        </xdr:from>
        <xdr:to>
          <xdr:col>3</xdr:col>
          <xdr:colOff>9525</xdr:colOff>
          <xdr:row>21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200025</xdr:rowOff>
        </xdr:from>
        <xdr:to>
          <xdr:col>3</xdr:col>
          <xdr:colOff>9525</xdr:colOff>
          <xdr:row>23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200025</xdr:rowOff>
        </xdr:from>
        <xdr:to>
          <xdr:col>3</xdr:col>
          <xdr:colOff>9525</xdr:colOff>
          <xdr:row>23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200025</xdr:rowOff>
        </xdr:from>
        <xdr:to>
          <xdr:col>3</xdr:col>
          <xdr:colOff>9525</xdr:colOff>
          <xdr:row>24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200025</xdr:rowOff>
        </xdr:from>
        <xdr:to>
          <xdr:col>3</xdr:col>
          <xdr:colOff>9525</xdr:colOff>
          <xdr:row>24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200025</xdr:rowOff>
        </xdr:from>
        <xdr:to>
          <xdr:col>3</xdr:col>
          <xdr:colOff>9525</xdr:colOff>
          <xdr:row>25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200025</xdr:rowOff>
        </xdr:from>
        <xdr:to>
          <xdr:col>3</xdr:col>
          <xdr:colOff>9525</xdr:colOff>
          <xdr:row>25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200025</xdr:rowOff>
        </xdr:from>
        <xdr:to>
          <xdr:col>3</xdr:col>
          <xdr:colOff>9525</xdr:colOff>
          <xdr:row>26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200025</xdr:rowOff>
        </xdr:from>
        <xdr:to>
          <xdr:col>3</xdr:col>
          <xdr:colOff>9525</xdr:colOff>
          <xdr:row>26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200025</xdr:rowOff>
        </xdr:from>
        <xdr:to>
          <xdr:col>3</xdr:col>
          <xdr:colOff>9525</xdr:colOff>
          <xdr:row>27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200025</xdr:rowOff>
        </xdr:from>
        <xdr:to>
          <xdr:col>3</xdr:col>
          <xdr:colOff>9525</xdr:colOff>
          <xdr:row>27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200025</xdr:rowOff>
        </xdr:from>
        <xdr:to>
          <xdr:col>3</xdr:col>
          <xdr:colOff>9525</xdr:colOff>
          <xdr:row>28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200025</xdr:rowOff>
        </xdr:from>
        <xdr:to>
          <xdr:col>3</xdr:col>
          <xdr:colOff>9525</xdr:colOff>
          <xdr:row>28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200025</xdr:rowOff>
        </xdr:from>
        <xdr:to>
          <xdr:col>3</xdr:col>
          <xdr:colOff>9525</xdr:colOff>
          <xdr:row>29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200025</xdr:rowOff>
        </xdr:from>
        <xdr:to>
          <xdr:col>3</xdr:col>
          <xdr:colOff>9525</xdr:colOff>
          <xdr:row>29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200025</xdr:rowOff>
        </xdr:from>
        <xdr:to>
          <xdr:col>3</xdr:col>
          <xdr:colOff>9525</xdr:colOff>
          <xdr:row>30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200025</xdr:rowOff>
        </xdr:from>
        <xdr:to>
          <xdr:col>3</xdr:col>
          <xdr:colOff>9525</xdr:colOff>
          <xdr:row>30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200025</xdr:rowOff>
        </xdr:from>
        <xdr:to>
          <xdr:col>3</xdr:col>
          <xdr:colOff>9525</xdr:colOff>
          <xdr:row>31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200025</xdr:rowOff>
        </xdr:from>
        <xdr:to>
          <xdr:col>3</xdr:col>
          <xdr:colOff>9525</xdr:colOff>
          <xdr:row>31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200025</xdr:rowOff>
        </xdr:from>
        <xdr:to>
          <xdr:col>3</xdr:col>
          <xdr:colOff>9525</xdr:colOff>
          <xdr:row>32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200025</xdr:rowOff>
        </xdr:from>
        <xdr:to>
          <xdr:col>3</xdr:col>
          <xdr:colOff>9525</xdr:colOff>
          <xdr:row>32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e Daniel" id="{CE71ACF1-82E7-4BB8-92CF-F6AC0B99768B}" userId="d6227e932c2ad516" providerId="Windows Live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4" dT="2023-04-21T01:24:32.31" personId="{CE71ACF1-82E7-4BB8-92CF-F6AC0B99768B}" id="{56903E70-2469-4DE1-ADD0-A8FD2D8C816D}">
    <text>1주일간 획득 가능한 최대 보스 코인갯수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omments" Target="../comments1.xml"/><Relationship Id="rId5" Type="http://schemas.openxmlformats.org/officeDocument/2006/relationships/ctrlProp" Target="../ctrlProps/ctrlProp3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microsoft.com/office/2017/10/relationships/threadedComment" Target="../threadedComments/threadedComment1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AE2E-CE7A-46BC-9207-A66FF8CC0E6A}">
  <sheetPr codeName="Sheet1"/>
  <dimension ref="B1:Q35"/>
  <sheetViews>
    <sheetView tabSelected="1" workbookViewId="0">
      <selection activeCell="E12" sqref="E12"/>
    </sheetView>
  </sheetViews>
  <sheetFormatPr defaultRowHeight="16.5" x14ac:dyDescent="0.3"/>
  <cols>
    <col min="1" max="1" width="1.5" style="3" customWidth="1"/>
    <col min="2" max="2" width="19.375" style="3" bestFit="1" customWidth="1"/>
    <col min="3" max="3" width="3.25" style="3" customWidth="1"/>
    <col min="4" max="4" width="11.625" style="3" bestFit="1" customWidth="1"/>
    <col min="5" max="5" width="8.625" style="3" bestFit="1" customWidth="1"/>
    <col min="6" max="6" width="2.75" style="3" customWidth="1"/>
    <col min="7" max="7" width="23.875" style="3" hidden="1" customWidth="1"/>
    <col min="8" max="8" width="9" style="3" hidden="1" customWidth="1"/>
    <col min="9" max="9" width="18.125" style="3" bestFit="1" customWidth="1"/>
    <col min="10" max="13" width="8.625" style="3" bestFit="1" customWidth="1"/>
    <col min="14" max="14" width="5.375" style="3" customWidth="1"/>
    <col min="15" max="15" width="25.25" style="22" bestFit="1" customWidth="1"/>
    <col min="16" max="16" width="27.5" style="22" bestFit="1" customWidth="1"/>
    <col min="17" max="17" width="9" style="22"/>
    <col min="18" max="16384" width="9" style="3"/>
  </cols>
  <sheetData>
    <row r="1" spans="2:13" ht="11.25" customHeight="1" thickBot="1" x14ac:dyDescent="0.35"/>
    <row r="2" spans="2:13" ht="27.75" customHeight="1" thickBot="1" x14ac:dyDescent="0.35">
      <c r="B2" s="23" t="s">
        <v>94</v>
      </c>
      <c r="C2" s="24"/>
      <c r="D2" s="24"/>
      <c r="E2" s="25"/>
      <c r="G2" s="26"/>
      <c r="I2" s="23" t="s">
        <v>93</v>
      </c>
      <c r="J2" s="24"/>
      <c r="K2" s="24"/>
      <c r="L2" s="24"/>
      <c r="M2" s="25"/>
    </row>
    <row r="3" spans="2:13" x14ac:dyDescent="0.3">
      <c r="B3" s="27" t="s">
        <v>0</v>
      </c>
      <c r="C3" s="28"/>
      <c r="D3" s="28" t="s">
        <v>2</v>
      </c>
      <c r="E3" s="29" t="s">
        <v>1</v>
      </c>
      <c r="G3" s="22"/>
      <c r="I3" s="30" t="s">
        <v>95</v>
      </c>
      <c r="J3" s="31" t="s">
        <v>1</v>
      </c>
      <c r="K3" s="31" t="s">
        <v>49</v>
      </c>
      <c r="L3" s="31" t="s">
        <v>96</v>
      </c>
      <c r="M3" s="32" t="s">
        <v>97</v>
      </c>
    </row>
    <row r="4" spans="2:13" x14ac:dyDescent="0.3">
      <c r="B4" s="33" t="s">
        <v>3</v>
      </c>
      <c r="C4" s="34"/>
      <c r="D4" s="35" t="s">
        <v>4</v>
      </c>
      <c r="E4" s="36">
        <v>5</v>
      </c>
      <c r="G4" s="22">
        <f>IF(H4, 5, 0)</f>
        <v>0</v>
      </c>
      <c r="H4" s="3" t="b">
        <v>0</v>
      </c>
      <c r="I4" s="37" t="s">
        <v>98</v>
      </c>
      <c r="J4" s="38">
        <v>5</v>
      </c>
      <c r="K4" s="38">
        <v>10</v>
      </c>
      <c r="L4" s="38"/>
      <c r="M4" s="55">
        <f>J4*L4</f>
        <v>0</v>
      </c>
    </row>
    <row r="5" spans="2:13" x14ac:dyDescent="0.3">
      <c r="B5" s="39"/>
      <c r="C5" s="38"/>
      <c r="D5" s="40" t="s">
        <v>5</v>
      </c>
      <c r="E5" s="41">
        <v>5</v>
      </c>
      <c r="G5" s="22">
        <f t="shared" ref="G5:G7" si="0">IF(H5, 5, 0)</f>
        <v>0</v>
      </c>
      <c r="H5" s="3" t="b">
        <v>0</v>
      </c>
      <c r="I5" s="37" t="s">
        <v>99</v>
      </c>
      <c r="J5" s="38">
        <v>40</v>
      </c>
      <c r="K5" s="38">
        <v>30</v>
      </c>
      <c r="L5" s="38"/>
      <c r="M5" s="55">
        <f t="shared" ref="M5:M28" si="1">J5*L5</f>
        <v>0</v>
      </c>
    </row>
    <row r="6" spans="2:13" x14ac:dyDescent="0.3">
      <c r="B6" s="42" t="s">
        <v>6</v>
      </c>
      <c r="C6" s="38"/>
      <c r="D6" s="40" t="s">
        <v>7</v>
      </c>
      <c r="E6" s="41">
        <v>5</v>
      </c>
      <c r="G6" s="22">
        <f t="shared" si="0"/>
        <v>0</v>
      </c>
      <c r="H6" s="3" t="b">
        <v>0</v>
      </c>
      <c r="I6" s="37" t="s">
        <v>100</v>
      </c>
      <c r="J6" s="38">
        <v>25</v>
      </c>
      <c r="K6" s="38">
        <v>10</v>
      </c>
      <c r="L6" s="38"/>
      <c r="M6" s="55">
        <f t="shared" si="1"/>
        <v>0</v>
      </c>
    </row>
    <row r="7" spans="2:13" x14ac:dyDescent="0.3">
      <c r="B7" s="42" t="s">
        <v>8</v>
      </c>
      <c r="C7" s="38"/>
      <c r="D7" s="40" t="s">
        <v>9</v>
      </c>
      <c r="E7" s="41">
        <v>5</v>
      </c>
      <c r="G7" s="22">
        <f t="shared" si="0"/>
        <v>0</v>
      </c>
      <c r="H7" s="3" t="b">
        <v>0</v>
      </c>
      <c r="I7" s="37" t="s">
        <v>101</v>
      </c>
      <c r="J7" s="38">
        <v>5</v>
      </c>
      <c r="K7" s="38">
        <v>100</v>
      </c>
      <c r="L7" s="38"/>
      <c r="M7" s="55">
        <f t="shared" si="1"/>
        <v>0</v>
      </c>
    </row>
    <row r="8" spans="2:13" x14ac:dyDescent="0.3">
      <c r="B8" s="42" t="s">
        <v>10</v>
      </c>
      <c r="C8" s="38"/>
      <c r="D8" s="40" t="s">
        <v>9</v>
      </c>
      <c r="E8" s="41">
        <v>10</v>
      </c>
      <c r="G8" s="22">
        <f>IF(H8, 10, 0)</f>
        <v>0</v>
      </c>
      <c r="H8" s="3" t="b">
        <v>0</v>
      </c>
      <c r="I8" s="37" t="s">
        <v>102</v>
      </c>
      <c r="J8" s="38">
        <v>10</v>
      </c>
      <c r="K8" s="38">
        <v>100</v>
      </c>
      <c r="L8" s="38"/>
      <c r="M8" s="55">
        <f t="shared" si="1"/>
        <v>0</v>
      </c>
    </row>
    <row r="9" spans="2:13" x14ac:dyDescent="0.3">
      <c r="B9" s="42" t="s">
        <v>11</v>
      </c>
      <c r="C9" s="38"/>
      <c r="D9" s="40" t="s">
        <v>9</v>
      </c>
      <c r="E9" s="41">
        <v>10</v>
      </c>
      <c r="G9" s="22">
        <f t="shared" ref="G9:G11" si="2">IF(H9, 10, 0)</f>
        <v>0</v>
      </c>
      <c r="H9" s="3" t="b">
        <v>0</v>
      </c>
      <c r="I9" s="37" t="s">
        <v>103</v>
      </c>
      <c r="J9" s="38">
        <v>20</v>
      </c>
      <c r="K9" s="38">
        <v>200</v>
      </c>
      <c r="L9" s="38"/>
      <c r="M9" s="55">
        <f t="shared" si="1"/>
        <v>0</v>
      </c>
    </row>
    <row r="10" spans="2:13" x14ac:dyDescent="0.3">
      <c r="B10" s="42" t="s">
        <v>12</v>
      </c>
      <c r="C10" s="38"/>
      <c r="D10" s="40" t="s">
        <v>9</v>
      </c>
      <c r="E10" s="41">
        <v>10</v>
      </c>
      <c r="G10" s="22">
        <f t="shared" si="2"/>
        <v>0</v>
      </c>
      <c r="H10" s="3" t="b">
        <v>0</v>
      </c>
      <c r="I10" s="37" t="s">
        <v>104</v>
      </c>
      <c r="J10" s="38">
        <v>400</v>
      </c>
      <c r="K10" s="38">
        <v>16</v>
      </c>
      <c r="L10" s="38"/>
      <c r="M10" s="55">
        <f t="shared" si="1"/>
        <v>0</v>
      </c>
    </row>
    <row r="11" spans="2:13" x14ac:dyDescent="0.3">
      <c r="B11" s="42" t="s">
        <v>13</v>
      </c>
      <c r="C11" s="38"/>
      <c r="D11" s="40" t="s">
        <v>9</v>
      </c>
      <c r="E11" s="41">
        <v>10</v>
      </c>
      <c r="G11" s="22">
        <f t="shared" si="2"/>
        <v>0</v>
      </c>
      <c r="H11" s="3" t="b">
        <v>0</v>
      </c>
      <c r="I11" s="37" t="s">
        <v>105</v>
      </c>
      <c r="J11" s="38">
        <v>400</v>
      </c>
      <c r="K11" s="38">
        <v>16</v>
      </c>
      <c r="L11" s="38"/>
      <c r="M11" s="55">
        <f t="shared" si="1"/>
        <v>0</v>
      </c>
    </row>
    <row r="12" spans="2:13" x14ac:dyDescent="0.3">
      <c r="B12" s="42" t="s">
        <v>14</v>
      </c>
      <c r="C12" s="38"/>
      <c r="D12" s="40" t="s">
        <v>7</v>
      </c>
      <c r="E12" s="41">
        <v>20</v>
      </c>
      <c r="G12" s="22">
        <f>IF(H12, 20, 0)</f>
        <v>0</v>
      </c>
      <c r="H12" s="3" t="b">
        <v>0</v>
      </c>
      <c r="I12" s="37" t="s">
        <v>80</v>
      </c>
      <c r="J12" s="38">
        <v>10</v>
      </c>
      <c r="K12" s="38">
        <v>100</v>
      </c>
      <c r="L12" s="38"/>
      <c r="M12" s="55">
        <f t="shared" si="1"/>
        <v>0</v>
      </c>
    </row>
    <row r="13" spans="2:13" x14ac:dyDescent="0.3">
      <c r="B13" s="42" t="s">
        <v>15</v>
      </c>
      <c r="C13" s="38"/>
      <c r="D13" s="40" t="s">
        <v>9</v>
      </c>
      <c r="E13" s="41">
        <v>20</v>
      </c>
      <c r="G13" s="22">
        <f>IF(H13, 20, 0)</f>
        <v>0</v>
      </c>
      <c r="H13" s="3" t="b">
        <v>0</v>
      </c>
      <c r="I13" s="37" t="s">
        <v>81</v>
      </c>
      <c r="J13" s="38">
        <v>80</v>
      </c>
      <c r="K13" s="38">
        <v>20</v>
      </c>
      <c r="L13" s="38"/>
      <c r="M13" s="55">
        <f t="shared" si="1"/>
        <v>0</v>
      </c>
    </row>
    <row r="14" spans="2:13" x14ac:dyDescent="0.3">
      <c r="B14" s="42" t="s">
        <v>16</v>
      </c>
      <c r="C14" s="38"/>
      <c r="D14" s="40" t="s">
        <v>9</v>
      </c>
      <c r="E14" s="41">
        <v>30</v>
      </c>
      <c r="G14" s="22">
        <f>IF(H14, 30, 0)</f>
        <v>0</v>
      </c>
      <c r="H14" s="3" t="b">
        <v>0</v>
      </c>
      <c r="I14" s="37" t="s">
        <v>106</v>
      </c>
      <c r="J14" s="38">
        <v>150</v>
      </c>
      <c r="K14" s="38">
        <v>20</v>
      </c>
      <c r="L14" s="38"/>
      <c r="M14" s="55">
        <f t="shared" si="1"/>
        <v>0</v>
      </c>
    </row>
    <row r="15" spans="2:13" x14ac:dyDescent="0.3">
      <c r="B15" s="39" t="s">
        <v>17</v>
      </c>
      <c r="C15" s="38"/>
      <c r="D15" s="40" t="s">
        <v>5</v>
      </c>
      <c r="E15" s="41">
        <v>30</v>
      </c>
      <c r="G15" s="22">
        <f>IF(H15, 30, 0)</f>
        <v>0</v>
      </c>
      <c r="I15" s="37" t="s">
        <v>107</v>
      </c>
      <c r="J15" s="38">
        <v>8</v>
      </c>
      <c r="K15" s="38">
        <v>150</v>
      </c>
      <c r="L15" s="38"/>
      <c r="M15" s="55">
        <f t="shared" si="1"/>
        <v>0</v>
      </c>
    </row>
    <row r="16" spans="2:13" x14ac:dyDescent="0.3">
      <c r="B16" s="39"/>
      <c r="C16" s="38"/>
      <c r="D16" s="40" t="s">
        <v>7</v>
      </c>
      <c r="E16" s="41">
        <v>100</v>
      </c>
      <c r="G16" s="22">
        <f>IF(H16, 100, 0)</f>
        <v>0</v>
      </c>
      <c r="H16" s="3" t="b">
        <v>0</v>
      </c>
      <c r="I16" s="37" t="s">
        <v>108</v>
      </c>
      <c r="J16" s="38">
        <v>10</v>
      </c>
      <c r="K16" s="38">
        <v>100</v>
      </c>
      <c r="L16" s="38"/>
      <c r="M16" s="55">
        <f t="shared" si="1"/>
        <v>0</v>
      </c>
    </row>
    <row r="17" spans="2:13" x14ac:dyDescent="0.3">
      <c r="B17" s="39" t="s">
        <v>18</v>
      </c>
      <c r="C17" s="38"/>
      <c r="D17" s="40" t="s">
        <v>5</v>
      </c>
      <c r="E17" s="41">
        <v>30</v>
      </c>
      <c r="G17" s="22">
        <f>IF(H17, 30, 0)</f>
        <v>0</v>
      </c>
      <c r="H17" s="3" t="b">
        <v>0</v>
      </c>
      <c r="I17" s="37" t="s">
        <v>109</v>
      </c>
      <c r="J17" s="38">
        <v>20</v>
      </c>
      <c r="K17" s="38">
        <v>50</v>
      </c>
      <c r="L17" s="38"/>
      <c r="M17" s="55">
        <f t="shared" si="1"/>
        <v>0</v>
      </c>
    </row>
    <row r="18" spans="2:13" x14ac:dyDescent="0.3">
      <c r="B18" s="39"/>
      <c r="C18" s="38"/>
      <c r="D18" s="40" t="s">
        <v>7</v>
      </c>
      <c r="E18" s="41">
        <v>100</v>
      </c>
      <c r="G18" s="22">
        <f>IF(H18, 100, 0)</f>
        <v>0</v>
      </c>
      <c r="H18" s="3" t="b">
        <v>0</v>
      </c>
      <c r="I18" s="37" t="s">
        <v>110</v>
      </c>
      <c r="J18" s="38">
        <v>400</v>
      </c>
      <c r="K18" s="38">
        <v>16</v>
      </c>
      <c r="L18" s="38"/>
      <c r="M18" s="55">
        <f t="shared" si="1"/>
        <v>0</v>
      </c>
    </row>
    <row r="19" spans="2:13" x14ac:dyDescent="0.3">
      <c r="B19" s="39" t="s">
        <v>19</v>
      </c>
      <c r="C19" s="38"/>
      <c r="D19" s="40" t="s">
        <v>5</v>
      </c>
      <c r="E19" s="41">
        <v>40</v>
      </c>
      <c r="G19" s="22">
        <f>IF(H19, 40, 0)</f>
        <v>0</v>
      </c>
      <c r="H19" s="3" t="b">
        <v>0</v>
      </c>
      <c r="I19" s="43" t="s">
        <v>111</v>
      </c>
      <c r="J19" s="44">
        <v>400</v>
      </c>
      <c r="K19" s="44">
        <v>16</v>
      </c>
      <c r="L19" s="44"/>
      <c r="M19" s="56">
        <f t="shared" si="1"/>
        <v>0</v>
      </c>
    </row>
    <row r="20" spans="2:13" ht="17.25" thickBot="1" x14ac:dyDescent="0.35">
      <c r="B20" s="39"/>
      <c r="C20" s="38"/>
      <c r="D20" s="40" t="s">
        <v>9</v>
      </c>
      <c r="E20" s="41">
        <v>300</v>
      </c>
      <c r="G20" s="22">
        <f>IF(H20, 300, 0)</f>
        <v>0</v>
      </c>
      <c r="H20" s="3" t="b">
        <v>0</v>
      </c>
      <c r="I20" s="45"/>
      <c r="J20" s="45"/>
      <c r="K20" s="45"/>
      <c r="L20" s="45"/>
      <c r="M20" s="45"/>
    </row>
    <row r="21" spans="2:13" ht="17.25" thickBot="1" x14ac:dyDescent="0.35">
      <c r="B21" s="39" t="s">
        <v>20</v>
      </c>
      <c r="C21" s="38"/>
      <c r="D21" s="40" t="s">
        <v>4</v>
      </c>
      <c r="E21" s="41">
        <v>40</v>
      </c>
      <c r="G21" s="22">
        <f>IF(H21, 40, 0)</f>
        <v>0</v>
      </c>
      <c r="I21" s="46" t="s">
        <v>112</v>
      </c>
      <c r="J21" s="47"/>
      <c r="K21" s="47"/>
      <c r="L21" s="47"/>
      <c r="M21" s="57">
        <f>SUM(M4:M19)</f>
        <v>0</v>
      </c>
    </row>
    <row r="22" spans="2:13" x14ac:dyDescent="0.3">
      <c r="B22" s="39"/>
      <c r="C22" s="38"/>
      <c r="D22" s="40" t="s">
        <v>5</v>
      </c>
      <c r="E22" s="41">
        <v>60</v>
      </c>
      <c r="G22" s="22">
        <f>IF(H22, 60, 0)</f>
        <v>0</v>
      </c>
      <c r="H22" s="3" t="b">
        <v>0</v>
      </c>
      <c r="I22" s="45"/>
      <c r="J22" s="45"/>
      <c r="K22" s="45"/>
      <c r="L22" s="45"/>
      <c r="M22" s="45"/>
    </row>
    <row r="23" spans="2:13" x14ac:dyDescent="0.3">
      <c r="B23" s="39"/>
      <c r="C23" s="38"/>
      <c r="D23" s="40" t="s">
        <v>7</v>
      </c>
      <c r="E23" s="41">
        <v>150</v>
      </c>
      <c r="G23" s="22">
        <f>IF(H23, 150, 0)</f>
        <v>0</v>
      </c>
      <c r="H23" s="3" t="b">
        <v>0</v>
      </c>
      <c r="I23" s="45"/>
      <c r="J23" s="45"/>
      <c r="K23" s="45"/>
      <c r="L23" s="45"/>
      <c r="M23" s="45"/>
    </row>
    <row r="24" spans="2:13" x14ac:dyDescent="0.3">
      <c r="B24" s="39" t="s">
        <v>21</v>
      </c>
      <c r="C24" s="38"/>
      <c r="D24" s="40" t="s">
        <v>4</v>
      </c>
      <c r="E24" s="41">
        <v>40</v>
      </c>
      <c r="G24" s="22">
        <f>IF(H24, 40, 0)</f>
        <v>0</v>
      </c>
      <c r="I24" s="45"/>
      <c r="J24" s="45"/>
      <c r="K24" s="45"/>
      <c r="L24" s="45"/>
      <c r="M24" s="45"/>
    </row>
    <row r="25" spans="2:13" x14ac:dyDescent="0.3">
      <c r="B25" s="39"/>
      <c r="C25" s="38"/>
      <c r="D25" s="40" t="s">
        <v>5</v>
      </c>
      <c r="E25" s="41">
        <v>60</v>
      </c>
      <c r="G25" s="22">
        <f>IF(H25, 60, 0)</f>
        <v>0</v>
      </c>
      <c r="L25" s="45"/>
      <c r="M25" s="45"/>
    </row>
    <row r="26" spans="2:13" x14ac:dyDescent="0.3">
      <c r="B26" s="39"/>
      <c r="C26" s="38"/>
      <c r="D26" s="40" t="s">
        <v>7</v>
      </c>
      <c r="E26" s="41">
        <v>150</v>
      </c>
      <c r="G26" s="22">
        <f>IF(H26, 150, 0)</f>
        <v>0</v>
      </c>
      <c r="H26" s="3" t="b">
        <v>0</v>
      </c>
      <c r="L26" s="45"/>
      <c r="M26" s="45"/>
    </row>
    <row r="27" spans="2:13" x14ac:dyDescent="0.3">
      <c r="B27" s="39" t="s">
        <v>22</v>
      </c>
      <c r="C27" s="38"/>
      <c r="D27" s="40" t="s">
        <v>5</v>
      </c>
      <c r="E27" s="41">
        <v>80</v>
      </c>
      <c r="G27" s="22">
        <f>IF(H27, 80, 0)</f>
        <v>0</v>
      </c>
      <c r="H27" s="3" t="b">
        <v>0</v>
      </c>
      <c r="I27" s="45"/>
      <c r="J27" s="45"/>
      <c r="K27" s="45"/>
      <c r="L27" s="45"/>
      <c r="M27" s="45"/>
    </row>
    <row r="28" spans="2:13" x14ac:dyDescent="0.3">
      <c r="B28" s="39"/>
      <c r="C28" s="38"/>
      <c r="D28" s="40" t="s">
        <v>9</v>
      </c>
      <c r="E28" s="41">
        <v>300</v>
      </c>
      <c r="G28" s="22">
        <f>IF(H28, 300, 0)</f>
        <v>0</v>
      </c>
      <c r="I28" s="45"/>
      <c r="J28" s="45"/>
      <c r="K28" s="45"/>
      <c r="L28" s="45"/>
      <c r="M28" s="45"/>
    </row>
    <row r="29" spans="2:13" x14ac:dyDescent="0.3">
      <c r="B29" s="39" t="s">
        <v>23</v>
      </c>
      <c r="C29" s="38"/>
      <c r="D29" s="40" t="s">
        <v>5</v>
      </c>
      <c r="E29" s="41">
        <v>80</v>
      </c>
      <c r="G29" s="22">
        <f>IF(H29, 80, 0)</f>
        <v>0</v>
      </c>
      <c r="H29" s="3" t="b">
        <v>0</v>
      </c>
      <c r="I29" s="45"/>
      <c r="J29" s="45"/>
      <c r="K29" s="45"/>
      <c r="L29" s="45"/>
      <c r="M29" s="45"/>
    </row>
    <row r="30" spans="2:13" x14ac:dyDescent="0.3">
      <c r="B30" s="39"/>
      <c r="C30" s="38"/>
      <c r="D30" s="40" t="s">
        <v>7</v>
      </c>
      <c r="E30" s="41">
        <v>300</v>
      </c>
      <c r="G30" s="22">
        <f>IF(H30, 300, 0)</f>
        <v>0</v>
      </c>
      <c r="I30" s="45"/>
      <c r="J30" s="45"/>
      <c r="K30" s="45"/>
      <c r="L30" s="45"/>
      <c r="M30" s="45"/>
    </row>
    <row r="31" spans="2:13" x14ac:dyDescent="0.3">
      <c r="B31" s="39" t="s">
        <v>24</v>
      </c>
      <c r="C31" s="38"/>
      <c r="D31" s="40" t="s">
        <v>5</v>
      </c>
      <c r="E31" s="41">
        <v>200</v>
      </c>
      <c r="G31" s="22">
        <f>IF(H31, 200, 0)</f>
        <v>0</v>
      </c>
    </row>
    <row r="32" spans="2:13" x14ac:dyDescent="0.3">
      <c r="B32" s="48"/>
      <c r="C32" s="44"/>
      <c r="D32" s="49" t="s">
        <v>7</v>
      </c>
      <c r="E32" s="50">
        <v>350</v>
      </c>
      <c r="G32" s="22">
        <f>IF(H32, 350, 0)</f>
        <v>0</v>
      </c>
    </row>
    <row r="33" spans="2:5" ht="17.25" thickBot="1" x14ac:dyDescent="0.35"/>
    <row r="34" spans="2:5" x14ac:dyDescent="0.3">
      <c r="B34" s="7" t="s">
        <v>114</v>
      </c>
      <c r="C34" s="8"/>
      <c r="D34" s="51" t="s">
        <v>115</v>
      </c>
      <c r="E34" s="52" t="s">
        <v>113</v>
      </c>
    </row>
    <row r="35" spans="2:5" ht="17.25" thickBot="1" x14ac:dyDescent="0.35">
      <c r="B35" s="53">
        <v>1200</v>
      </c>
      <c r="C35" s="54"/>
      <c r="D35" s="58">
        <f>SUM(G4:G32)</f>
        <v>0</v>
      </c>
      <c r="E35" s="21">
        <f>B35-D35</f>
        <v>1200</v>
      </c>
    </row>
  </sheetData>
  <sheetProtection algorithmName="SHA-512" hashValue="ErJCzVAORkwjGs8bzNElC++VOKBM9eMRvBeOTsktIeDPVgEivKaKU7Q+cXPcm3+FUtKVxlz070LWN90MFNMcOA==" saltValue="l/I1Ir9HBP5ILW7V5Au2Rg==" spinCount="100000" sheet="1" objects="1" scenarios="1"/>
  <mergeCells count="14">
    <mergeCell ref="B34:C34"/>
    <mergeCell ref="B35:C35"/>
    <mergeCell ref="I2:M2"/>
    <mergeCell ref="I21:L21"/>
    <mergeCell ref="B24:B26"/>
    <mergeCell ref="B2:E2"/>
    <mergeCell ref="B31:B32"/>
    <mergeCell ref="B27:B28"/>
    <mergeCell ref="B29:B30"/>
    <mergeCell ref="B4:B5"/>
    <mergeCell ref="B15:B16"/>
    <mergeCell ref="B17:B18"/>
    <mergeCell ref="B19:B20"/>
    <mergeCell ref="B21:B2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3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200025</xdr:rowOff>
                  </from>
                  <to>
                    <xdr:col>3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" name="Check Box 42">
              <controlPr defaultSize="0" autoFill="0" autoLine="0" autoPict="0">
                <anchor moveWithCells="1">
                  <from>
                    <xdr:col>2</xdr:col>
                    <xdr:colOff>19050</xdr:colOff>
                    <xdr:row>3</xdr:row>
                    <xdr:rowOff>200025</xdr:rowOff>
                  </from>
                  <to>
                    <xdr:col>3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Check Box 43">
              <controlPr defaultSize="0" autoFill="0" autoLine="0" autoPict="0">
                <anchor moveWithCells="1">
                  <from>
                    <xdr:col>2</xdr:col>
                    <xdr:colOff>19050</xdr:colOff>
                    <xdr:row>4</xdr:row>
                    <xdr:rowOff>200025</xdr:rowOff>
                  </from>
                  <to>
                    <xdr:col>3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Check Box 44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200025</xdr:rowOff>
                  </from>
                  <to>
                    <xdr:col>3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200025</xdr:rowOff>
                  </from>
                  <to>
                    <xdr:col>3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200025</xdr:rowOff>
                  </from>
                  <to>
                    <xdr:col>3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200025</xdr:rowOff>
                  </from>
                  <to>
                    <xdr:col>3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200025</xdr:rowOff>
                  </from>
                  <to>
                    <xdr:col>3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200025</xdr:rowOff>
                  </from>
                  <to>
                    <xdr:col>3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200025</xdr:rowOff>
                  </from>
                  <to>
                    <xdr:col>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200025</xdr:rowOff>
                  </from>
                  <to>
                    <xdr:col>3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200025</xdr:rowOff>
                  </from>
                  <to>
                    <xdr:col>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Check Box 53">
              <controlPr defaultSize="0" autoFill="0" autoLine="0" autoPict="0">
                <anchor moveWithCells="1">
                  <from>
                    <xdr:col>2</xdr:col>
                    <xdr:colOff>19050</xdr:colOff>
                    <xdr:row>9</xdr:row>
                    <xdr:rowOff>200025</xdr:rowOff>
                  </from>
                  <to>
                    <xdr:col>3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Check Box 54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200025</xdr:rowOff>
                  </from>
                  <to>
                    <xdr:col>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200025</xdr:rowOff>
                  </from>
                  <to>
                    <xdr:col>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Check Box 56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200025</xdr:rowOff>
                  </from>
                  <to>
                    <xdr:col>3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200025</xdr:rowOff>
                  </from>
                  <to>
                    <xdr:col>3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Check Box 58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200025</xdr:rowOff>
                  </from>
                  <to>
                    <xdr:col>3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200025</xdr:rowOff>
                  </from>
                  <to>
                    <xdr:col>3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2" name="Check Box 60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200025</xdr:rowOff>
                  </from>
                  <to>
                    <xdr:col>3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Fill="0" autoLine="0" autoPict="0">
                <anchor moveWithCells="1">
                  <from>
                    <xdr:col>2</xdr:col>
                    <xdr:colOff>19050</xdr:colOff>
                    <xdr:row>13</xdr:row>
                    <xdr:rowOff>200025</xdr:rowOff>
                  </from>
                  <to>
                    <xdr:col>3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200025</xdr:rowOff>
                  </from>
                  <to>
                    <xdr:col>3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5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14</xdr:row>
                    <xdr:rowOff>200025</xdr:rowOff>
                  </from>
                  <to>
                    <xdr:col>3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6" name="Check Box 64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200025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7" name="Check Box 65">
              <controlPr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200025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8" name="Check Box 66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200025</xdr:rowOff>
                  </from>
                  <to>
                    <xdr:col>3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Check Box 67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200025</xdr:rowOff>
                  </from>
                  <to>
                    <xdr:col>3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200025</xdr:rowOff>
                  </from>
                  <to>
                    <xdr:col>3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Check Box 69">
              <controlPr defaultSize="0" autoFill="0" autoLine="0" autoPict="0">
                <anchor moveWithCells="1">
                  <from>
                    <xdr:col>2</xdr:col>
                    <xdr:colOff>19050</xdr:colOff>
                    <xdr:row>17</xdr:row>
                    <xdr:rowOff>200025</xdr:rowOff>
                  </from>
                  <to>
                    <xdr:col>3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Check Box 70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200025</xdr:rowOff>
                  </from>
                  <to>
                    <xdr:col>3</xdr:col>
                    <xdr:colOff>9525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200025</xdr:rowOff>
                  </from>
                  <to>
                    <xdr:col>3</xdr:col>
                    <xdr:colOff>9525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200025</xdr:rowOff>
                  </from>
                  <to>
                    <xdr:col>3</xdr:col>
                    <xdr:colOff>9525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200025</xdr:rowOff>
                  </from>
                  <to>
                    <xdr:col>3</xdr:col>
                    <xdr:colOff>9525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6" name="Check Box 74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200025</xdr:rowOff>
                  </from>
                  <to>
                    <xdr:col>3</xdr:col>
                    <xdr:colOff>9525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7" name="Check Box 75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200025</xdr:rowOff>
                  </from>
                  <to>
                    <xdr:col>3</xdr:col>
                    <xdr:colOff>9525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8" name="Check Box 76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200025</xdr:rowOff>
                  </from>
                  <to>
                    <xdr:col>3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9" name="Check Box 7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200025</xdr:rowOff>
                  </from>
                  <to>
                    <xdr:col>3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0" name="Check Box 78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200025</xdr:rowOff>
                  </from>
                  <to>
                    <xdr:col>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1" name="Check Box 79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200025</xdr:rowOff>
                  </from>
                  <to>
                    <xdr:col>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2" name="Check Box 80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200025</xdr:rowOff>
                  </from>
                  <to>
                    <xdr:col>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3" name="Check Box 81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200025</xdr:rowOff>
                  </from>
                  <to>
                    <xdr:col>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4" name="Check Box 82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200025</xdr:rowOff>
                  </from>
                  <to>
                    <xdr:col>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5" name="Check Box 83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200025</xdr:rowOff>
                  </from>
                  <to>
                    <xdr:col>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6" name="Check Box 84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200025</xdr:rowOff>
                  </from>
                  <to>
                    <xdr:col>3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7" name="Check Box 85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200025</xdr:rowOff>
                  </from>
                  <to>
                    <xdr:col>3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8" name="Check Box 86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200025</xdr:rowOff>
                  </from>
                  <to>
                    <xdr:col>3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9" name="Check Box 87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200025</xdr:rowOff>
                  </from>
                  <to>
                    <xdr:col>3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0" name="Check Box 88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200025</xdr:rowOff>
                  </from>
                  <to>
                    <xdr:col>3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1" name="Check Box 89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200025</xdr:rowOff>
                  </from>
                  <to>
                    <xdr:col>3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2" name="Check Box 90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200025</xdr:rowOff>
                  </from>
                  <to>
                    <xdr:col>3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3" name="Check Box 91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200025</xdr:rowOff>
                  </from>
                  <to>
                    <xdr:col>3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4" name="Check Box 92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200025</xdr:rowOff>
                  </from>
                  <to>
                    <xdr:col>3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5" name="Check Box 93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200025</xdr:rowOff>
                  </from>
                  <to>
                    <xdr:col>3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6" name="Check Box 94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200025</xdr:rowOff>
                  </from>
                  <to>
                    <xdr:col>3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7" name="Check Box 95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200025</xdr:rowOff>
                  </from>
                  <to>
                    <xdr:col>3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6610-72E5-457D-BA49-552F49ECF314}">
  <dimension ref="A1:K61"/>
  <sheetViews>
    <sheetView workbookViewId="0">
      <selection activeCell="I4" sqref="I4"/>
    </sheetView>
  </sheetViews>
  <sheetFormatPr defaultRowHeight="16.5" x14ac:dyDescent="0.3"/>
  <cols>
    <col min="1" max="1" width="1.875" style="1" customWidth="1"/>
    <col min="2" max="2" width="27.625" style="1" bestFit="1" customWidth="1"/>
    <col min="3" max="4" width="9" style="1"/>
    <col min="5" max="6" width="11.625" style="2" customWidth="1"/>
    <col min="7" max="8" width="9" style="1"/>
    <col min="9" max="9" width="18.875" style="1" customWidth="1"/>
    <col min="10" max="10" width="27.75" style="1" bestFit="1" customWidth="1"/>
    <col min="11" max="11" width="13.375" style="3" bestFit="1" customWidth="1"/>
    <col min="12" max="16384" width="9" style="3"/>
  </cols>
  <sheetData>
    <row r="1" spans="2:11" ht="8.25" customHeight="1" thickBot="1" x14ac:dyDescent="0.35"/>
    <row r="2" spans="2:11" ht="27.75" customHeight="1" thickBot="1" x14ac:dyDescent="0.35">
      <c r="B2" s="4" t="s">
        <v>25</v>
      </c>
      <c r="C2" s="5"/>
      <c r="D2" s="5"/>
      <c r="E2" s="5"/>
      <c r="F2" s="5"/>
      <c r="G2" s="6"/>
      <c r="I2" s="7" t="s">
        <v>91</v>
      </c>
      <c r="J2" s="8" t="s">
        <v>116</v>
      </c>
      <c r="K2" s="9" t="s">
        <v>92</v>
      </c>
    </row>
    <row r="3" spans="2:11" ht="17.25" thickBot="1" x14ac:dyDescent="0.35">
      <c r="B3" s="10" t="s">
        <v>53</v>
      </c>
      <c r="C3" s="11"/>
      <c r="D3" s="11"/>
      <c r="E3" s="12"/>
      <c r="F3" s="12"/>
      <c r="G3" s="13"/>
      <c r="I3" s="14"/>
      <c r="J3" s="15"/>
      <c r="K3" s="16"/>
    </row>
    <row r="4" spans="2:11" ht="35.25" customHeight="1" thickBot="1" x14ac:dyDescent="0.35">
      <c r="B4" s="72" t="s">
        <v>26</v>
      </c>
      <c r="C4" s="73" t="s">
        <v>1</v>
      </c>
      <c r="D4" s="73" t="s">
        <v>49</v>
      </c>
      <c r="E4" s="74" t="s">
        <v>89</v>
      </c>
      <c r="F4" s="74" t="s">
        <v>90</v>
      </c>
      <c r="G4" s="82" t="s">
        <v>50</v>
      </c>
      <c r="I4" s="17"/>
      <c r="J4" s="20">
        <f>SUM(F5:F26,F30:F58)</f>
        <v>0</v>
      </c>
      <c r="K4" s="21">
        <f>I4-J4</f>
        <v>0</v>
      </c>
    </row>
    <row r="5" spans="2:11" x14ac:dyDescent="0.3">
      <c r="B5" s="68" t="s">
        <v>27</v>
      </c>
      <c r="C5" s="69">
        <v>100</v>
      </c>
      <c r="D5" s="69">
        <v>200</v>
      </c>
      <c r="E5" s="70"/>
      <c r="F5" s="80">
        <f t="shared" ref="F5:F26" si="0">E5*C5</f>
        <v>0</v>
      </c>
      <c r="G5" s="81" t="s">
        <v>51</v>
      </c>
    </row>
    <row r="6" spans="2:11" x14ac:dyDescent="0.3">
      <c r="B6" s="60" t="s">
        <v>28</v>
      </c>
      <c r="C6" s="61">
        <v>300</v>
      </c>
      <c r="D6" s="61">
        <v>5</v>
      </c>
      <c r="E6" s="62"/>
      <c r="F6" s="76">
        <f t="shared" si="0"/>
        <v>0</v>
      </c>
      <c r="G6" s="77" t="s">
        <v>52</v>
      </c>
    </row>
    <row r="7" spans="2:11" x14ac:dyDescent="0.3">
      <c r="B7" s="60" t="s">
        <v>29</v>
      </c>
      <c r="C7" s="61">
        <v>300</v>
      </c>
      <c r="D7" s="61">
        <v>5</v>
      </c>
      <c r="E7" s="62"/>
      <c r="F7" s="76">
        <f t="shared" si="0"/>
        <v>0</v>
      </c>
      <c r="G7" s="77"/>
    </row>
    <row r="8" spans="2:11" x14ac:dyDescent="0.3">
      <c r="B8" s="60" t="s">
        <v>30</v>
      </c>
      <c r="C8" s="61">
        <v>60</v>
      </c>
      <c r="D8" s="61">
        <v>20</v>
      </c>
      <c r="E8" s="62"/>
      <c r="F8" s="76">
        <f t="shared" si="0"/>
        <v>0</v>
      </c>
      <c r="G8" s="77"/>
    </row>
    <row r="9" spans="2:11" x14ac:dyDescent="0.3">
      <c r="B9" s="60" t="s">
        <v>31</v>
      </c>
      <c r="C9" s="61">
        <v>100</v>
      </c>
      <c r="D9" s="61">
        <v>20</v>
      </c>
      <c r="E9" s="62"/>
      <c r="F9" s="76">
        <f t="shared" si="0"/>
        <v>0</v>
      </c>
      <c r="G9" s="77"/>
    </row>
    <row r="10" spans="2:11" x14ac:dyDescent="0.3">
      <c r="B10" s="60" t="s">
        <v>32</v>
      </c>
      <c r="C10" s="61">
        <v>20</v>
      </c>
      <c r="D10" s="61">
        <v>20</v>
      </c>
      <c r="E10" s="62"/>
      <c r="F10" s="76">
        <f t="shared" si="0"/>
        <v>0</v>
      </c>
      <c r="G10" s="77"/>
    </row>
    <row r="11" spans="2:11" x14ac:dyDescent="0.3">
      <c r="B11" s="60" t="s">
        <v>33</v>
      </c>
      <c r="C11" s="61">
        <v>30</v>
      </c>
      <c r="D11" s="61">
        <v>20</v>
      </c>
      <c r="E11" s="62"/>
      <c r="F11" s="76">
        <f t="shared" si="0"/>
        <v>0</v>
      </c>
      <c r="G11" s="77"/>
    </row>
    <row r="12" spans="2:11" x14ac:dyDescent="0.3">
      <c r="B12" s="60" t="s">
        <v>34</v>
      </c>
      <c r="C12" s="61">
        <v>100</v>
      </c>
      <c r="D12" s="61">
        <v>100</v>
      </c>
      <c r="E12" s="62"/>
      <c r="F12" s="76">
        <f t="shared" si="0"/>
        <v>0</v>
      </c>
      <c r="G12" s="77"/>
    </row>
    <row r="13" spans="2:11" x14ac:dyDescent="0.3">
      <c r="B13" s="60" t="s">
        <v>35</v>
      </c>
      <c r="C13" s="61">
        <v>500</v>
      </c>
      <c r="D13" s="61">
        <v>10</v>
      </c>
      <c r="E13" s="62"/>
      <c r="F13" s="76">
        <f t="shared" si="0"/>
        <v>0</v>
      </c>
      <c r="G13" s="77"/>
    </row>
    <row r="14" spans="2:11" x14ac:dyDescent="0.3">
      <c r="B14" s="60" t="s">
        <v>36</v>
      </c>
      <c r="C14" s="61">
        <v>500</v>
      </c>
      <c r="D14" s="61">
        <v>10</v>
      </c>
      <c r="E14" s="62"/>
      <c r="F14" s="76">
        <f t="shared" si="0"/>
        <v>0</v>
      </c>
      <c r="G14" s="77"/>
    </row>
    <row r="15" spans="2:11" x14ac:dyDescent="0.3">
      <c r="B15" s="60" t="s">
        <v>38</v>
      </c>
      <c r="C15" s="61">
        <v>50</v>
      </c>
      <c r="D15" s="61">
        <v>100</v>
      </c>
      <c r="E15" s="62"/>
      <c r="F15" s="76">
        <f t="shared" si="0"/>
        <v>0</v>
      </c>
      <c r="G15" s="77"/>
    </row>
    <row r="16" spans="2:11" x14ac:dyDescent="0.3">
      <c r="B16" s="60" t="s">
        <v>37</v>
      </c>
      <c r="C16" s="61">
        <v>100</v>
      </c>
      <c r="D16" s="61">
        <v>100</v>
      </c>
      <c r="E16" s="62"/>
      <c r="F16" s="76">
        <f t="shared" si="0"/>
        <v>0</v>
      </c>
      <c r="G16" s="77"/>
    </row>
    <row r="17" spans="2:7" x14ac:dyDescent="0.3">
      <c r="B17" s="60" t="s">
        <v>39</v>
      </c>
      <c r="C17" s="61">
        <v>200</v>
      </c>
      <c r="D17" s="61">
        <v>100</v>
      </c>
      <c r="E17" s="62"/>
      <c r="F17" s="76">
        <f t="shared" si="0"/>
        <v>0</v>
      </c>
      <c r="G17" s="77"/>
    </row>
    <row r="18" spans="2:7" x14ac:dyDescent="0.3">
      <c r="B18" s="60" t="s">
        <v>40</v>
      </c>
      <c r="C18" s="61">
        <v>200</v>
      </c>
      <c r="D18" s="61">
        <v>10</v>
      </c>
      <c r="E18" s="62"/>
      <c r="F18" s="76">
        <f t="shared" si="0"/>
        <v>0</v>
      </c>
      <c r="G18" s="77"/>
    </row>
    <row r="19" spans="2:7" x14ac:dyDescent="0.3">
      <c r="B19" s="60" t="s">
        <v>41</v>
      </c>
      <c r="C19" s="61">
        <v>100</v>
      </c>
      <c r="D19" s="61">
        <v>50</v>
      </c>
      <c r="E19" s="62"/>
      <c r="F19" s="76">
        <f t="shared" si="0"/>
        <v>0</v>
      </c>
      <c r="G19" s="77"/>
    </row>
    <row r="20" spans="2:7" x14ac:dyDescent="0.3">
      <c r="B20" s="60" t="s">
        <v>42</v>
      </c>
      <c r="C20" s="61">
        <v>150</v>
      </c>
      <c r="D20" s="61">
        <v>30</v>
      </c>
      <c r="E20" s="62"/>
      <c r="F20" s="76">
        <f t="shared" si="0"/>
        <v>0</v>
      </c>
      <c r="G20" s="77"/>
    </row>
    <row r="21" spans="2:7" x14ac:dyDescent="0.3">
      <c r="B21" s="60" t="s">
        <v>43</v>
      </c>
      <c r="C21" s="61">
        <v>3000</v>
      </c>
      <c r="D21" s="61">
        <v>2</v>
      </c>
      <c r="E21" s="62"/>
      <c r="F21" s="76">
        <f t="shared" si="0"/>
        <v>0</v>
      </c>
      <c r="G21" s="77"/>
    </row>
    <row r="22" spans="2:7" x14ac:dyDescent="0.3">
      <c r="B22" s="60" t="s">
        <v>44</v>
      </c>
      <c r="C22" s="61">
        <v>5000</v>
      </c>
      <c r="D22" s="61">
        <v>1</v>
      </c>
      <c r="E22" s="62"/>
      <c r="F22" s="76">
        <f t="shared" si="0"/>
        <v>0</v>
      </c>
      <c r="G22" s="77"/>
    </row>
    <row r="23" spans="2:7" x14ac:dyDescent="0.3">
      <c r="B23" s="60" t="s">
        <v>45</v>
      </c>
      <c r="C23" s="61">
        <v>4000</v>
      </c>
      <c r="D23" s="61">
        <v>1</v>
      </c>
      <c r="E23" s="62"/>
      <c r="F23" s="76">
        <f t="shared" si="0"/>
        <v>0</v>
      </c>
      <c r="G23" s="77"/>
    </row>
    <row r="24" spans="2:7" x14ac:dyDescent="0.3">
      <c r="B24" s="60" t="s">
        <v>46</v>
      </c>
      <c r="C24" s="61">
        <v>3000</v>
      </c>
      <c r="D24" s="61">
        <v>3</v>
      </c>
      <c r="E24" s="62"/>
      <c r="F24" s="76">
        <f t="shared" si="0"/>
        <v>0</v>
      </c>
      <c r="G24" s="77"/>
    </row>
    <row r="25" spans="2:7" x14ac:dyDescent="0.3">
      <c r="B25" s="60" t="s">
        <v>47</v>
      </c>
      <c r="C25" s="61">
        <v>500</v>
      </c>
      <c r="D25" s="61">
        <v>3</v>
      </c>
      <c r="E25" s="62"/>
      <c r="F25" s="76">
        <f t="shared" si="0"/>
        <v>0</v>
      </c>
      <c r="G25" s="77" t="s">
        <v>51</v>
      </c>
    </row>
    <row r="26" spans="2:7" x14ac:dyDescent="0.3">
      <c r="B26" s="64" t="s">
        <v>48</v>
      </c>
      <c r="C26" s="65">
        <v>500</v>
      </c>
      <c r="D26" s="65">
        <v>3</v>
      </c>
      <c r="E26" s="66"/>
      <c r="F26" s="78">
        <f t="shared" si="0"/>
        <v>0</v>
      </c>
      <c r="G26" s="79"/>
    </row>
    <row r="27" spans="2:7" ht="11.25" customHeight="1" thickBot="1" x14ac:dyDescent="0.35"/>
    <row r="28" spans="2:7" ht="17.25" thickBot="1" x14ac:dyDescent="0.35">
      <c r="B28" s="10" t="s">
        <v>54</v>
      </c>
      <c r="C28" s="11"/>
      <c r="D28" s="11"/>
      <c r="E28" s="12"/>
      <c r="F28" s="12"/>
      <c r="G28" s="13"/>
    </row>
    <row r="29" spans="2:7" ht="35.25" customHeight="1" x14ac:dyDescent="0.3">
      <c r="B29" s="72" t="s">
        <v>26</v>
      </c>
      <c r="C29" s="73" t="s">
        <v>1</v>
      </c>
      <c r="D29" s="73" t="s">
        <v>49</v>
      </c>
      <c r="E29" s="74" t="s">
        <v>89</v>
      </c>
      <c r="F29" s="74" t="s">
        <v>90</v>
      </c>
      <c r="G29" s="82" t="s">
        <v>50</v>
      </c>
    </row>
    <row r="30" spans="2:7" x14ac:dyDescent="0.3">
      <c r="B30" s="68" t="s">
        <v>55</v>
      </c>
      <c r="C30" s="69">
        <v>30</v>
      </c>
      <c r="D30" s="69" t="s">
        <v>84</v>
      </c>
      <c r="E30" s="70"/>
      <c r="F30" s="80">
        <f t="shared" ref="F30:F58" si="1">E30*C30</f>
        <v>0</v>
      </c>
      <c r="G30" s="83" t="s">
        <v>51</v>
      </c>
    </row>
    <row r="31" spans="2:7" x14ac:dyDescent="0.3">
      <c r="B31" s="60" t="s">
        <v>56</v>
      </c>
      <c r="C31" s="61">
        <v>200</v>
      </c>
      <c r="D31" s="61">
        <v>3</v>
      </c>
      <c r="E31" s="62"/>
      <c r="F31" s="76">
        <f t="shared" si="1"/>
        <v>0</v>
      </c>
      <c r="G31" s="77"/>
    </row>
    <row r="32" spans="2:7" x14ac:dyDescent="0.3">
      <c r="B32" s="60" t="s">
        <v>57</v>
      </c>
      <c r="C32" s="61">
        <v>20</v>
      </c>
      <c r="D32" s="61" t="s">
        <v>85</v>
      </c>
      <c r="E32" s="62"/>
      <c r="F32" s="76">
        <f t="shared" si="1"/>
        <v>0</v>
      </c>
      <c r="G32" s="77"/>
    </row>
    <row r="33" spans="2:7" x14ac:dyDescent="0.3">
      <c r="B33" s="60" t="s">
        <v>58</v>
      </c>
      <c r="C33" s="61">
        <v>5</v>
      </c>
      <c r="D33" s="61" t="s">
        <v>86</v>
      </c>
      <c r="E33" s="62"/>
      <c r="F33" s="76">
        <f t="shared" si="1"/>
        <v>0</v>
      </c>
      <c r="G33" s="77"/>
    </row>
    <row r="34" spans="2:7" x14ac:dyDescent="0.3">
      <c r="B34" s="60" t="s">
        <v>59</v>
      </c>
      <c r="C34" s="61">
        <v>15</v>
      </c>
      <c r="D34" s="61" t="s">
        <v>87</v>
      </c>
      <c r="E34" s="62"/>
      <c r="F34" s="76">
        <f t="shared" si="1"/>
        <v>0</v>
      </c>
      <c r="G34" s="77"/>
    </row>
    <row r="35" spans="2:7" x14ac:dyDescent="0.3">
      <c r="B35" s="60" t="s">
        <v>60</v>
      </c>
      <c r="C35" s="61">
        <v>300</v>
      </c>
      <c r="D35" s="61">
        <v>2</v>
      </c>
      <c r="E35" s="62"/>
      <c r="F35" s="76">
        <f t="shared" si="1"/>
        <v>0</v>
      </c>
      <c r="G35" s="77"/>
    </row>
    <row r="36" spans="2:7" x14ac:dyDescent="0.3">
      <c r="B36" s="60" t="s">
        <v>61</v>
      </c>
      <c r="C36" s="61">
        <v>100</v>
      </c>
      <c r="D36" s="61">
        <v>4</v>
      </c>
      <c r="E36" s="62"/>
      <c r="F36" s="76">
        <f t="shared" si="1"/>
        <v>0</v>
      </c>
      <c r="G36" s="77"/>
    </row>
    <row r="37" spans="2:7" x14ac:dyDescent="0.3">
      <c r="B37" s="60" t="s">
        <v>62</v>
      </c>
      <c r="C37" s="61">
        <v>50</v>
      </c>
      <c r="D37" s="61">
        <v>1</v>
      </c>
      <c r="E37" s="62"/>
      <c r="F37" s="76">
        <f t="shared" si="1"/>
        <v>0</v>
      </c>
      <c r="G37" s="77"/>
    </row>
    <row r="38" spans="2:7" x14ac:dyDescent="0.3">
      <c r="B38" s="60" t="s">
        <v>63</v>
      </c>
      <c r="C38" s="61">
        <v>50</v>
      </c>
      <c r="D38" s="61">
        <v>1</v>
      </c>
      <c r="E38" s="62"/>
      <c r="F38" s="76">
        <f t="shared" si="1"/>
        <v>0</v>
      </c>
      <c r="G38" s="77"/>
    </row>
    <row r="39" spans="2:7" x14ac:dyDescent="0.3">
      <c r="B39" s="60" t="s">
        <v>64</v>
      </c>
      <c r="C39" s="61">
        <v>10</v>
      </c>
      <c r="D39" s="61" t="s">
        <v>88</v>
      </c>
      <c r="E39" s="62"/>
      <c r="F39" s="76">
        <f t="shared" si="1"/>
        <v>0</v>
      </c>
      <c r="G39" s="77"/>
    </row>
    <row r="40" spans="2:7" x14ac:dyDescent="0.3">
      <c r="B40" s="60" t="s">
        <v>65</v>
      </c>
      <c r="C40" s="61">
        <v>200</v>
      </c>
      <c r="D40" s="61">
        <v>3</v>
      </c>
      <c r="E40" s="62"/>
      <c r="F40" s="76">
        <f t="shared" si="1"/>
        <v>0</v>
      </c>
      <c r="G40" s="77"/>
    </row>
    <row r="41" spans="2:7" x14ac:dyDescent="0.3">
      <c r="B41" s="60" t="s">
        <v>66</v>
      </c>
      <c r="C41" s="61">
        <v>80</v>
      </c>
      <c r="D41" s="61">
        <v>1</v>
      </c>
      <c r="E41" s="62"/>
      <c r="F41" s="76">
        <f t="shared" si="1"/>
        <v>0</v>
      </c>
      <c r="G41" s="77"/>
    </row>
    <row r="42" spans="2:7" x14ac:dyDescent="0.3">
      <c r="B42" s="60" t="s">
        <v>67</v>
      </c>
      <c r="C42" s="61">
        <v>40</v>
      </c>
      <c r="D42" s="61">
        <v>1</v>
      </c>
      <c r="E42" s="62"/>
      <c r="F42" s="76">
        <f t="shared" si="1"/>
        <v>0</v>
      </c>
      <c r="G42" s="77"/>
    </row>
    <row r="43" spans="2:7" x14ac:dyDescent="0.3">
      <c r="B43" s="60" t="s">
        <v>68</v>
      </c>
      <c r="C43" s="61">
        <v>200</v>
      </c>
      <c r="D43" s="61">
        <v>1</v>
      </c>
      <c r="E43" s="62"/>
      <c r="F43" s="76">
        <f t="shared" si="1"/>
        <v>0</v>
      </c>
      <c r="G43" s="77"/>
    </row>
    <row r="44" spans="2:7" x14ac:dyDescent="0.3">
      <c r="B44" s="60" t="s">
        <v>69</v>
      </c>
      <c r="C44" s="61">
        <v>500</v>
      </c>
      <c r="D44" s="61">
        <v>1</v>
      </c>
      <c r="E44" s="62"/>
      <c r="F44" s="76">
        <f t="shared" si="1"/>
        <v>0</v>
      </c>
      <c r="G44" s="77"/>
    </row>
    <row r="45" spans="2:7" x14ac:dyDescent="0.3">
      <c r="B45" s="60" t="s">
        <v>70</v>
      </c>
      <c r="C45" s="61">
        <v>70</v>
      </c>
      <c r="D45" s="61">
        <v>50</v>
      </c>
      <c r="E45" s="62"/>
      <c r="F45" s="76">
        <f t="shared" si="1"/>
        <v>0</v>
      </c>
      <c r="G45" s="77"/>
    </row>
    <row r="46" spans="2:7" x14ac:dyDescent="0.3">
      <c r="B46" s="60" t="s">
        <v>71</v>
      </c>
      <c r="C46" s="61">
        <v>1000</v>
      </c>
      <c r="D46" s="61">
        <v>10</v>
      </c>
      <c r="E46" s="62"/>
      <c r="F46" s="76">
        <f t="shared" si="1"/>
        <v>0</v>
      </c>
      <c r="G46" s="77"/>
    </row>
    <row r="47" spans="2:7" x14ac:dyDescent="0.3">
      <c r="B47" s="60" t="s">
        <v>72</v>
      </c>
      <c r="C47" s="61">
        <v>20</v>
      </c>
      <c r="D47" s="61">
        <v>100</v>
      </c>
      <c r="E47" s="62"/>
      <c r="F47" s="76">
        <f t="shared" si="1"/>
        <v>0</v>
      </c>
      <c r="G47" s="77"/>
    </row>
    <row r="48" spans="2:7" x14ac:dyDescent="0.3">
      <c r="B48" s="60" t="s">
        <v>73</v>
      </c>
      <c r="C48" s="61">
        <v>20</v>
      </c>
      <c r="D48" s="61">
        <v>100</v>
      </c>
      <c r="E48" s="62"/>
      <c r="F48" s="76">
        <f t="shared" si="1"/>
        <v>0</v>
      </c>
      <c r="G48" s="77"/>
    </row>
    <row r="49" spans="2:7" x14ac:dyDescent="0.3">
      <c r="B49" s="60" t="s">
        <v>74</v>
      </c>
      <c r="C49" s="61">
        <v>40</v>
      </c>
      <c r="D49" s="61">
        <v>100</v>
      </c>
      <c r="E49" s="62"/>
      <c r="F49" s="76">
        <f t="shared" si="1"/>
        <v>0</v>
      </c>
      <c r="G49" s="77"/>
    </row>
    <row r="50" spans="2:7" x14ac:dyDescent="0.3">
      <c r="B50" s="60" t="s">
        <v>75</v>
      </c>
      <c r="C50" s="61">
        <v>40</v>
      </c>
      <c r="D50" s="61">
        <v>100</v>
      </c>
      <c r="E50" s="62"/>
      <c r="F50" s="76">
        <f t="shared" si="1"/>
        <v>0</v>
      </c>
      <c r="G50" s="77"/>
    </row>
    <row r="51" spans="2:7" x14ac:dyDescent="0.3">
      <c r="B51" s="60" t="s">
        <v>76</v>
      </c>
      <c r="C51" s="61">
        <v>60</v>
      </c>
      <c r="D51" s="61">
        <v>100</v>
      </c>
      <c r="E51" s="62"/>
      <c r="F51" s="76">
        <f t="shared" si="1"/>
        <v>0</v>
      </c>
      <c r="G51" s="77"/>
    </row>
    <row r="52" spans="2:7" x14ac:dyDescent="0.3">
      <c r="B52" s="60" t="s">
        <v>77</v>
      </c>
      <c r="C52" s="61">
        <v>60</v>
      </c>
      <c r="D52" s="61">
        <v>100</v>
      </c>
      <c r="E52" s="62"/>
      <c r="F52" s="76">
        <f t="shared" si="1"/>
        <v>0</v>
      </c>
      <c r="G52" s="77"/>
    </row>
    <row r="53" spans="2:7" x14ac:dyDescent="0.3">
      <c r="B53" s="60" t="s">
        <v>78</v>
      </c>
      <c r="C53" s="61">
        <v>80</v>
      </c>
      <c r="D53" s="61">
        <v>75</v>
      </c>
      <c r="E53" s="62"/>
      <c r="F53" s="76">
        <f t="shared" si="1"/>
        <v>0</v>
      </c>
      <c r="G53" s="77"/>
    </row>
    <row r="54" spans="2:7" x14ac:dyDescent="0.3">
      <c r="B54" s="60" t="s">
        <v>79</v>
      </c>
      <c r="C54" s="61">
        <v>100</v>
      </c>
      <c r="D54" s="61">
        <v>50</v>
      </c>
      <c r="E54" s="62"/>
      <c r="F54" s="76">
        <f t="shared" si="1"/>
        <v>0</v>
      </c>
      <c r="G54" s="77"/>
    </row>
    <row r="55" spans="2:7" x14ac:dyDescent="0.3">
      <c r="B55" s="60" t="s">
        <v>80</v>
      </c>
      <c r="C55" s="61">
        <v>100</v>
      </c>
      <c r="D55" s="61">
        <v>20</v>
      </c>
      <c r="E55" s="62"/>
      <c r="F55" s="76">
        <f t="shared" si="1"/>
        <v>0</v>
      </c>
      <c r="G55" s="77"/>
    </row>
    <row r="56" spans="2:7" x14ac:dyDescent="0.3">
      <c r="B56" s="60" t="s">
        <v>81</v>
      </c>
      <c r="C56" s="61">
        <v>800</v>
      </c>
      <c r="D56" s="61">
        <v>5</v>
      </c>
      <c r="E56" s="62"/>
      <c r="F56" s="76">
        <f t="shared" si="1"/>
        <v>0</v>
      </c>
      <c r="G56" s="77"/>
    </row>
    <row r="57" spans="2:7" x14ac:dyDescent="0.3">
      <c r="B57" s="60" t="s">
        <v>82</v>
      </c>
      <c r="C57" s="61">
        <v>1500</v>
      </c>
      <c r="D57" s="61">
        <v>3</v>
      </c>
      <c r="E57" s="62"/>
      <c r="F57" s="76">
        <f t="shared" si="1"/>
        <v>0</v>
      </c>
      <c r="G57" s="77"/>
    </row>
    <row r="58" spans="2:7" x14ac:dyDescent="0.3">
      <c r="B58" s="64" t="s">
        <v>83</v>
      </c>
      <c r="C58" s="65">
        <v>2000</v>
      </c>
      <c r="D58" s="65">
        <v>1</v>
      </c>
      <c r="E58" s="66"/>
      <c r="F58" s="78">
        <f t="shared" si="1"/>
        <v>0</v>
      </c>
      <c r="G58" s="79"/>
    </row>
    <row r="59" spans="2:7" x14ac:dyDescent="0.3">
      <c r="C59" s="18"/>
      <c r="E59" s="19"/>
      <c r="F59" s="19"/>
    </row>
    <row r="60" spans="2:7" x14ac:dyDescent="0.3">
      <c r="E60" s="19"/>
      <c r="F60" s="19"/>
    </row>
    <row r="61" spans="2:7" x14ac:dyDescent="0.3">
      <c r="E61" s="19"/>
      <c r="F61" s="19"/>
    </row>
  </sheetData>
  <sheetProtection algorithmName="SHA-512" hashValue="WTTs60slrHCEnQwMeMqLVKHsgOuyAGKmsZqQr00BcezvrkKv+W+sa9rNEP1j0yt18mvL+ZVmJJNlYh0K0Q2M5Q==" saltValue="nkafpe+aOadSgxEiIWYFAQ==" spinCount="100000" sheet="1" objects="1" scenarios="1"/>
  <mergeCells count="9">
    <mergeCell ref="I2:I3"/>
    <mergeCell ref="J2:J3"/>
    <mergeCell ref="K2:K3"/>
    <mergeCell ref="B28:G28"/>
    <mergeCell ref="G30:G58"/>
    <mergeCell ref="G6:G24"/>
    <mergeCell ref="G25:G26"/>
    <mergeCell ref="B3:G3"/>
    <mergeCell ref="B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AC2D-C6C4-48A2-A520-BB6ACEEFD4A5}">
  <dimension ref="A1:I40"/>
  <sheetViews>
    <sheetView workbookViewId="0">
      <selection activeCell="G3" sqref="G3"/>
    </sheetView>
  </sheetViews>
  <sheetFormatPr defaultRowHeight="16.5" x14ac:dyDescent="0.3"/>
  <cols>
    <col min="1" max="1" width="1.875" style="1" customWidth="1"/>
    <col min="2" max="2" width="27.625" style="1" bestFit="1" customWidth="1"/>
    <col min="3" max="3" width="9" style="1"/>
    <col min="4" max="5" width="11.625" style="2" customWidth="1"/>
    <col min="6" max="6" width="9" style="1"/>
    <col min="7" max="7" width="18.875" style="1" customWidth="1"/>
    <col min="8" max="8" width="27.75" style="1" bestFit="1" customWidth="1"/>
    <col min="9" max="9" width="13.375" style="3" bestFit="1" customWidth="1"/>
    <col min="10" max="16384" width="9" style="3"/>
  </cols>
  <sheetData>
    <row r="1" spans="2:9" ht="8.25" customHeight="1" thickBot="1" x14ac:dyDescent="0.35"/>
    <row r="2" spans="2:9" ht="27.75" customHeight="1" thickBot="1" x14ac:dyDescent="0.35">
      <c r="B2" s="4" t="s">
        <v>117</v>
      </c>
      <c r="C2" s="5"/>
      <c r="D2" s="5"/>
      <c r="E2" s="6"/>
      <c r="G2" s="59" t="s">
        <v>91</v>
      </c>
      <c r="H2" s="51" t="s">
        <v>116</v>
      </c>
      <c r="I2" s="52" t="s">
        <v>92</v>
      </c>
    </row>
    <row r="3" spans="2:9" ht="35.25" customHeight="1" thickBot="1" x14ac:dyDescent="0.35">
      <c r="B3" s="72" t="s">
        <v>26</v>
      </c>
      <c r="C3" s="73" t="s">
        <v>1</v>
      </c>
      <c r="D3" s="74" t="s">
        <v>89</v>
      </c>
      <c r="E3" s="75" t="s">
        <v>90</v>
      </c>
      <c r="G3" s="17"/>
      <c r="H3" s="20">
        <f>SUM(E4:E36)</f>
        <v>0</v>
      </c>
      <c r="I3" s="21">
        <f>G3-H3</f>
        <v>0</v>
      </c>
    </row>
    <row r="4" spans="2:9" x14ac:dyDescent="0.3">
      <c r="B4" s="68" t="s">
        <v>119</v>
      </c>
      <c r="C4" s="69">
        <v>1000</v>
      </c>
      <c r="D4" s="70"/>
      <c r="E4" s="71">
        <f>D4*C4</f>
        <v>0</v>
      </c>
    </row>
    <row r="5" spans="2:9" x14ac:dyDescent="0.3">
      <c r="B5" s="60" t="s">
        <v>120</v>
      </c>
      <c r="C5" s="61">
        <v>800</v>
      </c>
      <c r="D5" s="62"/>
      <c r="E5" s="63">
        <f>D5*C5</f>
        <v>0</v>
      </c>
    </row>
    <row r="6" spans="2:9" x14ac:dyDescent="0.3">
      <c r="B6" s="60" t="s">
        <v>118</v>
      </c>
      <c r="C6" s="61">
        <v>1000</v>
      </c>
      <c r="D6" s="62"/>
      <c r="E6" s="63">
        <f>D6*C6</f>
        <v>0</v>
      </c>
    </row>
    <row r="7" spans="2:9" x14ac:dyDescent="0.3">
      <c r="B7" s="60" t="s">
        <v>121</v>
      </c>
      <c r="C7" s="61">
        <v>800</v>
      </c>
      <c r="D7" s="62"/>
      <c r="E7" s="63">
        <f>D7*C7</f>
        <v>0</v>
      </c>
    </row>
    <row r="8" spans="2:9" x14ac:dyDescent="0.3">
      <c r="B8" s="60" t="s">
        <v>122</v>
      </c>
      <c r="C8" s="61">
        <v>800</v>
      </c>
      <c r="D8" s="62"/>
      <c r="E8" s="63">
        <f>D8*C8</f>
        <v>0</v>
      </c>
    </row>
    <row r="9" spans="2:9" x14ac:dyDescent="0.3">
      <c r="B9" s="60" t="s">
        <v>123</v>
      </c>
      <c r="C9" s="61">
        <v>600</v>
      </c>
      <c r="D9" s="62"/>
      <c r="E9" s="63">
        <f>D9*C9</f>
        <v>0</v>
      </c>
    </row>
    <row r="10" spans="2:9" x14ac:dyDescent="0.3">
      <c r="B10" s="60" t="s">
        <v>124</v>
      </c>
      <c r="C10" s="61">
        <v>800</v>
      </c>
      <c r="D10" s="62"/>
      <c r="E10" s="63">
        <f>D10*C10</f>
        <v>0</v>
      </c>
    </row>
    <row r="11" spans="2:9" x14ac:dyDescent="0.3">
      <c r="B11" s="60" t="s">
        <v>125</v>
      </c>
      <c r="C11" s="61">
        <v>800</v>
      </c>
      <c r="D11" s="62"/>
      <c r="E11" s="63">
        <f>D11*C11</f>
        <v>0</v>
      </c>
    </row>
    <row r="12" spans="2:9" x14ac:dyDescent="0.3">
      <c r="B12" s="60" t="s">
        <v>126</v>
      </c>
      <c r="C12" s="61">
        <v>1500</v>
      </c>
      <c r="D12" s="62"/>
      <c r="E12" s="63">
        <f>D12*C12</f>
        <v>0</v>
      </c>
    </row>
    <row r="13" spans="2:9" x14ac:dyDescent="0.3">
      <c r="B13" s="60" t="s">
        <v>127</v>
      </c>
      <c r="C13" s="61">
        <v>500</v>
      </c>
      <c r="D13" s="62"/>
      <c r="E13" s="63">
        <f>D13*C13</f>
        <v>0</v>
      </c>
    </row>
    <row r="14" spans="2:9" x14ac:dyDescent="0.3">
      <c r="B14" s="60" t="s">
        <v>128</v>
      </c>
      <c r="C14" s="61">
        <v>500</v>
      </c>
      <c r="D14" s="62"/>
      <c r="E14" s="63">
        <f>D14*C14</f>
        <v>0</v>
      </c>
    </row>
    <row r="15" spans="2:9" x14ac:dyDescent="0.3">
      <c r="B15" s="60" t="s">
        <v>129</v>
      </c>
      <c r="C15" s="61">
        <v>1000</v>
      </c>
      <c r="D15" s="62"/>
      <c r="E15" s="63">
        <f>D15*C15</f>
        <v>0</v>
      </c>
    </row>
    <row r="16" spans="2:9" s="1" customFormat="1" x14ac:dyDescent="0.3">
      <c r="B16" s="60" t="s">
        <v>132</v>
      </c>
      <c r="C16" s="61">
        <v>700</v>
      </c>
      <c r="D16" s="62"/>
      <c r="E16" s="63">
        <f>D16*C16</f>
        <v>0</v>
      </c>
      <c r="I16" s="3"/>
    </row>
    <row r="17" spans="2:9" s="1" customFormat="1" x14ac:dyDescent="0.3">
      <c r="B17" s="60" t="s">
        <v>130</v>
      </c>
      <c r="C17" s="61">
        <v>700</v>
      </c>
      <c r="D17" s="62"/>
      <c r="E17" s="63">
        <f>D17*C17</f>
        <v>0</v>
      </c>
      <c r="I17" s="3"/>
    </row>
    <row r="18" spans="2:9" s="1" customFormat="1" x14ac:dyDescent="0.3">
      <c r="B18" s="60" t="s">
        <v>131</v>
      </c>
      <c r="C18" s="61">
        <v>1500</v>
      </c>
      <c r="D18" s="62"/>
      <c r="E18" s="63">
        <f>D18*C18</f>
        <v>0</v>
      </c>
      <c r="I18" s="3"/>
    </row>
    <row r="19" spans="2:9" s="1" customFormat="1" x14ac:dyDescent="0.3">
      <c r="B19" s="60" t="s">
        <v>133</v>
      </c>
      <c r="C19" s="61">
        <v>1500</v>
      </c>
      <c r="D19" s="62"/>
      <c r="E19" s="63">
        <f>D19*C19</f>
        <v>0</v>
      </c>
      <c r="I19" s="3"/>
    </row>
    <row r="20" spans="2:9" s="1" customFormat="1" x14ac:dyDescent="0.3">
      <c r="B20" s="60" t="s">
        <v>134</v>
      </c>
      <c r="C20" s="61">
        <v>2000</v>
      </c>
      <c r="D20" s="62"/>
      <c r="E20" s="63">
        <f>D20*C20</f>
        <v>0</v>
      </c>
      <c r="I20" s="3"/>
    </row>
    <row r="21" spans="2:9" s="1" customFormat="1" x14ac:dyDescent="0.3">
      <c r="B21" s="60" t="s">
        <v>135</v>
      </c>
      <c r="C21" s="61">
        <v>2000</v>
      </c>
      <c r="D21" s="62"/>
      <c r="E21" s="63">
        <f>D21*C21</f>
        <v>0</v>
      </c>
      <c r="I21" s="3"/>
    </row>
    <row r="22" spans="2:9" s="1" customFormat="1" x14ac:dyDescent="0.3">
      <c r="B22" s="60" t="s">
        <v>136</v>
      </c>
      <c r="C22" s="61">
        <v>2000</v>
      </c>
      <c r="D22" s="62"/>
      <c r="E22" s="63">
        <f>D22*C22</f>
        <v>0</v>
      </c>
      <c r="I22" s="3"/>
    </row>
    <row r="23" spans="2:9" s="1" customFormat="1" x14ac:dyDescent="0.3">
      <c r="B23" s="60" t="s">
        <v>137</v>
      </c>
      <c r="C23" s="61">
        <v>700</v>
      </c>
      <c r="D23" s="62"/>
      <c r="E23" s="63">
        <f>D23*C23</f>
        <v>0</v>
      </c>
      <c r="I23" s="3"/>
    </row>
    <row r="24" spans="2:9" s="1" customFormat="1" x14ac:dyDescent="0.3">
      <c r="B24" s="60" t="s">
        <v>138</v>
      </c>
      <c r="C24" s="61">
        <v>1000</v>
      </c>
      <c r="D24" s="62"/>
      <c r="E24" s="63">
        <f>D24*C24</f>
        <v>0</v>
      </c>
      <c r="I24" s="3"/>
    </row>
    <row r="25" spans="2:9" s="1" customFormat="1" x14ac:dyDescent="0.3">
      <c r="B25" s="60" t="s">
        <v>139</v>
      </c>
      <c r="C25" s="61">
        <v>1000</v>
      </c>
      <c r="D25" s="62"/>
      <c r="E25" s="63">
        <f>D25*C25</f>
        <v>0</v>
      </c>
      <c r="I25" s="3"/>
    </row>
    <row r="26" spans="2:9" s="1" customFormat="1" x14ac:dyDescent="0.3">
      <c r="B26" s="60" t="s">
        <v>140</v>
      </c>
      <c r="C26" s="61">
        <v>1500</v>
      </c>
      <c r="D26" s="62"/>
      <c r="E26" s="63">
        <f>D26*C26</f>
        <v>0</v>
      </c>
      <c r="I26" s="3"/>
    </row>
    <row r="27" spans="2:9" s="1" customFormat="1" x14ac:dyDescent="0.3">
      <c r="B27" s="60" t="s">
        <v>141</v>
      </c>
      <c r="C27" s="61">
        <v>900</v>
      </c>
      <c r="D27" s="62"/>
      <c r="E27" s="63">
        <f>D27*C27</f>
        <v>0</v>
      </c>
      <c r="I27" s="3"/>
    </row>
    <row r="28" spans="2:9" s="1" customFormat="1" x14ac:dyDescent="0.3">
      <c r="B28" s="60" t="s">
        <v>142</v>
      </c>
      <c r="C28" s="61">
        <v>900</v>
      </c>
      <c r="D28" s="62"/>
      <c r="E28" s="63">
        <f>D28*C28</f>
        <v>0</v>
      </c>
      <c r="I28" s="3"/>
    </row>
    <row r="29" spans="2:9" s="1" customFormat="1" x14ac:dyDescent="0.3">
      <c r="B29" s="60" t="s">
        <v>143</v>
      </c>
      <c r="C29" s="61">
        <v>700</v>
      </c>
      <c r="D29" s="62"/>
      <c r="E29" s="63">
        <f>D29*C29</f>
        <v>0</v>
      </c>
      <c r="I29" s="3"/>
    </row>
    <row r="30" spans="2:9" s="1" customFormat="1" x14ac:dyDescent="0.3">
      <c r="B30" s="60" t="s">
        <v>144</v>
      </c>
      <c r="C30" s="61">
        <v>700</v>
      </c>
      <c r="D30" s="62"/>
      <c r="E30" s="63">
        <f>D30*C30</f>
        <v>0</v>
      </c>
      <c r="I30" s="3"/>
    </row>
    <row r="31" spans="2:9" s="1" customFormat="1" x14ac:dyDescent="0.3">
      <c r="B31" s="60" t="s">
        <v>145</v>
      </c>
      <c r="C31" s="61">
        <v>1500</v>
      </c>
      <c r="D31" s="62"/>
      <c r="E31" s="63">
        <f>D31*C31</f>
        <v>0</v>
      </c>
      <c r="I31" s="3"/>
    </row>
    <row r="32" spans="2:9" s="1" customFormat="1" x14ac:dyDescent="0.3">
      <c r="B32" s="60" t="s">
        <v>146</v>
      </c>
      <c r="C32" s="61">
        <v>1200</v>
      </c>
      <c r="D32" s="62"/>
      <c r="E32" s="63">
        <f>D32*C32</f>
        <v>0</v>
      </c>
      <c r="I32" s="3"/>
    </row>
    <row r="33" spans="2:9" s="1" customFormat="1" x14ac:dyDescent="0.3">
      <c r="B33" s="60" t="s">
        <v>147</v>
      </c>
      <c r="C33" s="61">
        <v>700</v>
      </c>
      <c r="D33" s="62"/>
      <c r="E33" s="63">
        <f>D33*C33</f>
        <v>0</v>
      </c>
      <c r="I33" s="3"/>
    </row>
    <row r="34" spans="2:9" s="1" customFormat="1" x14ac:dyDescent="0.3">
      <c r="B34" s="60" t="s">
        <v>148</v>
      </c>
      <c r="C34" s="61">
        <v>1000</v>
      </c>
      <c r="D34" s="62"/>
      <c r="E34" s="63">
        <f>D34*C34</f>
        <v>0</v>
      </c>
      <c r="I34" s="3"/>
    </row>
    <row r="35" spans="2:9" s="1" customFormat="1" x14ac:dyDescent="0.3">
      <c r="B35" s="60" t="s">
        <v>149</v>
      </c>
      <c r="C35" s="61">
        <v>700</v>
      </c>
      <c r="D35" s="62"/>
      <c r="E35" s="63">
        <f>D35*C35</f>
        <v>0</v>
      </c>
      <c r="I35" s="3"/>
    </row>
    <row r="36" spans="2:9" s="1" customFormat="1" x14ac:dyDescent="0.3">
      <c r="B36" s="64" t="s">
        <v>150</v>
      </c>
      <c r="C36" s="65">
        <v>1500</v>
      </c>
      <c r="D36" s="66"/>
      <c r="E36" s="67">
        <f>D36*C36</f>
        <v>0</v>
      </c>
      <c r="I36" s="3"/>
    </row>
    <row r="37" spans="2:9" s="1" customFormat="1" ht="11.25" customHeight="1" x14ac:dyDescent="0.3">
      <c r="D37" s="2"/>
      <c r="E37" s="2"/>
      <c r="I37" s="3"/>
    </row>
    <row r="38" spans="2:9" s="1" customFormat="1" x14ac:dyDescent="0.3">
      <c r="C38" s="18"/>
      <c r="D38" s="19"/>
      <c r="E38" s="19"/>
      <c r="I38" s="3"/>
    </row>
    <row r="39" spans="2:9" s="1" customFormat="1" x14ac:dyDescent="0.3">
      <c r="D39" s="19"/>
      <c r="E39" s="19"/>
      <c r="I39" s="3"/>
    </row>
    <row r="40" spans="2:9" s="1" customFormat="1" x14ac:dyDescent="0.3">
      <c r="D40" s="19"/>
      <c r="E40" s="19"/>
      <c r="I40" s="3"/>
    </row>
  </sheetData>
  <sheetProtection algorithmName="SHA-512" hashValue="bN4qvMOHc43E648RctJF+jCVy6M5FzC+UfSedGYIg3KfgEkZP5RqLoG/weS/kWAFf3vDhw4hW+dxL77oNqvyHA==" saltValue="iZaGOV6S/Xd9zj/xFgczOA==" spinCount="100000" sheet="1" objects="1" scenarios="1"/>
  <mergeCells count="1">
    <mergeCell ref="B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보스</vt:lpstr>
      <vt:lpstr>일반</vt:lpstr>
      <vt:lpstr>치장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200511</dc:creator>
  <cp:lastModifiedBy>200511</cp:lastModifiedBy>
  <dcterms:created xsi:type="dcterms:W3CDTF">2023-04-19T05:29:41Z</dcterms:created>
  <dcterms:modified xsi:type="dcterms:W3CDTF">2023-04-21T02:23:40Z</dcterms:modified>
</cp:coreProperties>
</file>