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mic\OneDrive\바탕 화면\게임\넥슨\메이플\"/>
    </mc:Choice>
  </mc:AlternateContent>
  <xr:revisionPtr revIDLastSave="0" documentId="13_ncr:1_{57984B38-6779-42F2-8C26-FF18E366B5B6}" xr6:coauthVersionLast="47" xr6:coauthVersionMax="47" xr10:uidLastSave="{00000000-0000-0000-0000-000000000000}"/>
  <bookViews>
    <workbookView xWindow="11670" yWindow="330" windowWidth="19425" windowHeight="14745" xr2:uid="{2FE024A5-2856-410D-AB6A-5A309B72E6A1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4" i="1"/>
  <c r="R23" i="1"/>
  <c r="N3" i="1"/>
  <c r="N4" i="1"/>
  <c r="N5" i="1"/>
  <c r="N6" i="1"/>
  <c r="N7" i="1"/>
  <c r="N9" i="1"/>
  <c r="N10" i="1"/>
  <c r="N11" i="1"/>
  <c r="N12" i="1"/>
  <c r="N13" i="1"/>
  <c r="N14" i="1"/>
  <c r="N16" i="1"/>
  <c r="N17" i="1"/>
  <c r="N18" i="1"/>
  <c r="N19" i="1"/>
  <c r="N20" i="1"/>
  <c r="N21" i="1"/>
  <c r="N23" i="1"/>
  <c r="N24" i="1"/>
  <c r="N25" i="1"/>
  <c r="N26" i="1"/>
  <c r="N27" i="1"/>
  <c r="N28" i="1"/>
  <c r="N30" i="1"/>
  <c r="N31" i="1"/>
  <c r="N32" i="1"/>
  <c r="N33" i="1"/>
  <c r="N34" i="1"/>
  <c r="N35" i="1"/>
  <c r="N37" i="1"/>
  <c r="N38" i="1"/>
  <c r="N39" i="1"/>
  <c r="N40" i="1"/>
  <c r="N41" i="1"/>
  <c r="N42" i="1"/>
  <c r="N44" i="1"/>
  <c r="N45" i="1"/>
  <c r="N46" i="1"/>
  <c r="N47" i="1"/>
  <c r="N48" i="1"/>
  <c r="N49" i="1"/>
  <c r="N51" i="1"/>
  <c r="N52" i="1"/>
  <c r="N53" i="1"/>
  <c r="N54" i="1"/>
  <c r="N55" i="1"/>
  <c r="N56" i="1"/>
  <c r="N58" i="1"/>
  <c r="N59" i="1"/>
  <c r="N60" i="1"/>
  <c r="N61" i="1"/>
  <c r="N62" i="1"/>
  <c r="N63" i="1"/>
  <c r="N65" i="1"/>
  <c r="N66" i="1"/>
  <c r="N67" i="1"/>
  <c r="N68" i="1"/>
  <c r="N69" i="1"/>
  <c r="N70" i="1"/>
  <c r="N72" i="1"/>
  <c r="N73" i="1"/>
  <c r="N74" i="1"/>
  <c r="N75" i="1"/>
  <c r="N76" i="1"/>
  <c r="N77" i="1"/>
  <c r="N2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4" i="1"/>
  <c r="M2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3" i="1"/>
  <c r="L2" i="1" s="1"/>
  <c r="O2" i="1" l="1"/>
  <c r="P2" i="1" s="1"/>
  <c r="K3" i="1" s="1"/>
  <c r="M3" i="1" l="1"/>
  <c r="L3" i="1"/>
  <c r="O3" i="1" l="1"/>
  <c r="P3" i="1" s="1"/>
  <c r="K4" i="1" s="1"/>
  <c r="M4" i="1" l="1"/>
  <c r="L4" i="1"/>
  <c r="O4" i="1" s="1"/>
  <c r="P4" i="1" l="1"/>
  <c r="K5" i="1" s="1"/>
  <c r="M5" i="1" l="1"/>
  <c r="L5" i="1"/>
  <c r="O5" i="1" l="1"/>
  <c r="P5" i="1" l="1"/>
  <c r="K6" i="1" s="1"/>
  <c r="M6" i="1" l="1"/>
  <c r="L6" i="1"/>
  <c r="O6" i="1" s="1"/>
  <c r="P6" i="1" l="1"/>
  <c r="K7" i="1" s="1"/>
  <c r="M7" i="1" l="1"/>
  <c r="L7" i="1"/>
  <c r="O7" i="1" s="1"/>
  <c r="P7" i="1" l="1"/>
  <c r="K8" i="1" s="1"/>
  <c r="N8" i="1" l="1"/>
  <c r="M8" i="1"/>
  <c r="L8" i="1"/>
  <c r="O8" i="1" l="1"/>
  <c r="P8" i="1"/>
  <c r="K9" i="1" s="1"/>
  <c r="L9" i="1" l="1"/>
  <c r="M9" i="1"/>
  <c r="O9" i="1" l="1"/>
  <c r="P9" i="1" l="1"/>
  <c r="K10" i="1" s="1"/>
  <c r="L10" i="1" l="1"/>
  <c r="M10" i="1"/>
  <c r="O10" i="1" l="1"/>
  <c r="P10" i="1" l="1"/>
  <c r="K11" i="1" s="1"/>
  <c r="L11" i="1" l="1"/>
  <c r="M11" i="1"/>
  <c r="O11" i="1" l="1"/>
  <c r="P11" i="1" l="1"/>
  <c r="K12" i="1" s="1"/>
  <c r="L12" i="1" l="1"/>
  <c r="M12" i="1"/>
  <c r="O12" i="1" l="1"/>
  <c r="P12" i="1" l="1"/>
  <c r="K13" i="1" s="1"/>
  <c r="L13" i="1" l="1"/>
  <c r="M13" i="1"/>
  <c r="O13" i="1" l="1"/>
  <c r="P13" i="1" l="1"/>
  <c r="K14" i="1" s="1"/>
  <c r="L14" i="1" l="1"/>
  <c r="M14" i="1"/>
  <c r="O14" i="1" l="1"/>
  <c r="P14" i="1" l="1"/>
  <c r="K15" i="1" s="1"/>
  <c r="N15" i="1" l="1"/>
  <c r="M15" i="1"/>
  <c r="L15" i="1"/>
  <c r="O15" i="1" l="1"/>
  <c r="P15" i="1" s="1"/>
  <c r="K16" i="1" s="1"/>
  <c r="L16" i="1" l="1"/>
  <c r="M16" i="1"/>
  <c r="O16" i="1" s="1"/>
  <c r="P16" i="1" l="1"/>
  <c r="K17" i="1" s="1"/>
  <c r="M17" i="1" l="1"/>
  <c r="L17" i="1"/>
  <c r="O17" i="1" l="1"/>
  <c r="P17" i="1" s="1"/>
  <c r="K18" i="1" s="1"/>
  <c r="L18" i="1" l="1"/>
  <c r="M18" i="1"/>
  <c r="O18" i="1" l="1"/>
  <c r="P18" i="1" l="1"/>
  <c r="K19" i="1" s="1"/>
  <c r="M19" i="1" l="1"/>
  <c r="L19" i="1"/>
  <c r="O19" i="1" l="1"/>
  <c r="P19" i="1" s="1"/>
  <c r="K20" i="1" s="1"/>
  <c r="M20" i="1" l="1"/>
  <c r="L20" i="1"/>
  <c r="O20" i="1" s="1"/>
  <c r="P20" i="1" l="1"/>
  <c r="K21" i="1" s="1"/>
  <c r="M21" i="1" l="1"/>
  <c r="L21" i="1"/>
  <c r="O21" i="1" l="1"/>
  <c r="P21" i="1" s="1"/>
  <c r="K22" i="1" s="1"/>
  <c r="N22" i="1" l="1"/>
  <c r="L22" i="1"/>
  <c r="M22" i="1"/>
  <c r="O22" i="1" l="1"/>
  <c r="P22" i="1" l="1"/>
  <c r="K23" i="1" s="1"/>
  <c r="M23" i="1" l="1"/>
  <c r="L23" i="1"/>
  <c r="O23" i="1" l="1"/>
  <c r="P23" i="1" l="1"/>
  <c r="K24" i="1" s="1"/>
  <c r="M24" i="1" l="1"/>
  <c r="L24" i="1"/>
  <c r="O24" i="1" l="1"/>
  <c r="P24" i="1"/>
  <c r="K25" i="1" s="1"/>
  <c r="M25" i="1" l="1"/>
  <c r="L25" i="1"/>
  <c r="O25" i="1" s="1"/>
  <c r="P25" i="1" l="1"/>
  <c r="K26" i="1" s="1"/>
  <c r="M26" i="1" l="1"/>
  <c r="L26" i="1"/>
  <c r="O26" i="1" s="1"/>
  <c r="P26" i="1" l="1"/>
  <c r="K27" i="1" s="1"/>
  <c r="L27" i="1" l="1"/>
  <c r="M27" i="1"/>
  <c r="O27" i="1" l="1"/>
  <c r="P27" i="1" s="1"/>
  <c r="K28" i="1" s="1"/>
  <c r="M28" i="1" l="1"/>
  <c r="L28" i="1"/>
  <c r="O28" i="1" l="1"/>
  <c r="P28" i="1" l="1"/>
  <c r="K29" i="1" s="1"/>
  <c r="N29" i="1" l="1"/>
  <c r="M29" i="1"/>
  <c r="L29" i="1"/>
  <c r="O29" i="1" l="1"/>
  <c r="P29" i="1"/>
  <c r="K30" i="1" s="1"/>
  <c r="L30" i="1" l="1"/>
  <c r="M30" i="1"/>
  <c r="O30" i="1" l="1"/>
  <c r="P30" i="1"/>
  <c r="K31" i="1" s="1"/>
  <c r="L31" i="1" l="1"/>
  <c r="M31" i="1"/>
  <c r="O31" i="1" l="1"/>
  <c r="P31" i="1" l="1"/>
  <c r="K32" i="1" s="1"/>
  <c r="L32" i="1" l="1"/>
  <c r="M32" i="1"/>
  <c r="O32" i="1" l="1"/>
  <c r="P32" i="1" l="1"/>
  <c r="K33" i="1" s="1"/>
  <c r="M33" i="1" l="1"/>
  <c r="L33" i="1"/>
  <c r="O33" i="1" l="1"/>
  <c r="P33" i="1" s="1"/>
  <c r="K34" i="1" s="1"/>
  <c r="L34" i="1" l="1"/>
  <c r="M34" i="1"/>
  <c r="O34" i="1" l="1"/>
  <c r="P34" i="1" l="1"/>
  <c r="K35" i="1" s="1"/>
  <c r="M35" i="1" l="1"/>
  <c r="L35" i="1"/>
  <c r="O35" i="1" l="1"/>
  <c r="P35" i="1" s="1"/>
  <c r="K36" i="1" s="1"/>
  <c r="N36" i="1" l="1"/>
  <c r="L36" i="1"/>
  <c r="M36" i="1"/>
  <c r="O36" i="1" l="1"/>
  <c r="P36" i="1" l="1"/>
  <c r="K37" i="1" s="1"/>
  <c r="M37" i="1" l="1"/>
  <c r="L37" i="1"/>
  <c r="O37" i="1" l="1"/>
  <c r="P37" i="1" s="1"/>
  <c r="K38" i="1" s="1"/>
  <c r="M38" i="1" l="1"/>
  <c r="L38" i="1"/>
  <c r="O38" i="1" l="1"/>
  <c r="P38" i="1" s="1"/>
  <c r="K39" i="1" s="1"/>
  <c r="L39" i="1" l="1"/>
  <c r="M39" i="1"/>
  <c r="O39" i="1" l="1"/>
  <c r="P39" i="1" l="1"/>
  <c r="K40" i="1" s="1"/>
  <c r="M40" i="1" l="1"/>
  <c r="L40" i="1"/>
  <c r="O40" i="1" s="1"/>
  <c r="P40" i="1" l="1"/>
  <c r="K41" i="1" s="1"/>
  <c r="L41" i="1" l="1"/>
  <c r="M41" i="1"/>
  <c r="O41" i="1" l="1"/>
  <c r="P41" i="1" l="1"/>
  <c r="K42" i="1" s="1"/>
  <c r="L42" i="1" l="1"/>
  <c r="M42" i="1"/>
  <c r="O42" i="1" l="1"/>
  <c r="P42" i="1" s="1"/>
  <c r="K43" i="1" s="1"/>
  <c r="N43" i="1" l="1"/>
  <c r="L43" i="1"/>
  <c r="M43" i="1"/>
  <c r="O43" i="1" l="1"/>
  <c r="P43" i="1" l="1"/>
  <c r="K44" i="1" s="1"/>
  <c r="M44" i="1" l="1"/>
  <c r="L44" i="1"/>
  <c r="O44" i="1" l="1"/>
  <c r="P44" i="1" s="1"/>
  <c r="K45" i="1" s="1"/>
  <c r="L45" i="1" l="1"/>
  <c r="M45" i="1"/>
  <c r="O45" i="1" l="1"/>
  <c r="P45" i="1" l="1"/>
  <c r="K46" i="1" s="1"/>
  <c r="L46" i="1" l="1"/>
  <c r="M46" i="1"/>
  <c r="O46" i="1" l="1"/>
  <c r="P46" i="1" l="1"/>
  <c r="K47" i="1" s="1"/>
  <c r="L47" i="1" l="1"/>
  <c r="M47" i="1"/>
  <c r="O47" i="1" l="1"/>
  <c r="P47" i="1" s="1"/>
  <c r="K48" i="1" s="1"/>
  <c r="L48" i="1" l="1"/>
  <c r="M48" i="1"/>
  <c r="O48" i="1" l="1"/>
  <c r="P48" i="1" l="1"/>
  <c r="K49" i="1" s="1"/>
  <c r="M49" i="1" l="1"/>
  <c r="L49" i="1"/>
  <c r="O49" i="1" l="1"/>
  <c r="P49" i="1" l="1"/>
  <c r="K50" i="1" s="1"/>
  <c r="N50" i="1" l="1"/>
  <c r="L50" i="1"/>
  <c r="M50" i="1"/>
  <c r="O50" i="1" l="1"/>
  <c r="P50" i="1" l="1"/>
  <c r="K51" i="1" s="1"/>
  <c r="M51" i="1" l="1"/>
  <c r="L51" i="1"/>
  <c r="O51" i="1" l="1"/>
  <c r="P51" i="1" l="1"/>
  <c r="K52" i="1" s="1"/>
  <c r="L52" i="1" l="1"/>
  <c r="M52" i="1"/>
  <c r="O52" i="1" l="1"/>
  <c r="P52" i="1" l="1"/>
  <c r="K53" i="1" s="1"/>
  <c r="M53" i="1" l="1"/>
  <c r="L53" i="1"/>
  <c r="O53" i="1" l="1"/>
  <c r="P53" i="1" s="1"/>
  <c r="K54" i="1" s="1"/>
  <c r="L54" i="1" l="1"/>
  <c r="M54" i="1"/>
  <c r="O54" i="1" l="1"/>
  <c r="P54" i="1" l="1"/>
  <c r="K55" i="1" s="1"/>
  <c r="M55" i="1" l="1"/>
  <c r="L55" i="1"/>
  <c r="O55" i="1" l="1"/>
  <c r="P55" i="1" s="1"/>
  <c r="K56" i="1" s="1"/>
  <c r="L56" i="1" l="1"/>
  <c r="M56" i="1"/>
  <c r="O56" i="1" l="1"/>
  <c r="P56" i="1" s="1"/>
  <c r="K57" i="1" s="1"/>
  <c r="N57" i="1" l="1"/>
  <c r="L57" i="1"/>
  <c r="M57" i="1"/>
  <c r="O57" i="1" l="1"/>
  <c r="P57" i="1" l="1"/>
  <c r="K58" i="1" s="1"/>
  <c r="L58" i="1" l="1"/>
  <c r="M58" i="1"/>
  <c r="O58" i="1" l="1"/>
  <c r="P58" i="1" s="1"/>
  <c r="K59" i="1" s="1"/>
  <c r="M59" i="1" l="1"/>
  <c r="L59" i="1"/>
  <c r="O59" i="1" l="1"/>
  <c r="P59" i="1" l="1"/>
  <c r="K60" i="1" s="1"/>
  <c r="L60" i="1" l="1"/>
  <c r="M60" i="1"/>
  <c r="O60" i="1" l="1"/>
  <c r="P60" i="1" l="1"/>
  <c r="K61" i="1" s="1"/>
  <c r="M61" i="1" l="1"/>
  <c r="L61" i="1"/>
  <c r="O61" i="1" l="1"/>
  <c r="P61" i="1" l="1"/>
  <c r="K62" i="1" s="1"/>
  <c r="L62" i="1" l="1"/>
  <c r="M62" i="1"/>
  <c r="O62" i="1" l="1"/>
  <c r="P62" i="1" l="1"/>
  <c r="K63" i="1" s="1"/>
  <c r="L63" i="1" l="1"/>
  <c r="M63" i="1"/>
  <c r="O63" i="1" l="1"/>
  <c r="P63" i="1" l="1"/>
  <c r="K64" i="1" s="1"/>
  <c r="N64" i="1" l="1"/>
  <c r="M64" i="1"/>
  <c r="L64" i="1"/>
  <c r="O64" i="1" l="1"/>
  <c r="P64" i="1" l="1"/>
  <c r="K65" i="1" s="1"/>
  <c r="M65" i="1" l="1"/>
  <c r="L65" i="1"/>
  <c r="O65" i="1" l="1"/>
  <c r="P65" i="1" s="1"/>
  <c r="K66" i="1" s="1"/>
  <c r="M66" i="1" l="1"/>
  <c r="L66" i="1"/>
  <c r="O66" i="1" l="1"/>
  <c r="P66" i="1" s="1"/>
  <c r="K67" i="1" s="1"/>
  <c r="L67" i="1" l="1"/>
  <c r="M67" i="1"/>
  <c r="O67" i="1" l="1"/>
  <c r="P67" i="1" s="1"/>
  <c r="K68" i="1" s="1"/>
  <c r="M68" i="1" l="1"/>
  <c r="L68" i="1"/>
  <c r="O68" i="1" s="1"/>
  <c r="P68" i="1" l="1"/>
  <c r="K69" i="1" s="1"/>
  <c r="M69" i="1" l="1"/>
  <c r="L69" i="1"/>
  <c r="O69" i="1" l="1"/>
  <c r="P69" i="1" s="1"/>
  <c r="K70" i="1" s="1"/>
  <c r="M70" i="1" l="1"/>
  <c r="L70" i="1"/>
  <c r="O70" i="1" l="1"/>
  <c r="P70" i="1"/>
  <c r="K71" i="1" s="1"/>
  <c r="N71" i="1" l="1"/>
  <c r="M71" i="1"/>
  <c r="L71" i="1"/>
  <c r="O71" i="1" l="1"/>
  <c r="P71" i="1" s="1"/>
  <c r="K72" i="1" s="1"/>
  <c r="L72" i="1" l="1"/>
  <c r="M72" i="1"/>
  <c r="O72" i="1" l="1"/>
  <c r="P72" i="1" s="1"/>
  <c r="K73" i="1" s="1"/>
  <c r="M73" i="1" l="1"/>
  <c r="L73" i="1"/>
  <c r="O73" i="1" s="1"/>
  <c r="P73" i="1" l="1"/>
  <c r="K74" i="1" s="1"/>
  <c r="M74" i="1" l="1"/>
  <c r="L74" i="1"/>
  <c r="O74" i="1" s="1"/>
  <c r="P74" i="1" l="1"/>
  <c r="K75" i="1" s="1"/>
  <c r="M75" i="1" l="1"/>
  <c r="L75" i="1"/>
  <c r="O75" i="1" s="1"/>
  <c r="P75" i="1" l="1"/>
  <c r="K76" i="1" s="1"/>
  <c r="L76" i="1" l="1"/>
  <c r="M76" i="1"/>
  <c r="O76" i="1" l="1"/>
  <c r="P76" i="1" s="1"/>
  <c r="K77" i="1" s="1"/>
  <c r="L77" i="1" l="1"/>
  <c r="M77" i="1"/>
  <c r="O77" i="1" l="1"/>
  <c r="P77" i="1" s="1"/>
  <c r="K78" i="1" s="1"/>
  <c r="N78" i="1" l="1"/>
  <c r="L78" i="1"/>
  <c r="M78" i="1"/>
  <c r="O78" i="1" l="1"/>
  <c r="P78" i="1" s="1"/>
</calcChain>
</file>

<file path=xl/sharedStrings.xml><?xml version="1.0" encoding="utf-8"?>
<sst xmlns="http://schemas.openxmlformats.org/spreadsheetml/2006/main" count="23" uniqueCount="20">
  <si>
    <t>레벨</t>
    <phoneticPr fontId="2" type="noConversion"/>
  </si>
  <si>
    <t>EXP 100개</t>
    <phoneticPr fontId="2" type="noConversion"/>
  </si>
  <si>
    <t>경험치</t>
    <phoneticPr fontId="2" type="noConversion"/>
  </si>
  <si>
    <t>일퀘</t>
    <phoneticPr fontId="2" type="noConversion"/>
  </si>
  <si>
    <t>몬파 2판</t>
    <phoneticPr fontId="2" type="noConversion"/>
  </si>
  <si>
    <t>모라스</t>
    <phoneticPr fontId="2" type="noConversion"/>
  </si>
  <si>
    <t>에스페라</t>
    <phoneticPr fontId="2" type="noConversion"/>
  </si>
  <si>
    <t>셀라스</t>
    <phoneticPr fontId="2" type="noConversion"/>
  </si>
  <si>
    <t>문브</t>
    <phoneticPr fontId="2" type="noConversion"/>
  </si>
  <si>
    <t>미궁</t>
    <phoneticPr fontId="2" type="noConversion"/>
  </si>
  <si>
    <t>여로</t>
    <phoneticPr fontId="2" type="noConversion"/>
  </si>
  <si>
    <t>츄츄</t>
    <phoneticPr fontId="2" type="noConversion"/>
  </si>
  <si>
    <t>레헬른</t>
    <phoneticPr fontId="2" type="noConversion"/>
  </si>
  <si>
    <t>아르카나</t>
    <phoneticPr fontId="2" type="noConversion"/>
  </si>
  <si>
    <t>누적 경험치</t>
    <phoneticPr fontId="2" type="noConversion"/>
  </si>
  <si>
    <t>현재 레벨</t>
    <phoneticPr fontId="2" type="noConversion"/>
  </si>
  <si>
    <t>일퀘 획득 경험치</t>
    <phoneticPr fontId="2" type="noConversion"/>
  </si>
  <si>
    <t>몬파 획득 경험치</t>
    <phoneticPr fontId="2" type="noConversion"/>
  </si>
  <si>
    <t>예상 레벨</t>
    <phoneticPr fontId="2" type="noConversion"/>
  </si>
  <si>
    <t>exp쿠폰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</si>
</sst>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76" formatCode="General&quot;일&quot;&quot;차&quot;"/>
  </numFmts>
  <fonts count="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1" fontId="0" fillId="0" borderId="0" xfId="1" applyFont="1">
      <alignment vertical="center"/>
    </xf>
    <xf numFmtId="43" fontId="0" fillId="0" borderId="0" xfId="0" applyNumberFormat="1">
      <alignment vertical="center"/>
    </xf>
    <xf numFmtId="41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1" applyNumberFormat="1" applyFont="1">
      <alignment vertical="center"/>
    </xf>
    <xf numFmtId="176" fontId="0" fillId="0" borderId="0" xfId="0" applyNumberFormat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4EA1A-13E3-4FAE-97D5-7061F7F63C0C}">
  <dimension ref="A1:T78"/>
  <sheetViews>
    <sheetView tabSelected="1" topLeftCell="H49" workbookViewId="0">
      <selection activeCell="F31" sqref="F31"/>
    </sheetView>
  </sheetViews>
  <sheetFormatPr defaultRowHeight="16.5" x14ac:dyDescent="0.3"/>
  <cols>
    <col min="1" max="1" width="4.375" customWidth="1"/>
    <col min="2" max="2" width="5.25" bestFit="1" customWidth="1"/>
    <col min="3" max="3" width="16.75" bestFit="1" customWidth="1"/>
    <col min="4" max="6" width="18.375" bestFit="1" customWidth="1"/>
    <col min="7" max="9" width="12.75" bestFit="1" customWidth="1"/>
    <col min="10" max="11" width="9" style="4"/>
    <col min="12" max="13" width="16.625" bestFit="1" customWidth="1"/>
    <col min="14" max="14" width="25.5" customWidth="1"/>
    <col min="15" max="15" width="22.625" customWidth="1"/>
    <col min="16" max="16" width="9" style="4"/>
    <col min="18" max="18" width="21.375" customWidth="1"/>
    <col min="19" max="19" width="22" customWidth="1"/>
    <col min="20" max="20" width="13.125" bestFit="1" customWidth="1"/>
  </cols>
  <sheetData>
    <row r="1" spans="2:20" x14ac:dyDescent="0.3">
      <c r="K1" s="4" t="s">
        <v>15</v>
      </c>
      <c r="L1" t="s">
        <v>16</v>
      </c>
      <c r="M1" t="s">
        <v>17</v>
      </c>
      <c r="N1" t="s">
        <v>19</v>
      </c>
      <c r="O1" t="s">
        <v>14</v>
      </c>
      <c r="P1" s="4" t="s">
        <v>18</v>
      </c>
    </row>
    <row r="2" spans="2:20" s="4" customFormat="1" x14ac:dyDescent="0.3">
      <c r="B2" s="4" t="s">
        <v>0</v>
      </c>
      <c r="C2" s="4" t="s">
        <v>2</v>
      </c>
      <c r="D2" s="4" t="s">
        <v>14</v>
      </c>
      <c r="E2" s="4" t="s">
        <v>1</v>
      </c>
      <c r="F2" s="4" t="s">
        <v>3</v>
      </c>
      <c r="H2" s="4" t="s">
        <v>4</v>
      </c>
      <c r="J2" s="9">
        <v>1</v>
      </c>
      <c r="K2" s="4">
        <v>200</v>
      </c>
      <c r="L2" s="5">
        <f>VLOOKUP(K2,$B$3:$H$22,5,FALSE)</f>
        <v>732136890.89310002</v>
      </c>
      <c r="M2" s="5">
        <f>VLOOKUP(K2,$B$3:$H$22,7,FALSE)</f>
        <v>359915080</v>
      </c>
      <c r="N2" s="4">
        <f>IFERROR(IF(MOD(J2,7)=0,VLOOKUP(K2,$B$3:$H$22,4,TRUE)*30,0),"초과")</f>
        <v>0</v>
      </c>
      <c r="O2" s="5">
        <f>SUM(L2:M2)</f>
        <v>1092051970.8931</v>
      </c>
      <c r="P2" s="4">
        <f>VLOOKUP(O2,$R$3:$T$23,3)</f>
        <v>200</v>
      </c>
      <c r="R2" s="5"/>
      <c r="S2" s="4" t="s">
        <v>14</v>
      </c>
      <c r="T2" s="6" t="s">
        <v>0</v>
      </c>
    </row>
    <row r="3" spans="2:20" x14ac:dyDescent="0.3">
      <c r="B3">
        <v>200</v>
      </c>
      <c r="C3" s="1">
        <v>2207026470</v>
      </c>
      <c r="D3" s="3">
        <f>SUM($C$3:C3)</f>
        <v>2207026470</v>
      </c>
      <c r="E3" s="1">
        <v>740413240</v>
      </c>
      <c r="F3" s="2">
        <f t="shared" ref="F3:F22" si="0">C3*(G3/100)</f>
        <v>732136890.89310002</v>
      </c>
      <c r="G3">
        <v>33.173000000000002</v>
      </c>
      <c r="H3">
        <v>359915080</v>
      </c>
      <c r="J3" s="9">
        <v>2</v>
      </c>
      <c r="K3" s="4">
        <f t="shared" ref="K3:K34" si="1">P2</f>
        <v>200</v>
      </c>
      <c r="L3" s="5">
        <f t="shared" ref="L3:L66" si="2">VLOOKUP(K3,$B$3:$H$22,5,FALSE)</f>
        <v>732136890.89310002</v>
      </c>
      <c r="M3" s="5">
        <f t="shared" ref="M3:M66" si="3">VLOOKUP(K3,$B$3:$H$22,7,FALSE)</f>
        <v>359915080</v>
      </c>
      <c r="N3" s="4">
        <f t="shared" ref="N3:N8" si="4">IFERROR(IF(MOD(J3,7)=0,VLOOKUP(K3,$B$3:$H$22,4,TRUE)*30,0),"초과")</f>
        <v>0</v>
      </c>
      <c r="O3" s="5">
        <f>SUM(SUM(L3:N3),O2)</f>
        <v>2184103941.7862</v>
      </c>
      <c r="P3" s="4">
        <f t="shared" ref="P3:P66" si="5">VLOOKUP(O3,$R$3:$T$23,3)</f>
        <v>200</v>
      </c>
      <c r="R3" s="8">
        <v>0</v>
      </c>
      <c r="S3" s="3">
        <v>2207026470</v>
      </c>
      <c r="T3" s="7">
        <v>200</v>
      </c>
    </row>
    <row r="4" spans="2:20" x14ac:dyDescent="0.3">
      <c r="B4">
        <v>203</v>
      </c>
      <c r="C4" s="1">
        <v>3100713283</v>
      </c>
      <c r="D4" s="3">
        <f>SUM($C$3:C4)</f>
        <v>5307739753</v>
      </c>
      <c r="E4" s="1">
        <v>803518840</v>
      </c>
      <c r="F4" s="2">
        <f t="shared" si="0"/>
        <v>732140420.38196003</v>
      </c>
      <c r="G4">
        <v>23.611999999999998</v>
      </c>
      <c r="H4">
        <v>359915080</v>
      </c>
      <c r="I4">
        <f>E4/E3</f>
        <v>1.0852302425061984</v>
      </c>
      <c r="J4" s="9">
        <v>3</v>
      </c>
      <c r="K4" s="4">
        <f t="shared" si="1"/>
        <v>200</v>
      </c>
      <c r="L4" s="5">
        <f t="shared" si="2"/>
        <v>732136890.89310002</v>
      </c>
      <c r="M4" s="5">
        <f t="shared" si="3"/>
        <v>359915080</v>
      </c>
      <c r="N4" s="4">
        <f t="shared" si="4"/>
        <v>0</v>
      </c>
      <c r="O4" s="5">
        <f t="shared" ref="O4:O67" si="6">SUM(SUM(L4:N4),O3)</f>
        <v>3276155912.6793003</v>
      </c>
      <c r="P4" s="4">
        <f t="shared" si="5"/>
        <v>203</v>
      </c>
      <c r="R4" s="1">
        <f>S3+1</f>
        <v>2207026471</v>
      </c>
      <c r="S4" s="3">
        <v>5307739753</v>
      </c>
      <c r="T4" s="7">
        <v>203</v>
      </c>
    </row>
    <row r="5" spans="2:20" x14ac:dyDescent="0.3">
      <c r="B5">
        <v>206</v>
      </c>
      <c r="C5" s="1">
        <v>4356278909</v>
      </c>
      <c r="D5" s="3">
        <f>SUM($C$3:C5)</f>
        <v>9664018662</v>
      </c>
      <c r="E5" s="1">
        <v>866115373</v>
      </c>
      <c r="F5" s="2">
        <f t="shared" si="0"/>
        <v>732116233.44654012</v>
      </c>
      <c r="G5">
        <v>16.806000000000001</v>
      </c>
      <c r="H5">
        <v>359915080</v>
      </c>
      <c r="I5">
        <f t="shared" ref="I5:I68" si="7">E5/E4</f>
        <v>1.0779030059830332</v>
      </c>
      <c r="J5" s="9">
        <v>4</v>
      </c>
      <c r="K5" s="4">
        <f t="shared" si="1"/>
        <v>203</v>
      </c>
      <c r="L5" s="5">
        <f t="shared" si="2"/>
        <v>732140420.38196003</v>
      </c>
      <c r="M5" s="5">
        <f t="shared" si="3"/>
        <v>359915080</v>
      </c>
      <c r="N5" s="4">
        <f t="shared" si="4"/>
        <v>0</v>
      </c>
      <c r="O5" s="5">
        <f t="shared" si="6"/>
        <v>4368211413.0612602</v>
      </c>
      <c r="P5" s="4">
        <f t="shared" si="5"/>
        <v>203</v>
      </c>
      <c r="R5" s="1">
        <f t="shared" ref="R5:R23" si="8">S4+1</f>
        <v>5307739754</v>
      </c>
      <c r="S5" s="3">
        <v>9664018662</v>
      </c>
      <c r="T5" s="7">
        <v>206</v>
      </c>
    </row>
    <row r="6" spans="2:20" x14ac:dyDescent="0.3">
      <c r="B6">
        <v>209</v>
      </c>
      <c r="C6" s="1">
        <v>6120258214</v>
      </c>
      <c r="D6" s="3">
        <f>SUM($C$3:C6)</f>
        <v>15784276876</v>
      </c>
      <c r="E6" s="1">
        <v>932543744</v>
      </c>
      <c r="F6" s="2">
        <f t="shared" si="0"/>
        <v>732105287.55868006</v>
      </c>
      <c r="G6">
        <v>11.962</v>
      </c>
      <c r="H6">
        <v>359915080</v>
      </c>
      <c r="I6">
        <f t="shared" si="7"/>
        <v>1.0766969079072102</v>
      </c>
      <c r="J6" s="9">
        <v>5</v>
      </c>
      <c r="K6" s="4">
        <f t="shared" si="1"/>
        <v>203</v>
      </c>
      <c r="L6" s="5">
        <f t="shared" si="2"/>
        <v>732140420.38196003</v>
      </c>
      <c r="M6" s="5">
        <f t="shared" si="3"/>
        <v>359915080</v>
      </c>
      <c r="N6" s="4">
        <f t="shared" si="4"/>
        <v>0</v>
      </c>
      <c r="O6" s="5">
        <f t="shared" si="6"/>
        <v>5460266913.4432201</v>
      </c>
      <c r="P6" s="4">
        <f t="shared" si="5"/>
        <v>206</v>
      </c>
      <c r="R6" s="1">
        <f t="shared" si="8"/>
        <v>9664018663</v>
      </c>
      <c r="S6" s="3">
        <v>15784276876</v>
      </c>
      <c r="T6" s="7">
        <v>209</v>
      </c>
    </row>
    <row r="7" spans="2:20" x14ac:dyDescent="0.3">
      <c r="B7">
        <v>212</v>
      </c>
      <c r="C7" s="1">
        <v>9803001188</v>
      </c>
      <c r="D7" s="3">
        <f>SUM($C$3:C7)</f>
        <v>25587278064</v>
      </c>
      <c r="E7" s="1">
        <v>1950465442</v>
      </c>
      <c r="F7" s="2">
        <f t="shared" si="0"/>
        <v>2873749798.2622004</v>
      </c>
      <c r="G7">
        <v>29.315000000000001</v>
      </c>
      <c r="H7">
        <v>1285078680</v>
      </c>
      <c r="I7">
        <f t="shared" si="7"/>
        <v>2.0915538327819183</v>
      </c>
      <c r="J7" s="9">
        <v>6</v>
      </c>
      <c r="K7" s="4">
        <f t="shared" si="1"/>
        <v>206</v>
      </c>
      <c r="L7" s="5">
        <f t="shared" si="2"/>
        <v>732116233.44654012</v>
      </c>
      <c r="M7" s="5">
        <f t="shared" si="3"/>
        <v>359915080</v>
      </c>
      <c r="N7" s="4">
        <f t="shared" si="4"/>
        <v>0</v>
      </c>
      <c r="O7" s="5">
        <f t="shared" si="6"/>
        <v>6552298226.88976</v>
      </c>
      <c r="P7" s="4">
        <f t="shared" si="5"/>
        <v>206</v>
      </c>
      <c r="R7" s="1">
        <f t="shared" si="8"/>
        <v>15784276877</v>
      </c>
      <c r="S7" s="3">
        <v>25587278064</v>
      </c>
      <c r="T7" s="7">
        <v>212</v>
      </c>
    </row>
    <row r="8" spans="2:20" x14ac:dyDescent="0.3">
      <c r="B8">
        <v>215</v>
      </c>
      <c r="C8" s="1">
        <v>15701761090</v>
      </c>
      <c r="D8" s="3">
        <f>SUM($C$3:C8)</f>
        <v>41289039154</v>
      </c>
      <c r="E8" s="1">
        <v>2086160135</v>
      </c>
      <c r="F8" s="2">
        <f t="shared" si="0"/>
        <v>2873736314.6917996</v>
      </c>
      <c r="G8">
        <v>18.302</v>
      </c>
      <c r="H8">
        <v>1285078680</v>
      </c>
      <c r="I8">
        <f t="shared" si="7"/>
        <v>1.0695704164134583</v>
      </c>
      <c r="J8" s="9">
        <v>7</v>
      </c>
      <c r="K8" s="4">
        <f t="shared" si="1"/>
        <v>206</v>
      </c>
      <c r="L8" s="5">
        <f t="shared" si="2"/>
        <v>732116233.44654012</v>
      </c>
      <c r="M8" s="5">
        <f t="shared" si="3"/>
        <v>359915080</v>
      </c>
      <c r="N8" s="4">
        <f t="shared" si="4"/>
        <v>25983461190</v>
      </c>
      <c r="O8" s="5">
        <f t="shared" si="6"/>
        <v>33627790730.3363</v>
      </c>
      <c r="P8" s="4">
        <f t="shared" si="5"/>
        <v>215</v>
      </c>
      <c r="R8" s="1">
        <f t="shared" si="8"/>
        <v>25587278065</v>
      </c>
      <c r="S8" s="3">
        <v>41289039154</v>
      </c>
      <c r="T8" s="7">
        <v>215</v>
      </c>
    </row>
    <row r="9" spans="2:20" x14ac:dyDescent="0.3">
      <c r="B9">
        <v>218</v>
      </c>
      <c r="C9" s="1">
        <v>20334235961</v>
      </c>
      <c r="D9" s="3">
        <f>SUM($C$3:C9)</f>
        <v>61623275115</v>
      </c>
      <c r="E9" s="1">
        <v>2225128516</v>
      </c>
      <c r="F9" s="2">
        <f t="shared" si="0"/>
        <v>2873837568.3681297</v>
      </c>
      <c r="G9">
        <v>14.132999999999999</v>
      </c>
      <c r="H9">
        <v>1285078680</v>
      </c>
      <c r="I9">
        <f t="shared" si="7"/>
        <v>1.0666144360964889</v>
      </c>
      <c r="J9" s="9">
        <v>8</v>
      </c>
      <c r="K9" s="4">
        <f t="shared" si="1"/>
        <v>215</v>
      </c>
      <c r="L9" s="5">
        <f t="shared" si="2"/>
        <v>2873736314.6917996</v>
      </c>
      <c r="M9" s="5">
        <f t="shared" si="3"/>
        <v>1285078680</v>
      </c>
      <c r="N9" s="4">
        <f t="shared" ref="N9:N66" si="9">IFERROR(IF(MOD(J9,7)=0,VLOOKUP(K9,$B$3:$H$22,4,TRUE)*30,0),"초과")</f>
        <v>0</v>
      </c>
      <c r="O9" s="5">
        <f t="shared" si="6"/>
        <v>37786605725.028099</v>
      </c>
      <c r="P9" s="4">
        <f t="shared" si="5"/>
        <v>215</v>
      </c>
      <c r="R9" s="1">
        <f t="shared" si="8"/>
        <v>41289039155</v>
      </c>
      <c r="S9" s="3">
        <v>61623275115</v>
      </c>
      <c r="T9" s="7">
        <v>218</v>
      </c>
    </row>
    <row r="10" spans="2:20" x14ac:dyDescent="0.3">
      <c r="B10">
        <v>221</v>
      </c>
      <c r="C10" s="1">
        <v>30830565220</v>
      </c>
      <c r="D10" s="3">
        <f>SUM($C$3:C10)</f>
        <v>92453840335</v>
      </c>
      <c r="E10" s="1">
        <v>2372457601</v>
      </c>
      <c r="F10" s="2">
        <f t="shared" si="0"/>
        <v>6062830650.5129995</v>
      </c>
      <c r="G10">
        <v>19.664999999999999</v>
      </c>
      <c r="H10">
        <v>3217660990</v>
      </c>
      <c r="I10">
        <f t="shared" si="7"/>
        <v>1.0662114947251882</v>
      </c>
      <c r="J10" s="9">
        <v>9</v>
      </c>
      <c r="K10" s="4">
        <f t="shared" si="1"/>
        <v>215</v>
      </c>
      <c r="L10" s="5">
        <f t="shared" si="2"/>
        <v>2873736314.6917996</v>
      </c>
      <c r="M10" s="5">
        <f t="shared" si="3"/>
        <v>1285078680</v>
      </c>
      <c r="N10" s="4">
        <f t="shared" si="9"/>
        <v>0</v>
      </c>
      <c r="O10" s="5">
        <f t="shared" si="6"/>
        <v>41945420719.719902</v>
      </c>
      <c r="P10" s="4">
        <f t="shared" si="5"/>
        <v>218</v>
      </c>
      <c r="R10" s="1">
        <f t="shared" si="8"/>
        <v>61623275116</v>
      </c>
      <c r="S10" s="3">
        <v>92453840335</v>
      </c>
      <c r="T10" s="7">
        <v>221</v>
      </c>
    </row>
    <row r="11" spans="2:20" x14ac:dyDescent="0.3">
      <c r="B11">
        <v>224</v>
      </c>
      <c r="C11" s="1">
        <v>37768768107</v>
      </c>
      <c r="D11" s="3">
        <f>SUM($C$3:C11)</f>
        <v>130222608442</v>
      </c>
      <c r="E11" s="1">
        <v>2517894036</v>
      </c>
      <c r="F11" s="2">
        <f t="shared" si="0"/>
        <v>6063020344.2167101</v>
      </c>
      <c r="G11">
        <v>16.053000000000001</v>
      </c>
      <c r="H11">
        <v>3217660990</v>
      </c>
      <c r="I11">
        <f t="shared" si="7"/>
        <v>1.0613020164991349</v>
      </c>
      <c r="J11" s="9">
        <v>10</v>
      </c>
      <c r="K11" s="4">
        <f t="shared" si="1"/>
        <v>218</v>
      </c>
      <c r="L11" s="5">
        <f t="shared" si="2"/>
        <v>2873837568.3681297</v>
      </c>
      <c r="M11" s="5">
        <f t="shared" si="3"/>
        <v>1285078680</v>
      </c>
      <c r="N11" s="4">
        <f t="shared" si="9"/>
        <v>0</v>
      </c>
      <c r="O11" s="5">
        <f t="shared" si="6"/>
        <v>46104336968.088028</v>
      </c>
      <c r="P11" s="4">
        <f t="shared" si="5"/>
        <v>218</v>
      </c>
      <c r="R11" s="1">
        <f t="shared" si="8"/>
        <v>92453840336</v>
      </c>
      <c r="S11" s="3">
        <v>130222608442</v>
      </c>
      <c r="T11" s="7">
        <v>224</v>
      </c>
    </row>
    <row r="12" spans="2:20" x14ac:dyDescent="0.3">
      <c r="B12">
        <v>227</v>
      </c>
      <c r="C12" s="1">
        <v>56213901386</v>
      </c>
      <c r="D12" s="3">
        <f>SUM($C$3:C12)</f>
        <v>186436509828</v>
      </c>
      <c r="E12" s="1">
        <v>2672344179</v>
      </c>
      <c r="F12" s="2">
        <f t="shared" si="0"/>
        <v>9368046665.9769001</v>
      </c>
      <c r="G12">
        <v>16.664999999999999</v>
      </c>
      <c r="H12">
        <v>3217660990</v>
      </c>
      <c r="I12">
        <f t="shared" si="7"/>
        <v>1.0613410019610532</v>
      </c>
      <c r="J12" s="9">
        <v>11</v>
      </c>
      <c r="K12" s="4">
        <f t="shared" si="1"/>
        <v>218</v>
      </c>
      <c r="L12" s="5">
        <f t="shared" si="2"/>
        <v>2873837568.3681297</v>
      </c>
      <c r="M12" s="5">
        <f t="shared" si="3"/>
        <v>1285078680</v>
      </c>
      <c r="N12" s="4">
        <f t="shared" si="9"/>
        <v>0</v>
      </c>
      <c r="O12" s="5">
        <f t="shared" si="6"/>
        <v>50263253216.456161</v>
      </c>
      <c r="P12" s="4">
        <f t="shared" si="5"/>
        <v>218</v>
      </c>
      <c r="R12" s="1">
        <f t="shared" si="8"/>
        <v>130222608443</v>
      </c>
      <c r="S12" s="3">
        <v>186436509828</v>
      </c>
      <c r="T12" s="7">
        <v>227</v>
      </c>
    </row>
    <row r="13" spans="2:20" x14ac:dyDescent="0.3">
      <c r="B13">
        <v>230</v>
      </c>
      <c r="C13" s="1">
        <v>83667084404</v>
      </c>
      <c r="D13" s="3">
        <f>SUM($C$3:C13)</f>
        <v>270103594232</v>
      </c>
      <c r="E13" s="1">
        <v>2950779647</v>
      </c>
      <c r="F13" s="2">
        <f t="shared" si="0"/>
        <v>13766582067.834162</v>
      </c>
      <c r="G13">
        <v>16.454000000000001</v>
      </c>
      <c r="H13">
        <v>4707573370</v>
      </c>
      <c r="I13">
        <f t="shared" si="7"/>
        <v>1.1041914698668012</v>
      </c>
      <c r="J13" s="9">
        <v>12</v>
      </c>
      <c r="K13" s="4">
        <f t="shared" si="1"/>
        <v>218</v>
      </c>
      <c r="L13" s="5">
        <f t="shared" si="2"/>
        <v>2873837568.3681297</v>
      </c>
      <c r="M13" s="5">
        <f t="shared" si="3"/>
        <v>1285078680</v>
      </c>
      <c r="N13" s="4">
        <f t="shared" si="9"/>
        <v>0</v>
      </c>
      <c r="O13" s="5">
        <f t="shared" si="6"/>
        <v>54422169464.824295</v>
      </c>
      <c r="P13" s="4">
        <f t="shared" si="5"/>
        <v>218</v>
      </c>
      <c r="R13" s="1">
        <f t="shared" si="8"/>
        <v>186436509829</v>
      </c>
      <c r="S13" s="3">
        <v>270103594232</v>
      </c>
      <c r="T13" s="7">
        <v>230</v>
      </c>
    </row>
    <row r="14" spans="2:20" x14ac:dyDescent="0.3">
      <c r="B14">
        <v>233</v>
      </c>
      <c r="C14" s="1">
        <v>91425282139</v>
      </c>
      <c r="D14" s="3">
        <f>SUM($C$3:C14)</f>
        <v>361528876371</v>
      </c>
      <c r="E14" s="1">
        <v>3118497291</v>
      </c>
      <c r="F14" s="2">
        <f t="shared" si="0"/>
        <v>13765904731.669231</v>
      </c>
      <c r="G14">
        <v>15.057</v>
      </c>
      <c r="H14">
        <v>4707573370</v>
      </c>
      <c r="I14">
        <f t="shared" si="7"/>
        <v>1.0568384169826153</v>
      </c>
      <c r="J14" s="9">
        <v>13</v>
      </c>
      <c r="K14" s="4">
        <f t="shared" si="1"/>
        <v>218</v>
      </c>
      <c r="L14" s="5">
        <f t="shared" si="2"/>
        <v>2873837568.3681297</v>
      </c>
      <c r="M14" s="5">
        <f t="shared" si="3"/>
        <v>1285078680</v>
      </c>
      <c r="N14" s="4">
        <f t="shared" si="9"/>
        <v>0</v>
      </c>
      <c r="O14" s="5">
        <f t="shared" si="6"/>
        <v>58581085713.192429</v>
      </c>
      <c r="P14" s="4">
        <f t="shared" si="5"/>
        <v>218</v>
      </c>
      <c r="R14" s="1">
        <f t="shared" si="8"/>
        <v>270103594233</v>
      </c>
      <c r="S14" s="3">
        <v>361528876371</v>
      </c>
      <c r="T14" s="7">
        <v>233</v>
      </c>
    </row>
    <row r="15" spans="2:20" x14ac:dyDescent="0.3">
      <c r="B15">
        <v>236</v>
      </c>
      <c r="C15" s="1">
        <v>126091006366</v>
      </c>
      <c r="D15" s="3">
        <f>SUM($C$3:C15)</f>
        <v>487619882737</v>
      </c>
      <c r="E15" s="1">
        <v>3296005128</v>
      </c>
      <c r="F15" s="2">
        <f t="shared" si="0"/>
        <v>18297065933.77026</v>
      </c>
      <c r="G15">
        <v>14.510999999999999</v>
      </c>
      <c r="H15">
        <v>5993511040</v>
      </c>
      <c r="I15">
        <f t="shared" si="7"/>
        <v>1.0569209527653876</v>
      </c>
      <c r="J15" s="9">
        <v>14</v>
      </c>
      <c r="K15" s="4">
        <f t="shared" si="1"/>
        <v>218</v>
      </c>
      <c r="L15" s="5">
        <f t="shared" si="2"/>
        <v>2873837568.3681297</v>
      </c>
      <c r="M15" s="5">
        <f t="shared" si="3"/>
        <v>1285078680</v>
      </c>
      <c r="N15" s="4">
        <f t="shared" si="9"/>
        <v>66753855480</v>
      </c>
      <c r="O15" s="5">
        <f t="shared" si="6"/>
        <v>129493857441.56056</v>
      </c>
      <c r="P15" s="4">
        <f t="shared" si="5"/>
        <v>224</v>
      </c>
      <c r="R15" s="1">
        <f t="shared" si="8"/>
        <v>361528876372</v>
      </c>
      <c r="S15" s="3">
        <v>487619882737</v>
      </c>
      <c r="T15" s="7">
        <v>236</v>
      </c>
    </row>
    <row r="16" spans="2:20" x14ac:dyDescent="0.3">
      <c r="B16">
        <v>239</v>
      </c>
      <c r="C16" s="1">
        <v>190026245083</v>
      </c>
      <c r="D16" s="3">
        <f>SUM($C$3:C16)</f>
        <v>677646127820</v>
      </c>
      <c r="E16" s="1">
        <v>3470621985</v>
      </c>
      <c r="F16" s="2">
        <f t="shared" si="0"/>
        <v>25235485347.0224</v>
      </c>
      <c r="G16">
        <v>13.28</v>
      </c>
      <c r="H16">
        <v>5993511040</v>
      </c>
      <c r="I16">
        <f t="shared" si="7"/>
        <v>1.052978332926914</v>
      </c>
      <c r="J16" s="9">
        <v>15</v>
      </c>
      <c r="K16" s="4">
        <f t="shared" si="1"/>
        <v>224</v>
      </c>
      <c r="L16" s="5">
        <f t="shared" si="2"/>
        <v>6063020344.2167101</v>
      </c>
      <c r="M16" s="5">
        <f t="shared" si="3"/>
        <v>3217660990</v>
      </c>
      <c r="N16" s="4">
        <f t="shared" si="9"/>
        <v>0</v>
      </c>
      <c r="O16" s="5">
        <f t="shared" si="6"/>
        <v>138774538775.77728</v>
      </c>
      <c r="P16" s="4">
        <f t="shared" si="5"/>
        <v>227</v>
      </c>
      <c r="R16" s="1">
        <f t="shared" si="8"/>
        <v>487619882738</v>
      </c>
      <c r="S16" s="3">
        <v>677646127820</v>
      </c>
      <c r="T16" s="7">
        <v>239</v>
      </c>
    </row>
    <row r="17" spans="1:20" x14ac:dyDescent="0.3">
      <c r="B17">
        <v>242</v>
      </c>
      <c r="C17" s="1">
        <v>190026245083</v>
      </c>
      <c r="D17" s="3">
        <f>SUM($C$3:C17)</f>
        <v>867672372903</v>
      </c>
      <c r="E17" s="1">
        <v>3707759271</v>
      </c>
      <c r="F17" s="2">
        <f t="shared" si="0"/>
        <v>18297627139.042068</v>
      </c>
      <c r="G17">
        <v>9.6289999999999996</v>
      </c>
      <c r="H17">
        <v>6919667370</v>
      </c>
      <c r="I17">
        <f t="shared" si="7"/>
        <v>1.0683270281306652</v>
      </c>
      <c r="J17" s="9">
        <v>16</v>
      </c>
      <c r="K17" s="4">
        <f t="shared" si="1"/>
        <v>227</v>
      </c>
      <c r="L17" s="5">
        <f t="shared" si="2"/>
        <v>9368046665.9769001</v>
      </c>
      <c r="M17" s="5">
        <f t="shared" si="3"/>
        <v>3217660990</v>
      </c>
      <c r="N17" s="4">
        <f t="shared" si="9"/>
        <v>0</v>
      </c>
      <c r="O17" s="5">
        <f t="shared" si="6"/>
        <v>151360246431.75418</v>
      </c>
      <c r="P17" s="4">
        <f t="shared" si="5"/>
        <v>227</v>
      </c>
      <c r="R17" s="1">
        <f t="shared" si="8"/>
        <v>677646127821</v>
      </c>
      <c r="S17" s="3">
        <v>867672372903</v>
      </c>
      <c r="T17" s="7">
        <v>242</v>
      </c>
    </row>
    <row r="18" spans="1:20" x14ac:dyDescent="0.3">
      <c r="B18">
        <v>245</v>
      </c>
      <c r="C18" s="1">
        <v>262078496430</v>
      </c>
      <c r="D18" s="3">
        <f>SUM($C$3:C18)</f>
        <v>1129750869333</v>
      </c>
      <c r="E18" s="1">
        <v>3892381665</v>
      </c>
      <c r="F18" s="2">
        <f t="shared" si="0"/>
        <v>26695315646.359802</v>
      </c>
      <c r="G18">
        <v>10.186</v>
      </c>
      <c r="H18">
        <v>8712814920</v>
      </c>
      <c r="I18">
        <f t="shared" si="7"/>
        <v>1.0497935223152193</v>
      </c>
      <c r="J18" s="9">
        <v>17</v>
      </c>
      <c r="K18" s="4">
        <f t="shared" si="1"/>
        <v>227</v>
      </c>
      <c r="L18" s="5">
        <f t="shared" si="2"/>
        <v>9368046665.9769001</v>
      </c>
      <c r="M18" s="5">
        <f t="shared" si="3"/>
        <v>3217660990</v>
      </c>
      <c r="N18" s="4">
        <f t="shared" si="9"/>
        <v>0</v>
      </c>
      <c r="O18" s="5">
        <f t="shared" si="6"/>
        <v>163945954087.73108</v>
      </c>
      <c r="P18" s="4">
        <f t="shared" si="5"/>
        <v>227</v>
      </c>
      <c r="R18" s="1">
        <f t="shared" si="8"/>
        <v>867672372904</v>
      </c>
      <c r="S18" s="3">
        <v>1129750869333</v>
      </c>
      <c r="T18" s="7">
        <v>245</v>
      </c>
    </row>
    <row r="19" spans="1:20" x14ac:dyDescent="0.3">
      <c r="B19">
        <v>248</v>
      </c>
      <c r="C19" s="1">
        <v>286380249166</v>
      </c>
      <c r="D19" s="3">
        <f>SUM($C$3:C19)</f>
        <v>1416131118499</v>
      </c>
      <c r="E19" s="1">
        <v>4088784200</v>
      </c>
      <c r="F19" s="2">
        <f t="shared" si="0"/>
        <v>26693503024.762859</v>
      </c>
      <c r="G19">
        <v>9.3209999999999997</v>
      </c>
      <c r="H19">
        <v>8712814920</v>
      </c>
      <c r="I19">
        <f t="shared" si="7"/>
        <v>1.0504581903583703</v>
      </c>
      <c r="J19" s="9">
        <v>18</v>
      </c>
      <c r="K19" s="4">
        <f t="shared" si="1"/>
        <v>227</v>
      </c>
      <c r="L19" s="5">
        <f t="shared" si="2"/>
        <v>9368046665.9769001</v>
      </c>
      <c r="M19" s="5">
        <f t="shared" si="3"/>
        <v>3217660990</v>
      </c>
      <c r="N19" s="4">
        <f t="shared" si="9"/>
        <v>0</v>
      </c>
      <c r="O19" s="5">
        <f t="shared" si="6"/>
        <v>176531661743.70798</v>
      </c>
      <c r="P19" s="4">
        <f t="shared" si="5"/>
        <v>227</v>
      </c>
      <c r="R19" s="1">
        <f t="shared" si="8"/>
        <v>1129750869334</v>
      </c>
      <c r="S19" s="3">
        <v>1416131118499</v>
      </c>
      <c r="T19" s="7">
        <v>248</v>
      </c>
    </row>
    <row r="20" spans="1:20" x14ac:dyDescent="0.3">
      <c r="B20">
        <v>251</v>
      </c>
      <c r="C20" s="1">
        <v>455731209508</v>
      </c>
      <c r="D20" s="3">
        <f>SUM($C$3:C20)</f>
        <v>1871862328007</v>
      </c>
      <c r="E20" s="1">
        <v>4455300000</v>
      </c>
      <c r="F20" s="2">
        <f t="shared" si="0"/>
        <v>35752113385.902596</v>
      </c>
      <c r="G20">
        <v>7.8449999999999998</v>
      </c>
      <c r="H20">
        <v>11716616500</v>
      </c>
      <c r="I20">
        <f t="shared" si="7"/>
        <v>1.0896393113630207</v>
      </c>
      <c r="J20" s="9">
        <v>19</v>
      </c>
      <c r="K20" s="4">
        <f t="shared" si="1"/>
        <v>227</v>
      </c>
      <c r="L20" s="5">
        <f t="shared" si="2"/>
        <v>9368046665.9769001</v>
      </c>
      <c r="M20" s="5">
        <f t="shared" si="3"/>
        <v>3217660990</v>
      </c>
      <c r="N20" s="4">
        <f t="shared" si="9"/>
        <v>0</v>
      </c>
      <c r="O20" s="5">
        <f t="shared" si="6"/>
        <v>189117369399.68488</v>
      </c>
      <c r="P20" s="4">
        <f t="shared" si="5"/>
        <v>230</v>
      </c>
      <c r="R20" s="1">
        <f t="shared" si="8"/>
        <v>1416131118500</v>
      </c>
      <c r="S20" s="3">
        <v>1871862328007</v>
      </c>
      <c r="T20" s="7">
        <v>251</v>
      </c>
    </row>
    <row r="21" spans="1:20" x14ac:dyDescent="0.3">
      <c r="B21">
        <v>254</v>
      </c>
      <c r="C21" s="1">
        <v>497989797370</v>
      </c>
      <c r="D21" s="3">
        <f>SUM($C$3:C21)</f>
        <v>2369852125377</v>
      </c>
      <c r="E21" s="1">
        <v>4182599767</v>
      </c>
      <c r="F21" s="2">
        <f t="shared" si="0"/>
        <v>35750687553.192307</v>
      </c>
      <c r="G21">
        <v>7.1790000000000003</v>
      </c>
      <c r="H21">
        <v>11716616500</v>
      </c>
      <c r="J21" s="9">
        <v>20</v>
      </c>
      <c r="K21" s="4">
        <f t="shared" si="1"/>
        <v>230</v>
      </c>
      <c r="L21" s="5">
        <f t="shared" si="2"/>
        <v>13766582067.834162</v>
      </c>
      <c r="M21" s="5">
        <f t="shared" si="3"/>
        <v>4707573370</v>
      </c>
      <c r="N21" s="4">
        <f t="shared" si="9"/>
        <v>0</v>
      </c>
      <c r="O21" s="5">
        <f t="shared" si="6"/>
        <v>207591524837.51904</v>
      </c>
      <c r="P21" s="4">
        <f t="shared" si="5"/>
        <v>230</v>
      </c>
      <c r="R21" s="1">
        <f t="shared" si="8"/>
        <v>1871862328008</v>
      </c>
      <c r="S21" s="3">
        <v>2369852125377</v>
      </c>
      <c r="T21" s="7">
        <v>254</v>
      </c>
    </row>
    <row r="22" spans="1:20" x14ac:dyDescent="0.3">
      <c r="B22">
        <v>257</v>
      </c>
      <c r="C22" s="1">
        <v>544166897309</v>
      </c>
      <c r="D22" s="3">
        <f>SUM($C$3:C22)</f>
        <v>2914019022686</v>
      </c>
      <c r="E22" s="1">
        <v>4000307283</v>
      </c>
      <c r="F22" s="2">
        <f t="shared" si="0"/>
        <v>45976661153.637405</v>
      </c>
      <c r="G22">
        <v>8.4489999999999998</v>
      </c>
      <c r="H22">
        <v>14058901000</v>
      </c>
      <c r="J22" s="9">
        <v>21</v>
      </c>
      <c r="K22" s="4">
        <f t="shared" si="1"/>
        <v>230</v>
      </c>
      <c r="L22" s="5">
        <f t="shared" si="2"/>
        <v>13766582067.834162</v>
      </c>
      <c r="M22" s="5">
        <f t="shared" si="3"/>
        <v>4707573370</v>
      </c>
      <c r="N22" s="4">
        <f t="shared" si="9"/>
        <v>88523389410</v>
      </c>
      <c r="O22" s="5">
        <f t="shared" si="6"/>
        <v>314589069685.35321</v>
      </c>
      <c r="P22" s="4">
        <f t="shared" si="5"/>
        <v>233</v>
      </c>
      <c r="R22" s="1">
        <f t="shared" si="8"/>
        <v>2369852125378</v>
      </c>
      <c r="S22" s="3">
        <v>2914019022686</v>
      </c>
      <c r="T22" s="7">
        <v>257</v>
      </c>
    </row>
    <row r="23" spans="1:20" x14ac:dyDescent="0.3">
      <c r="B23">
        <v>260</v>
      </c>
      <c r="E23" s="1">
        <v>7657200000</v>
      </c>
      <c r="J23" s="9">
        <v>22</v>
      </c>
      <c r="K23" s="4">
        <f t="shared" si="1"/>
        <v>233</v>
      </c>
      <c r="L23" s="5">
        <f t="shared" si="2"/>
        <v>13765904731.669231</v>
      </c>
      <c r="M23" s="5">
        <f t="shared" si="3"/>
        <v>4707573370</v>
      </c>
      <c r="N23" s="4">
        <f t="shared" si="9"/>
        <v>0</v>
      </c>
      <c r="O23" s="5">
        <f t="shared" si="6"/>
        <v>333062547787.02246</v>
      </c>
      <c r="P23" s="4">
        <f t="shared" si="5"/>
        <v>233</v>
      </c>
      <c r="R23" s="1">
        <f t="shared" si="8"/>
        <v>2914019022687</v>
      </c>
      <c r="S23" s="3">
        <v>999999999999999</v>
      </c>
      <c r="T23" s="7">
        <v>260</v>
      </c>
    </row>
    <row r="24" spans="1:20" x14ac:dyDescent="0.3">
      <c r="J24" s="9">
        <v>23</v>
      </c>
      <c r="K24" s="4">
        <f t="shared" si="1"/>
        <v>233</v>
      </c>
      <c r="L24" s="5">
        <f t="shared" si="2"/>
        <v>13765904731.669231</v>
      </c>
      <c r="M24" s="5">
        <f t="shared" si="3"/>
        <v>4707573370</v>
      </c>
      <c r="N24" s="4">
        <f t="shared" si="9"/>
        <v>0</v>
      </c>
      <c r="O24" s="5">
        <f t="shared" si="6"/>
        <v>351536025888.69171</v>
      </c>
      <c r="P24" s="4">
        <f t="shared" si="5"/>
        <v>233</v>
      </c>
      <c r="R24" s="1"/>
    </row>
    <row r="25" spans="1:20" x14ac:dyDescent="0.3">
      <c r="J25" s="9">
        <v>24</v>
      </c>
      <c r="K25" s="4">
        <f t="shared" si="1"/>
        <v>233</v>
      </c>
      <c r="L25" s="5">
        <f t="shared" si="2"/>
        <v>13765904731.669231</v>
      </c>
      <c r="M25" s="5">
        <f t="shared" si="3"/>
        <v>4707573370</v>
      </c>
      <c r="N25" s="4">
        <f t="shared" si="9"/>
        <v>0</v>
      </c>
      <c r="O25" s="5">
        <f t="shared" si="6"/>
        <v>370009503990.36096</v>
      </c>
      <c r="P25" s="4">
        <f t="shared" si="5"/>
        <v>236</v>
      </c>
      <c r="R25" s="1"/>
    </row>
    <row r="26" spans="1:20" x14ac:dyDescent="0.3">
      <c r="J26" s="9">
        <v>25</v>
      </c>
      <c r="K26" s="4">
        <f t="shared" si="1"/>
        <v>236</v>
      </c>
      <c r="L26" s="5">
        <f t="shared" si="2"/>
        <v>18297065933.77026</v>
      </c>
      <c r="M26" s="5">
        <f t="shared" si="3"/>
        <v>5993511040</v>
      </c>
      <c r="N26" s="4">
        <f t="shared" si="9"/>
        <v>0</v>
      </c>
      <c r="O26" s="5">
        <f t="shared" si="6"/>
        <v>394300080964.13123</v>
      </c>
      <c r="P26" s="4">
        <f t="shared" si="5"/>
        <v>236</v>
      </c>
      <c r="R26" s="1"/>
    </row>
    <row r="27" spans="1:20" x14ac:dyDescent="0.3">
      <c r="A27" s="2"/>
      <c r="J27" s="9">
        <v>26</v>
      </c>
      <c r="K27" s="4">
        <f t="shared" si="1"/>
        <v>236</v>
      </c>
      <c r="L27" s="5">
        <f t="shared" si="2"/>
        <v>18297065933.77026</v>
      </c>
      <c r="M27" s="5">
        <f t="shared" si="3"/>
        <v>5993511040</v>
      </c>
      <c r="N27" s="4">
        <f t="shared" si="9"/>
        <v>0</v>
      </c>
      <c r="O27" s="5">
        <f t="shared" si="6"/>
        <v>418590657937.90149</v>
      </c>
      <c r="P27" s="4">
        <f t="shared" si="5"/>
        <v>236</v>
      </c>
      <c r="R27" s="1"/>
    </row>
    <row r="28" spans="1:20" x14ac:dyDescent="0.3">
      <c r="A28" s="2"/>
      <c r="J28" s="9">
        <v>27</v>
      </c>
      <c r="K28" s="4">
        <f t="shared" si="1"/>
        <v>236</v>
      </c>
      <c r="L28" s="5">
        <f t="shared" si="2"/>
        <v>18297065933.77026</v>
      </c>
      <c r="M28" s="5">
        <f t="shared" si="3"/>
        <v>5993511040</v>
      </c>
      <c r="N28" s="4">
        <f t="shared" si="9"/>
        <v>0</v>
      </c>
      <c r="O28" s="5">
        <f t="shared" si="6"/>
        <v>442881234911.67175</v>
      </c>
      <c r="P28" s="4">
        <f t="shared" si="5"/>
        <v>236</v>
      </c>
    </row>
    <row r="29" spans="1:20" x14ac:dyDescent="0.3">
      <c r="J29" s="9">
        <v>28</v>
      </c>
      <c r="K29" s="4">
        <f t="shared" si="1"/>
        <v>236</v>
      </c>
      <c r="L29" s="5">
        <f t="shared" si="2"/>
        <v>18297065933.77026</v>
      </c>
      <c r="M29" s="5">
        <f t="shared" si="3"/>
        <v>5993511040</v>
      </c>
      <c r="N29" s="4">
        <f t="shared" si="9"/>
        <v>98880153840</v>
      </c>
      <c r="O29" s="5">
        <f t="shared" si="6"/>
        <v>566051965725.44202</v>
      </c>
      <c r="P29" s="4">
        <f t="shared" si="5"/>
        <v>239</v>
      </c>
    </row>
    <row r="30" spans="1:20" x14ac:dyDescent="0.3">
      <c r="J30" s="9">
        <v>29</v>
      </c>
      <c r="K30" s="4">
        <f t="shared" si="1"/>
        <v>239</v>
      </c>
      <c r="L30" s="5">
        <f t="shared" si="2"/>
        <v>25235485347.0224</v>
      </c>
      <c r="M30" s="5">
        <f t="shared" si="3"/>
        <v>5993511040</v>
      </c>
      <c r="N30" s="4">
        <f t="shared" si="9"/>
        <v>0</v>
      </c>
      <c r="O30" s="5">
        <f t="shared" si="6"/>
        <v>597280962112.46436</v>
      </c>
      <c r="P30" s="4">
        <f t="shared" si="5"/>
        <v>239</v>
      </c>
    </row>
    <row r="31" spans="1:20" x14ac:dyDescent="0.3">
      <c r="J31" s="9">
        <v>30</v>
      </c>
      <c r="K31" s="4">
        <f t="shared" si="1"/>
        <v>239</v>
      </c>
      <c r="L31" s="5">
        <f t="shared" si="2"/>
        <v>25235485347.0224</v>
      </c>
      <c r="M31" s="5">
        <f t="shared" si="3"/>
        <v>5993511040</v>
      </c>
      <c r="N31" s="4">
        <f t="shared" si="9"/>
        <v>0</v>
      </c>
      <c r="O31" s="5">
        <f t="shared" si="6"/>
        <v>628509958499.48682</v>
      </c>
      <c r="P31" s="4">
        <f t="shared" si="5"/>
        <v>239</v>
      </c>
    </row>
    <row r="32" spans="1:20" x14ac:dyDescent="0.3">
      <c r="J32" s="9">
        <v>31</v>
      </c>
      <c r="K32" s="4">
        <f t="shared" si="1"/>
        <v>239</v>
      </c>
      <c r="L32" s="5">
        <f t="shared" si="2"/>
        <v>25235485347.0224</v>
      </c>
      <c r="M32" s="5">
        <f t="shared" si="3"/>
        <v>5993511040</v>
      </c>
      <c r="N32" s="4">
        <f t="shared" si="9"/>
        <v>0</v>
      </c>
      <c r="O32" s="5">
        <f t="shared" si="6"/>
        <v>659738954886.50928</v>
      </c>
      <c r="P32" s="4">
        <f t="shared" si="5"/>
        <v>239</v>
      </c>
    </row>
    <row r="33" spans="10:16" x14ac:dyDescent="0.3">
      <c r="J33" s="9">
        <v>32</v>
      </c>
      <c r="K33" s="4">
        <f t="shared" si="1"/>
        <v>239</v>
      </c>
      <c r="L33" s="5">
        <f t="shared" si="2"/>
        <v>25235485347.0224</v>
      </c>
      <c r="M33" s="5">
        <f t="shared" si="3"/>
        <v>5993511040</v>
      </c>
      <c r="N33" s="4">
        <f t="shared" si="9"/>
        <v>0</v>
      </c>
      <c r="O33" s="5">
        <f t="shared" si="6"/>
        <v>690967951273.53174</v>
      </c>
      <c r="P33" s="4">
        <f t="shared" si="5"/>
        <v>242</v>
      </c>
    </row>
    <row r="34" spans="10:16" x14ac:dyDescent="0.3">
      <c r="J34" s="9">
        <v>33</v>
      </c>
      <c r="K34" s="4">
        <f t="shared" si="1"/>
        <v>242</v>
      </c>
      <c r="L34" s="5">
        <f t="shared" si="2"/>
        <v>18297627139.042068</v>
      </c>
      <c r="M34" s="5">
        <f t="shared" si="3"/>
        <v>6919667370</v>
      </c>
      <c r="N34" s="4">
        <f t="shared" si="9"/>
        <v>0</v>
      </c>
      <c r="O34" s="5">
        <f t="shared" si="6"/>
        <v>716185245782.57385</v>
      </c>
      <c r="P34" s="4">
        <f t="shared" si="5"/>
        <v>242</v>
      </c>
    </row>
    <row r="35" spans="10:16" x14ac:dyDescent="0.3">
      <c r="J35" s="9">
        <v>34</v>
      </c>
      <c r="K35" s="4">
        <f t="shared" ref="K35:K66" si="10">P34</f>
        <v>242</v>
      </c>
      <c r="L35" s="5">
        <f t="shared" si="2"/>
        <v>18297627139.042068</v>
      </c>
      <c r="M35" s="5">
        <f t="shared" si="3"/>
        <v>6919667370</v>
      </c>
      <c r="N35" s="4">
        <f t="shared" si="9"/>
        <v>0</v>
      </c>
      <c r="O35" s="5">
        <f t="shared" si="6"/>
        <v>741402540291.61597</v>
      </c>
      <c r="P35" s="4">
        <f t="shared" si="5"/>
        <v>242</v>
      </c>
    </row>
    <row r="36" spans="10:16" x14ac:dyDescent="0.3">
      <c r="J36" s="9">
        <v>35</v>
      </c>
      <c r="K36" s="4">
        <f t="shared" si="10"/>
        <v>242</v>
      </c>
      <c r="L36" s="5">
        <f t="shared" si="2"/>
        <v>18297627139.042068</v>
      </c>
      <c r="M36" s="5">
        <f t="shared" si="3"/>
        <v>6919667370</v>
      </c>
      <c r="N36" s="4">
        <f>IFERROR(IF(MOD(J36,7)=0,VLOOKUP(K36,$B$3:$H$22,4,TRUE)*30,0),"초과")</f>
        <v>111232778130</v>
      </c>
      <c r="O36" s="5">
        <f t="shared" si="6"/>
        <v>877852612930.65808</v>
      </c>
      <c r="P36" s="4">
        <f t="shared" si="5"/>
        <v>245</v>
      </c>
    </row>
    <row r="37" spans="10:16" x14ac:dyDescent="0.3">
      <c r="J37" s="9">
        <v>36</v>
      </c>
      <c r="K37" s="4">
        <f t="shared" si="10"/>
        <v>245</v>
      </c>
      <c r="L37" s="5">
        <f t="shared" si="2"/>
        <v>26695315646.359802</v>
      </c>
      <c r="M37" s="5">
        <f t="shared" si="3"/>
        <v>8712814920</v>
      </c>
      <c r="N37" s="4">
        <f t="shared" si="9"/>
        <v>0</v>
      </c>
      <c r="O37" s="5">
        <f t="shared" si="6"/>
        <v>913260743497.01782</v>
      </c>
      <c r="P37" s="4">
        <f t="shared" si="5"/>
        <v>245</v>
      </c>
    </row>
    <row r="38" spans="10:16" x14ac:dyDescent="0.3">
      <c r="J38" s="9">
        <v>37</v>
      </c>
      <c r="K38" s="4">
        <f t="shared" si="10"/>
        <v>245</v>
      </c>
      <c r="L38" s="5">
        <f t="shared" si="2"/>
        <v>26695315646.359802</v>
      </c>
      <c r="M38" s="5">
        <f t="shared" si="3"/>
        <v>8712814920</v>
      </c>
      <c r="N38" s="4">
        <f t="shared" si="9"/>
        <v>0</v>
      </c>
      <c r="O38" s="5">
        <f t="shared" si="6"/>
        <v>948668874063.37769</v>
      </c>
      <c r="P38" s="4">
        <f t="shared" si="5"/>
        <v>245</v>
      </c>
    </row>
    <row r="39" spans="10:16" x14ac:dyDescent="0.3">
      <c r="J39" s="9">
        <v>38</v>
      </c>
      <c r="K39" s="4">
        <f t="shared" si="10"/>
        <v>245</v>
      </c>
      <c r="L39" s="5">
        <f t="shared" si="2"/>
        <v>26695315646.359802</v>
      </c>
      <c r="M39" s="5">
        <f t="shared" si="3"/>
        <v>8712814920</v>
      </c>
      <c r="N39" s="4">
        <f t="shared" si="9"/>
        <v>0</v>
      </c>
      <c r="O39" s="5">
        <f t="shared" si="6"/>
        <v>984077004629.73755</v>
      </c>
      <c r="P39" s="4">
        <f t="shared" si="5"/>
        <v>245</v>
      </c>
    </row>
    <row r="40" spans="10:16" x14ac:dyDescent="0.3">
      <c r="J40" s="9">
        <v>39</v>
      </c>
      <c r="K40" s="4">
        <f t="shared" si="10"/>
        <v>245</v>
      </c>
      <c r="L40" s="5">
        <f t="shared" si="2"/>
        <v>26695315646.359802</v>
      </c>
      <c r="M40" s="5">
        <f t="shared" si="3"/>
        <v>8712814920</v>
      </c>
      <c r="N40" s="4">
        <f t="shared" si="9"/>
        <v>0</v>
      </c>
      <c r="O40" s="5">
        <f t="shared" si="6"/>
        <v>1019485135196.0974</v>
      </c>
      <c r="P40" s="4">
        <f t="shared" si="5"/>
        <v>245</v>
      </c>
    </row>
    <row r="41" spans="10:16" x14ac:dyDescent="0.3">
      <c r="J41" s="9">
        <v>40</v>
      </c>
      <c r="K41" s="4">
        <f t="shared" si="10"/>
        <v>245</v>
      </c>
      <c r="L41" s="5">
        <f t="shared" si="2"/>
        <v>26695315646.359802</v>
      </c>
      <c r="M41" s="5">
        <f t="shared" si="3"/>
        <v>8712814920</v>
      </c>
      <c r="N41" s="4">
        <f t="shared" si="9"/>
        <v>0</v>
      </c>
      <c r="O41" s="5">
        <f t="shared" si="6"/>
        <v>1054893265762.4573</v>
      </c>
      <c r="P41" s="4">
        <f t="shared" si="5"/>
        <v>245</v>
      </c>
    </row>
    <row r="42" spans="10:16" x14ac:dyDescent="0.3">
      <c r="J42" s="9">
        <v>41</v>
      </c>
      <c r="K42" s="4">
        <f t="shared" si="10"/>
        <v>245</v>
      </c>
      <c r="L42" s="5">
        <f t="shared" si="2"/>
        <v>26695315646.359802</v>
      </c>
      <c r="M42" s="5">
        <f t="shared" si="3"/>
        <v>8712814920</v>
      </c>
      <c r="N42" s="4">
        <f t="shared" si="9"/>
        <v>0</v>
      </c>
      <c r="O42" s="5">
        <f t="shared" si="6"/>
        <v>1090301396328.8171</v>
      </c>
      <c r="P42" s="4">
        <f t="shared" si="5"/>
        <v>245</v>
      </c>
    </row>
    <row r="43" spans="10:16" x14ac:dyDescent="0.3">
      <c r="J43" s="9">
        <v>42</v>
      </c>
      <c r="K43" s="4">
        <f t="shared" si="10"/>
        <v>245</v>
      </c>
      <c r="L43" s="5">
        <f t="shared" si="2"/>
        <v>26695315646.359802</v>
      </c>
      <c r="M43" s="5">
        <f t="shared" si="3"/>
        <v>8712814920</v>
      </c>
      <c r="N43" s="4">
        <f t="shared" si="9"/>
        <v>116771449950</v>
      </c>
      <c r="O43" s="5">
        <f t="shared" si="6"/>
        <v>1242480976845.177</v>
      </c>
      <c r="P43" s="4">
        <f t="shared" si="5"/>
        <v>248</v>
      </c>
    </row>
    <row r="44" spans="10:16" x14ac:dyDescent="0.3">
      <c r="J44" s="9">
        <v>43</v>
      </c>
      <c r="K44" s="4">
        <f t="shared" si="10"/>
        <v>248</v>
      </c>
      <c r="L44" s="5">
        <f t="shared" si="2"/>
        <v>26693503024.762859</v>
      </c>
      <c r="M44" s="5">
        <f t="shared" si="3"/>
        <v>8712814920</v>
      </c>
      <c r="N44" s="4">
        <f t="shared" si="9"/>
        <v>0</v>
      </c>
      <c r="O44" s="5">
        <f t="shared" si="6"/>
        <v>1277887294789.9399</v>
      </c>
      <c r="P44" s="4">
        <f t="shared" si="5"/>
        <v>248</v>
      </c>
    </row>
    <row r="45" spans="10:16" x14ac:dyDescent="0.3">
      <c r="J45" s="9">
        <v>44</v>
      </c>
      <c r="K45" s="4">
        <f t="shared" si="10"/>
        <v>248</v>
      </c>
      <c r="L45" s="5">
        <f t="shared" si="2"/>
        <v>26693503024.762859</v>
      </c>
      <c r="M45" s="5">
        <f t="shared" si="3"/>
        <v>8712814920</v>
      </c>
      <c r="N45" s="4">
        <f t="shared" si="9"/>
        <v>0</v>
      </c>
      <c r="O45" s="5">
        <f t="shared" si="6"/>
        <v>1313293612734.7029</v>
      </c>
      <c r="P45" s="4">
        <f t="shared" si="5"/>
        <v>248</v>
      </c>
    </row>
    <row r="46" spans="10:16" x14ac:dyDescent="0.3">
      <c r="J46" s="9">
        <v>45</v>
      </c>
      <c r="K46" s="4">
        <f t="shared" si="10"/>
        <v>248</v>
      </c>
      <c r="L46" s="5">
        <f t="shared" si="2"/>
        <v>26693503024.762859</v>
      </c>
      <c r="M46" s="5">
        <f t="shared" si="3"/>
        <v>8712814920</v>
      </c>
      <c r="N46" s="4">
        <f t="shared" si="9"/>
        <v>0</v>
      </c>
      <c r="O46" s="5">
        <f t="shared" si="6"/>
        <v>1348699930679.4658</v>
      </c>
      <c r="P46" s="4">
        <f t="shared" si="5"/>
        <v>248</v>
      </c>
    </row>
    <row r="47" spans="10:16" x14ac:dyDescent="0.3">
      <c r="J47" s="9">
        <v>46</v>
      </c>
      <c r="K47" s="4">
        <f t="shared" si="10"/>
        <v>248</v>
      </c>
      <c r="L47" s="5">
        <f t="shared" si="2"/>
        <v>26693503024.762859</v>
      </c>
      <c r="M47" s="5">
        <f t="shared" si="3"/>
        <v>8712814920</v>
      </c>
      <c r="N47" s="4">
        <f t="shared" si="9"/>
        <v>0</v>
      </c>
      <c r="O47" s="5">
        <f t="shared" si="6"/>
        <v>1384106248624.2288</v>
      </c>
      <c r="P47" s="4">
        <f t="shared" si="5"/>
        <v>248</v>
      </c>
    </row>
    <row r="48" spans="10:16" x14ac:dyDescent="0.3">
      <c r="J48" s="9">
        <v>47</v>
      </c>
      <c r="K48" s="4">
        <f t="shared" si="10"/>
        <v>248</v>
      </c>
      <c r="L48" s="5">
        <f t="shared" si="2"/>
        <v>26693503024.762859</v>
      </c>
      <c r="M48" s="5">
        <f t="shared" si="3"/>
        <v>8712814920</v>
      </c>
      <c r="N48" s="4">
        <f t="shared" si="9"/>
        <v>0</v>
      </c>
      <c r="O48" s="5">
        <f t="shared" si="6"/>
        <v>1419512566568.9917</v>
      </c>
      <c r="P48" s="4">
        <f t="shared" si="5"/>
        <v>251</v>
      </c>
    </row>
    <row r="49" spans="10:16" x14ac:dyDescent="0.3">
      <c r="J49" s="9">
        <v>48</v>
      </c>
      <c r="K49" s="4">
        <f t="shared" si="10"/>
        <v>251</v>
      </c>
      <c r="L49" s="5">
        <f t="shared" si="2"/>
        <v>35752113385.902596</v>
      </c>
      <c r="M49" s="5">
        <f t="shared" si="3"/>
        <v>11716616500</v>
      </c>
      <c r="N49" s="4">
        <f t="shared" si="9"/>
        <v>0</v>
      </c>
      <c r="O49" s="5">
        <f t="shared" si="6"/>
        <v>1466981296454.8943</v>
      </c>
      <c r="P49" s="4">
        <f t="shared" si="5"/>
        <v>251</v>
      </c>
    </row>
    <row r="50" spans="10:16" x14ac:dyDescent="0.3">
      <c r="J50" s="9">
        <v>49</v>
      </c>
      <c r="K50" s="4">
        <f t="shared" si="10"/>
        <v>251</v>
      </c>
      <c r="L50" s="5">
        <f t="shared" si="2"/>
        <v>35752113385.902596</v>
      </c>
      <c r="M50" s="5">
        <f t="shared" si="3"/>
        <v>11716616500</v>
      </c>
      <c r="N50" s="4">
        <f t="shared" si="9"/>
        <v>133659000000</v>
      </c>
      <c r="O50" s="5">
        <f t="shared" si="6"/>
        <v>1648109026340.7969</v>
      </c>
      <c r="P50" s="4">
        <f t="shared" si="5"/>
        <v>251</v>
      </c>
    </row>
    <row r="51" spans="10:16" x14ac:dyDescent="0.3">
      <c r="J51" s="9">
        <v>50</v>
      </c>
      <c r="K51" s="4">
        <f t="shared" si="10"/>
        <v>251</v>
      </c>
      <c r="L51" s="5">
        <f t="shared" si="2"/>
        <v>35752113385.902596</v>
      </c>
      <c r="M51" s="5">
        <f t="shared" si="3"/>
        <v>11716616500</v>
      </c>
      <c r="N51" s="4">
        <f t="shared" si="9"/>
        <v>0</v>
      </c>
      <c r="O51" s="5">
        <f t="shared" si="6"/>
        <v>1695577756226.6995</v>
      </c>
      <c r="P51" s="4">
        <f t="shared" si="5"/>
        <v>251</v>
      </c>
    </row>
    <row r="52" spans="10:16" x14ac:dyDescent="0.3">
      <c r="J52" s="9">
        <v>51</v>
      </c>
      <c r="K52" s="4">
        <f t="shared" si="10"/>
        <v>251</v>
      </c>
      <c r="L52" s="5">
        <f t="shared" si="2"/>
        <v>35752113385.902596</v>
      </c>
      <c r="M52" s="5">
        <f t="shared" si="3"/>
        <v>11716616500</v>
      </c>
      <c r="N52" s="4">
        <f t="shared" si="9"/>
        <v>0</v>
      </c>
      <c r="O52" s="5">
        <f t="shared" si="6"/>
        <v>1743046486112.6021</v>
      </c>
      <c r="P52" s="4">
        <f t="shared" si="5"/>
        <v>251</v>
      </c>
    </row>
    <row r="53" spans="10:16" x14ac:dyDescent="0.3">
      <c r="J53" s="9">
        <v>52</v>
      </c>
      <c r="K53" s="4">
        <f t="shared" si="10"/>
        <v>251</v>
      </c>
      <c r="L53" s="5">
        <f t="shared" si="2"/>
        <v>35752113385.902596</v>
      </c>
      <c r="M53" s="5">
        <f t="shared" si="3"/>
        <v>11716616500</v>
      </c>
      <c r="N53" s="4">
        <f t="shared" si="9"/>
        <v>0</v>
      </c>
      <c r="O53" s="5">
        <f t="shared" si="6"/>
        <v>1790515215998.5046</v>
      </c>
      <c r="P53" s="4">
        <f t="shared" si="5"/>
        <v>251</v>
      </c>
    </row>
    <row r="54" spans="10:16" x14ac:dyDescent="0.3">
      <c r="J54" s="9">
        <v>53</v>
      </c>
      <c r="K54" s="4">
        <f t="shared" si="10"/>
        <v>251</v>
      </c>
      <c r="L54" s="5">
        <f t="shared" si="2"/>
        <v>35752113385.902596</v>
      </c>
      <c r="M54" s="5">
        <f t="shared" si="3"/>
        <v>11716616500</v>
      </c>
      <c r="N54" s="4">
        <f t="shared" si="9"/>
        <v>0</v>
      </c>
      <c r="O54" s="5">
        <f t="shared" si="6"/>
        <v>1837983945884.4072</v>
      </c>
      <c r="P54" s="4">
        <f t="shared" si="5"/>
        <v>251</v>
      </c>
    </row>
    <row r="55" spans="10:16" x14ac:dyDescent="0.3">
      <c r="J55" s="9">
        <v>54</v>
      </c>
      <c r="K55" s="4">
        <f t="shared" si="10"/>
        <v>251</v>
      </c>
      <c r="L55" s="5">
        <f t="shared" si="2"/>
        <v>35752113385.902596</v>
      </c>
      <c r="M55" s="5">
        <f t="shared" si="3"/>
        <v>11716616500</v>
      </c>
      <c r="N55" s="4">
        <f t="shared" si="9"/>
        <v>0</v>
      </c>
      <c r="O55" s="5">
        <f t="shared" si="6"/>
        <v>1885452675770.3098</v>
      </c>
      <c r="P55" s="4">
        <f t="shared" si="5"/>
        <v>254</v>
      </c>
    </row>
    <row r="56" spans="10:16" x14ac:dyDescent="0.3">
      <c r="J56" s="9">
        <v>55</v>
      </c>
      <c r="K56" s="4">
        <f t="shared" si="10"/>
        <v>254</v>
      </c>
      <c r="L56" s="5">
        <f t="shared" si="2"/>
        <v>35750687553.192307</v>
      </c>
      <c r="M56" s="5">
        <f t="shared" si="3"/>
        <v>11716616500</v>
      </c>
      <c r="N56" s="4">
        <f t="shared" si="9"/>
        <v>0</v>
      </c>
      <c r="O56" s="5">
        <f t="shared" si="6"/>
        <v>1932919979823.5022</v>
      </c>
      <c r="P56" s="4">
        <f t="shared" si="5"/>
        <v>254</v>
      </c>
    </row>
    <row r="57" spans="10:16" x14ac:dyDescent="0.3">
      <c r="J57" s="9">
        <v>56</v>
      </c>
      <c r="K57" s="4">
        <f t="shared" si="10"/>
        <v>254</v>
      </c>
      <c r="L57" s="5">
        <f t="shared" si="2"/>
        <v>35750687553.192307</v>
      </c>
      <c r="M57" s="5">
        <f t="shared" si="3"/>
        <v>11716616500</v>
      </c>
      <c r="N57" s="4">
        <f t="shared" si="9"/>
        <v>125477993010</v>
      </c>
      <c r="O57" s="5">
        <f t="shared" si="6"/>
        <v>2105865276886.6946</v>
      </c>
      <c r="P57" s="4">
        <f t="shared" si="5"/>
        <v>254</v>
      </c>
    </row>
    <row r="58" spans="10:16" x14ac:dyDescent="0.3">
      <c r="J58" s="9">
        <v>57</v>
      </c>
      <c r="K58" s="4">
        <f t="shared" si="10"/>
        <v>254</v>
      </c>
      <c r="L58" s="5">
        <f t="shared" si="2"/>
        <v>35750687553.192307</v>
      </c>
      <c r="M58" s="5">
        <f t="shared" si="3"/>
        <v>11716616500</v>
      </c>
      <c r="N58" s="4">
        <f t="shared" si="9"/>
        <v>0</v>
      </c>
      <c r="O58" s="5">
        <f t="shared" si="6"/>
        <v>2153332580939.887</v>
      </c>
      <c r="P58" s="4">
        <f t="shared" si="5"/>
        <v>254</v>
      </c>
    </row>
    <row r="59" spans="10:16" x14ac:dyDescent="0.3">
      <c r="J59" s="9">
        <v>58</v>
      </c>
      <c r="K59" s="4">
        <f t="shared" si="10"/>
        <v>254</v>
      </c>
      <c r="L59" s="5">
        <f t="shared" si="2"/>
        <v>35750687553.192307</v>
      </c>
      <c r="M59" s="5">
        <f t="shared" si="3"/>
        <v>11716616500</v>
      </c>
      <c r="N59" s="4">
        <f t="shared" si="9"/>
        <v>0</v>
      </c>
      <c r="O59" s="5">
        <f t="shared" si="6"/>
        <v>2200799884993.0791</v>
      </c>
      <c r="P59" s="4">
        <f t="shared" si="5"/>
        <v>254</v>
      </c>
    </row>
    <row r="60" spans="10:16" x14ac:dyDescent="0.3">
      <c r="J60" s="9">
        <v>59</v>
      </c>
      <c r="K60" s="4">
        <f t="shared" si="10"/>
        <v>254</v>
      </c>
      <c r="L60" s="5">
        <f t="shared" si="2"/>
        <v>35750687553.192307</v>
      </c>
      <c r="M60" s="5">
        <f t="shared" si="3"/>
        <v>11716616500</v>
      </c>
      <c r="N60" s="4">
        <f t="shared" si="9"/>
        <v>0</v>
      </c>
      <c r="O60" s="5">
        <f t="shared" si="6"/>
        <v>2248267189046.2715</v>
      </c>
      <c r="P60" s="4">
        <f t="shared" si="5"/>
        <v>254</v>
      </c>
    </row>
    <row r="61" spans="10:16" x14ac:dyDescent="0.3">
      <c r="J61" s="9">
        <v>60</v>
      </c>
      <c r="K61" s="4">
        <f t="shared" si="10"/>
        <v>254</v>
      </c>
      <c r="L61" s="5">
        <f t="shared" si="2"/>
        <v>35750687553.192307</v>
      </c>
      <c r="M61" s="5">
        <f t="shared" si="3"/>
        <v>11716616500</v>
      </c>
      <c r="N61" s="4">
        <f t="shared" si="9"/>
        <v>0</v>
      </c>
      <c r="O61" s="5">
        <f t="shared" si="6"/>
        <v>2295734493099.4639</v>
      </c>
      <c r="P61" s="4">
        <f t="shared" si="5"/>
        <v>254</v>
      </c>
    </row>
    <row r="62" spans="10:16" x14ac:dyDescent="0.3">
      <c r="J62" s="9">
        <v>61</v>
      </c>
      <c r="K62" s="4">
        <f t="shared" si="10"/>
        <v>254</v>
      </c>
      <c r="L62" s="5">
        <f t="shared" si="2"/>
        <v>35750687553.192307</v>
      </c>
      <c r="M62" s="5">
        <f t="shared" si="3"/>
        <v>11716616500</v>
      </c>
      <c r="N62" s="4">
        <f t="shared" si="9"/>
        <v>0</v>
      </c>
      <c r="O62" s="5">
        <f t="shared" si="6"/>
        <v>2343201797152.6563</v>
      </c>
      <c r="P62" s="4">
        <f t="shared" si="5"/>
        <v>254</v>
      </c>
    </row>
    <row r="63" spans="10:16" x14ac:dyDescent="0.3">
      <c r="J63" s="9">
        <v>62</v>
      </c>
      <c r="K63" s="4">
        <f t="shared" si="10"/>
        <v>254</v>
      </c>
      <c r="L63" s="5">
        <f t="shared" si="2"/>
        <v>35750687553.192307</v>
      </c>
      <c r="M63" s="5">
        <f t="shared" si="3"/>
        <v>11716616500</v>
      </c>
      <c r="N63" s="4">
        <f t="shared" si="9"/>
        <v>0</v>
      </c>
      <c r="O63" s="5">
        <f t="shared" si="6"/>
        <v>2390669101205.8486</v>
      </c>
      <c r="P63" s="4">
        <f t="shared" si="5"/>
        <v>257</v>
      </c>
    </row>
    <row r="64" spans="10:16" x14ac:dyDescent="0.3">
      <c r="J64" s="9">
        <v>63</v>
      </c>
      <c r="K64" s="4">
        <f t="shared" si="10"/>
        <v>257</v>
      </c>
      <c r="L64" s="5">
        <f t="shared" si="2"/>
        <v>45976661153.637405</v>
      </c>
      <c r="M64" s="5">
        <f t="shared" si="3"/>
        <v>14058901000</v>
      </c>
      <c r="N64" s="4">
        <f t="shared" si="9"/>
        <v>120009218490</v>
      </c>
      <c r="O64" s="5">
        <f t="shared" si="6"/>
        <v>2570713881849.4858</v>
      </c>
      <c r="P64" s="4">
        <f t="shared" si="5"/>
        <v>257</v>
      </c>
    </row>
    <row r="65" spans="10:16" x14ac:dyDescent="0.3">
      <c r="J65" s="9">
        <v>64</v>
      </c>
      <c r="K65" s="4">
        <f t="shared" si="10"/>
        <v>257</v>
      </c>
      <c r="L65" s="5">
        <f t="shared" si="2"/>
        <v>45976661153.637405</v>
      </c>
      <c r="M65" s="5">
        <f t="shared" si="3"/>
        <v>14058901000</v>
      </c>
      <c r="N65" s="4">
        <f t="shared" si="9"/>
        <v>0</v>
      </c>
      <c r="O65" s="5">
        <f t="shared" si="6"/>
        <v>2630749444003.123</v>
      </c>
      <c r="P65" s="4">
        <f t="shared" si="5"/>
        <v>257</v>
      </c>
    </row>
    <row r="66" spans="10:16" x14ac:dyDescent="0.3">
      <c r="J66" s="9">
        <v>65</v>
      </c>
      <c r="K66" s="4">
        <f t="shared" si="10"/>
        <v>257</v>
      </c>
      <c r="L66" s="5">
        <f t="shared" si="2"/>
        <v>45976661153.637405</v>
      </c>
      <c r="M66" s="5">
        <f t="shared" si="3"/>
        <v>14058901000</v>
      </c>
      <c r="N66" s="4">
        <f t="shared" si="9"/>
        <v>0</v>
      </c>
      <c r="O66" s="5">
        <f t="shared" si="6"/>
        <v>2690785006156.7603</v>
      </c>
      <c r="P66" s="4">
        <f t="shared" si="5"/>
        <v>257</v>
      </c>
    </row>
    <row r="67" spans="10:16" x14ac:dyDescent="0.3">
      <c r="J67" s="9">
        <v>66</v>
      </c>
      <c r="K67" s="4">
        <f t="shared" ref="K67:K78" si="11">P66</f>
        <v>257</v>
      </c>
      <c r="L67" s="5">
        <f t="shared" ref="L67:L78" si="12">VLOOKUP(K67,$B$3:$H$22,5,FALSE)</f>
        <v>45976661153.637405</v>
      </c>
      <c r="M67" s="5">
        <f t="shared" ref="M67:M78" si="13">VLOOKUP(K67,$B$3:$H$22,7,FALSE)</f>
        <v>14058901000</v>
      </c>
      <c r="N67" s="4">
        <f t="shared" ref="N67:N78" si="14">IFERROR(IF(MOD(J67,7)=0,VLOOKUP(K67,$B$3:$H$22,4,TRUE)*30,0),"초과")</f>
        <v>0</v>
      </c>
      <c r="O67" s="5">
        <f t="shared" si="6"/>
        <v>2750820568310.3975</v>
      </c>
      <c r="P67" s="4">
        <f t="shared" ref="P67:P78" si="15">VLOOKUP(O67,$R$3:$T$23,3)</f>
        <v>257</v>
      </c>
    </row>
    <row r="68" spans="10:16" x14ac:dyDescent="0.3">
      <c r="J68" s="9">
        <v>67</v>
      </c>
      <c r="K68" s="4">
        <f t="shared" si="11"/>
        <v>257</v>
      </c>
      <c r="L68" s="5">
        <f t="shared" si="12"/>
        <v>45976661153.637405</v>
      </c>
      <c r="M68" s="5">
        <f t="shared" si="13"/>
        <v>14058901000</v>
      </c>
      <c r="N68" s="4">
        <f t="shared" si="14"/>
        <v>0</v>
      </c>
      <c r="O68" s="5">
        <f t="shared" ref="O68:O78" si="16">SUM(SUM(L68:N68),O67)</f>
        <v>2810856130464.0347</v>
      </c>
      <c r="P68" s="4">
        <f t="shared" si="15"/>
        <v>257</v>
      </c>
    </row>
    <row r="69" spans="10:16" x14ac:dyDescent="0.3">
      <c r="J69" s="9">
        <v>68</v>
      </c>
      <c r="K69" s="4">
        <f t="shared" si="11"/>
        <v>257</v>
      </c>
      <c r="L69" s="5">
        <f t="shared" si="12"/>
        <v>45976661153.637405</v>
      </c>
      <c r="M69" s="5">
        <f t="shared" si="13"/>
        <v>14058901000</v>
      </c>
      <c r="N69" s="4">
        <f t="shared" si="14"/>
        <v>0</v>
      </c>
      <c r="O69" s="5">
        <f t="shared" si="16"/>
        <v>2870891692617.6719</v>
      </c>
      <c r="P69" s="4">
        <f t="shared" si="15"/>
        <v>257</v>
      </c>
    </row>
    <row r="70" spans="10:16" x14ac:dyDescent="0.3">
      <c r="J70" s="9">
        <v>69</v>
      </c>
      <c r="K70" s="4">
        <f t="shared" si="11"/>
        <v>257</v>
      </c>
      <c r="L70" s="5">
        <f t="shared" si="12"/>
        <v>45976661153.637405</v>
      </c>
      <c r="M70" s="5">
        <f t="shared" si="13"/>
        <v>14058901000</v>
      </c>
      <c r="N70" s="4">
        <f t="shared" si="14"/>
        <v>0</v>
      </c>
      <c r="O70" s="5">
        <f t="shared" si="16"/>
        <v>2930927254771.3091</v>
      </c>
      <c r="P70" s="4">
        <f t="shared" si="15"/>
        <v>260</v>
      </c>
    </row>
    <row r="71" spans="10:16" x14ac:dyDescent="0.3">
      <c r="J71" s="9">
        <v>70</v>
      </c>
      <c r="K71" s="4">
        <f t="shared" si="11"/>
        <v>260</v>
      </c>
      <c r="L71" s="5" t="e">
        <f t="shared" si="12"/>
        <v>#N/A</v>
      </c>
      <c r="M71" s="5" t="e">
        <f t="shared" si="13"/>
        <v>#N/A</v>
      </c>
      <c r="N71" s="4">
        <f t="shared" si="14"/>
        <v>120009218490</v>
      </c>
      <c r="O71" s="5" t="e">
        <f t="shared" si="16"/>
        <v>#N/A</v>
      </c>
      <c r="P71" s="4" t="e">
        <f t="shared" si="15"/>
        <v>#N/A</v>
      </c>
    </row>
    <row r="72" spans="10:16" x14ac:dyDescent="0.3">
      <c r="J72" s="9">
        <v>71</v>
      </c>
      <c r="K72" s="4" t="e">
        <f t="shared" si="11"/>
        <v>#N/A</v>
      </c>
      <c r="L72" s="5" t="e">
        <f t="shared" si="12"/>
        <v>#N/A</v>
      </c>
      <c r="M72" s="5" t="e">
        <f t="shared" si="13"/>
        <v>#N/A</v>
      </c>
      <c r="N72" s="4">
        <f t="shared" si="14"/>
        <v>0</v>
      </c>
      <c r="O72" s="5" t="e">
        <f t="shared" si="16"/>
        <v>#N/A</v>
      </c>
      <c r="P72" s="4" t="e">
        <f t="shared" si="15"/>
        <v>#N/A</v>
      </c>
    </row>
    <row r="73" spans="10:16" x14ac:dyDescent="0.3">
      <c r="J73" s="9">
        <v>72</v>
      </c>
      <c r="K73" s="4" t="e">
        <f t="shared" si="11"/>
        <v>#N/A</v>
      </c>
      <c r="L73" s="5" t="e">
        <f t="shared" si="12"/>
        <v>#N/A</v>
      </c>
      <c r="M73" s="5" t="e">
        <f t="shared" si="13"/>
        <v>#N/A</v>
      </c>
      <c r="N73" s="4">
        <f t="shared" si="14"/>
        <v>0</v>
      </c>
      <c r="O73" s="5" t="e">
        <f t="shared" si="16"/>
        <v>#N/A</v>
      </c>
      <c r="P73" s="4" t="e">
        <f t="shared" si="15"/>
        <v>#N/A</v>
      </c>
    </row>
    <row r="74" spans="10:16" x14ac:dyDescent="0.3">
      <c r="J74" s="9">
        <v>73</v>
      </c>
      <c r="K74" s="4" t="e">
        <f t="shared" si="11"/>
        <v>#N/A</v>
      </c>
      <c r="L74" s="5" t="e">
        <f t="shared" si="12"/>
        <v>#N/A</v>
      </c>
      <c r="M74" s="5" t="e">
        <f t="shared" si="13"/>
        <v>#N/A</v>
      </c>
      <c r="N74" s="4">
        <f t="shared" si="14"/>
        <v>0</v>
      </c>
      <c r="O74" s="5" t="e">
        <f t="shared" si="16"/>
        <v>#N/A</v>
      </c>
      <c r="P74" s="4" t="e">
        <f t="shared" si="15"/>
        <v>#N/A</v>
      </c>
    </row>
    <row r="75" spans="10:16" x14ac:dyDescent="0.3">
      <c r="J75" s="9">
        <v>74</v>
      </c>
      <c r="K75" s="4" t="e">
        <f t="shared" si="11"/>
        <v>#N/A</v>
      </c>
      <c r="L75" s="5" t="e">
        <f t="shared" si="12"/>
        <v>#N/A</v>
      </c>
      <c r="M75" s="5" t="e">
        <f t="shared" si="13"/>
        <v>#N/A</v>
      </c>
      <c r="N75" s="4">
        <f t="shared" si="14"/>
        <v>0</v>
      </c>
      <c r="O75" s="5" t="e">
        <f t="shared" si="16"/>
        <v>#N/A</v>
      </c>
      <c r="P75" s="4" t="e">
        <f t="shared" si="15"/>
        <v>#N/A</v>
      </c>
    </row>
    <row r="76" spans="10:16" x14ac:dyDescent="0.3">
      <c r="J76" s="9">
        <v>75</v>
      </c>
      <c r="K76" s="4" t="e">
        <f t="shared" si="11"/>
        <v>#N/A</v>
      </c>
      <c r="L76" s="5" t="e">
        <f t="shared" si="12"/>
        <v>#N/A</v>
      </c>
      <c r="M76" s="5" t="e">
        <f t="shared" si="13"/>
        <v>#N/A</v>
      </c>
      <c r="N76" s="4">
        <f t="shared" si="14"/>
        <v>0</v>
      </c>
      <c r="O76" s="5" t="e">
        <f t="shared" si="16"/>
        <v>#N/A</v>
      </c>
      <c r="P76" s="4" t="e">
        <f t="shared" si="15"/>
        <v>#N/A</v>
      </c>
    </row>
    <row r="77" spans="10:16" x14ac:dyDescent="0.3">
      <c r="J77" s="9">
        <v>76</v>
      </c>
      <c r="K77" s="4" t="e">
        <f t="shared" si="11"/>
        <v>#N/A</v>
      </c>
      <c r="L77" s="5" t="e">
        <f t="shared" si="12"/>
        <v>#N/A</v>
      </c>
      <c r="M77" s="5" t="e">
        <f t="shared" si="13"/>
        <v>#N/A</v>
      </c>
      <c r="N77" s="4">
        <f t="shared" si="14"/>
        <v>0</v>
      </c>
      <c r="O77" s="5" t="e">
        <f t="shared" si="16"/>
        <v>#N/A</v>
      </c>
      <c r="P77" s="4" t="e">
        <f t="shared" si="15"/>
        <v>#N/A</v>
      </c>
    </row>
    <row r="78" spans="10:16" x14ac:dyDescent="0.3">
      <c r="J78" s="9">
        <v>77</v>
      </c>
      <c r="K78" s="4" t="e">
        <f t="shared" si="11"/>
        <v>#N/A</v>
      </c>
      <c r="L78" s="5" t="e">
        <f t="shared" si="12"/>
        <v>#N/A</v>
      </c>
      <c r="M78" s="5" t="e">
        <f t="shared" si="13"/>
        <v>#N/A</v>
      </c>
      <c r="N78" s="4" t="str">
        <f t="shared" si="14"/>
        <v>초과</v>
      </c>
      <c r="O78" s="5" t="e">
        <f t="shared" si="16"/>
        <v>#N/A</v>
      </c>
      <c r="P78" s="4" t="e">
        <f t="shared" si="15"/>
        <v>#N/A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DDE94-C694-4702-86A1-FC5A455B21B5}">
  <dimension ref="C2:F10"/>
  <sheetViews>
    <sheetView workbookViewId="0">
      <selection activeCell="J13" sqref="J13:K13"/>
    </sheetView>
  </sheetViews>
  <sheetFormatPr defaultRowHeight="16.5" x14ac:dyDescent="0.3"/>
  <cols>
    <col min="6" max="6" width="11.625" bestFit="1" customWidth="1"/>
  </cols>
  <sheetData>
    <row r="2" spans="3:6" x14ac:dyDescent="0.3">
      <c r="C2">
        <v>200</v>
      </c>
      <c r="D2">
        <v>209</v>
      </c>
      <c r="E2" t="s">
        <v>10</v>
      </c>
      <c r="F2">
        <v>179957540</v>
      </c>
    </row>
    <row r="3" spans="3:6" x14ac:dyDescent="0.3">
      <c r="C3">
        <v>210</v>
      </c>
      <c r="D3">
        <v>219</v>
      </c>
      <c r="E3" t="s">
        <v>11</v>
      </c>
      <c r="F3">
        <v>642539340</v>
      </c>
    </row>
    <row r="4" spans="3:6" x14ac:dyDescent="0.3">
      <c r="C4">
        <v>220</v>
      </c>
      <c r="D4">
        <v>229</v>
      </c>
      <c r="E4" t="s">
        <v>12</v>
      </c>
      <c r="F4">
        <v>1608830495</v>
      </c>
    </row>
    <row r="5" spans="3:6" x14ac:dyDescent="0.3">
      <c r="C5">
        <v>230</v>
      </c>
      <c r="D5">
        <v>239</v>
      </c>
      <c r="E5" t="s">
        <v>13</v>
      </c>
      <c r="F5">
        <v>2353786685</v>
      </c>
    </row>
    <row r="6" spans="3:6" x14ac:dyDescent="0.3">
      <c r="C6">
        <v>235</v>
      </c>
      <c r="D6">
        <v>245</v>
      </c>
      <c r="E6" t="s">
        <v>5</v>
      </c>
      <c r="F6">
        <v>2996755520</v>
      </c>
    </row>
    <row r="7" spans="3:6" x14ac:dyDescent="0.3">
      <c r="C7">
        <v>240</v>
      </c>
      <c r="D7">
        <v>250</v>
      </c>
      <c r="E7" t="s">
        <v>6</v>
      </c>
      <c r="F7">
        <v>3459833685</v>
      </c>
    </row>
    <row r="8" spans="3:6" x14ac:dyDescent="0.3">
      <c r="C8">
        <v>245</v>
      </c>
      <c r="D8">
        <v>250</v>
      </c>
      <c r="E8" t="s">
        <v>7</v>
      </c>
      <c r="F8">
        <v>4356407460</v>
      </c>
    </row>
    <row r="9" spans="3:6" x14ac:dyDescent="0.3">
      <c r="C9">
        <v>250</v>
      </c>
      <c r="D9">
        <v>255</v>
      </c>
      <c r="E9" t="s">
        <v>8</v>
      </c>
      <c r="F9">
        <v>5858308250</v>
      </c>
    </row>
    <row r="10" spans="3:6" x14ac:dyDescent="0.3">
      <c r="C10">
        <v>255</v>
      </c>
      <c r="D10">
        <v>260</v>
      </c>
      <c r="E10" t="s">
        <v>9</v>
      </c>
      <c r="F10">
        <v>7029450500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최승원</dc:creator>
  <cp:lastModifiedBy>최승원</cp:lastModifiedBy>
  <dcterms:created xsi:type="dcterms:W3CDTF">2023-06-11T08:36:15Z</dcterms:created>
  <dcterms:modified xsi:type="dcterms:W3CDTF">2023-06-11T10:13:40Z</dcterms:modified>
</cp:coreProperties>
</file>