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B8DE5CB-25A0-437C-8273-C47BC7CD655F}" xr6:coauthVersionLast="47" xr6:coauthVersionMax="47" xr10:uidLastSave="{00000000-0000-0000-0000-000000000000}"/>
  <bookViews>
    <workbookView xWindow="-120" yWindow="-120" windowWidth="29040" windowHeight="15840" xr2:uid="{E2CAAA86-BF3D-4A60-8D67-AFFF9C405A64}"/>
  </bookViews>
  <sheets>
    <sheet name="Sheet1" sheetId="1" r:id="rId1"/>
  </sheets>
  <definedNames>
    <definedName name="_xlnm.Print_Area" localSheetId="0">Sheet1!$A$1:$N$32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5" i="1"/>
  <c r="G12" i="1"/>
  <c r="G11" i="1"/>
  <c r="G10" i="1"/>
  <c r="G9" i="1"/>
  <c r="G8" i="1"/>
  <c r="G7" i="1"/>
  <c r="G6" i="1"/>
  <c r="G5" i="1"/>
  <c r="G4" i="1"/>
  <c r="G2" i="1"/>
  <c r="G3" i="1"/>
  <c r="G13" i="1" l="1"/>
</calcChain>
</file>

<file path=xl/sharedStrings.xml><?xml version="1.0" encoding="utf-8"?>
<sst xmlns="http://schemas.openxmlformats.org/spreadsheetml/2006/main" count="51" uniqueCount="29">
  <si>
    <t>몽상의깃털</t>
    <phoneticPr fontId="1" type="noConversion"/>
  </si>
  <si>
    <t>화각</t>
    <phoneticPr fontId="1" type="noConversion"/>
  </si>
  <si>
    <t>화염의 가루</t>
    <phoneticPr fontId="1" type="noConversion"/>
  </si>
  <si>
    <t>천년초</t>
    <phoneticPr fontId="1" type="noConversion"/>
  </si>
  <si>
    <t>매혹의 열매</t>
    <phoneticPr fontId="1" type="noConversion"/>
  </si>
  <si>
    <t>블랙스톤가루</t>
    <phoneticPr fontId="1" type="noConversion"/>
  </si>
  <si>
    <t>그믐달 향로 주형</t>
    <phoneticPr fontId="1" type="noConversion"/>
  </si>
  <si>
    <t>순수한 구리 결정</t>
    <phoneticPr fontId="1" type="noConversion"/>
  </si>
  <si>
    <t>순수한 주석 결정</t>
    <phoneticPr fontId="1" type="noConversion"/>
  </si>
  <si>
    <t>순수한 백금 결정</t>
    <phoneticPr fontId="1" type="noConversion"/>
  </si>
  <si>
    <t>달빛 오팔</t>
    <phoneticPr fontId="1" type="noConversion"/>
  </si>
  <si>
    <t>꿈결 1회 트라이 비용</t>
    <phoneticPr fontId="1" type="noConversion"/>
  </si>
  <si>
    <t>1개</t>
    <phoneticPr fontId="1" type="noConversion"/>
  </si>
  <si>
    <t>10개</t>
    <phoneticPr fontId="1" type="noConversion"/>
  </si>
  <si>
    <t>거래소 기준 비용(23.07.04기준)</t>
    <phoneticPr fontId="1" type="noConversion"/>
  </si>
  <si>
    <t>100개</t>
    <phoneticPr fontId="1" type="noConversion"/>
  </si>
  <si>
    <t>추가 재료</t>
    <phoneticPr fontId="1" type="noConversion"/>
  </si>
  <si>
    <t>퀘스트 수급</t>
    <phoneticPr fontId="1" type="noConversion"/>
  </si>
  <si>
    <t>말 판매 후 수급</t>
    <phoneticPr fontId="1" type="noConversion"/>
  </si>
  <si>
    <t>6세대 말 거래소</t>
    <phoneticPr fontId="1" type="noConversion"/>
  </si>
  <si>
    <t>조련 이벤트 2배 시 망념의 꽃 수급 개수</t>
    <phoneticPr fontId="1" type="noConversion"/>
  </si>
  <si>
    <t>20개</t>
    <phoneticPr fontId="1" type="noConversion"/>
  </si>
  <si>
    <t>1마리 평균</t>
    <phoneticPr fontId="1" type="noConversion"/>
  </si>
  <si>
    <t>5마리</t>
    <phoneticPr fontId="1" type="noConversion"/>
  </si>
  <si>
    <t>총합</t>
    <phoneticPr fontId="1" type="noConversion"/>
  </si>
  <si>
    <t>고비 뿌리</t>
    <phoneticPr fontId="1" type="noConversion"/>
  </si>
  <si>
    <t>망념의 꽃</t>
    <phoneticPr fontId="1" type="noConversion"/>
  </si>
  <si>
    <t>최종 총합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</si>
  <si>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총합</t>
    </r>
    <r>
      <rPr>
        <sz val="11"/>
        <color theme="1"/>
        <rFont val="맑은 고딕"/>
        <family val="2"/>
        <charset val="129"/>
        <scheme val="minor"/>
      </rPr>
      <t>+</t>
    </r>
    <r>
      <rPr>
        <b/>
        <sz val="11"/>
        <color rgb="FF0070C0"/>
        <rFont val="맑은 고딕"/>
        <family val="3"/>
        <charset val="129"/>
        <scheme val="minor"/>
      </rPr>
      <t>말5마리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</si>
</sst>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9" tint="-0.49998474074526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13</xdr:col>
      <xdr:colOff>85725</xdr:colOff>
      <xdr:row>19</xdr:row>
      <xdr:rowOff>137070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E87C79E-9244-481E-5BDA-6E69BC74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0"/>
          <a:ext cx="4162425" cy="415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AA32-2D25-4810-BCDF-C92024ECBC7D}">
  <dimension ref="A1:K27"/>
  <sheetViews>
    <sheetView tabSelected="1" zoomScaleNormal="100" zoomScaleSheetLayoutView="100" workbookViewId="0">
      <selection activeCell="R25" sqref="R25"/>
    </sheetView>
  </sheetViews>
  <sheetFormatPr defaultRowHeight="16.5" x14ac:dyDescent="0.3"/>
  <cols>
    <col min="1" max="1" width="16.5" bestFit="1" customWidth="1"/>
    <col min="2" max="2" width="16.125" customWidth="1"/>
    <col min="3" max="3" width="12.25" bestFit="1" customWidth="1"/>
    <col min="5" max="5" width="16.5" bestFit="1" customWidth="1"/>
    <col min="6" max="6" width="13.625" bestFit="1" customWidth="1"/>
    <col min="7" max="7" width="15.125" bestFit="1" customWidth="1"/>
  </cols>
  <sheetData>
    <row r="1" spans="1:11" ht="17.25" thickBot="1" x14ac:dyDescent="0.35">
      <c r="A1" s="30" t="s">
        <v>14</v>
      </c>
      <c r="B1" s="31"/>
      <c r="C1" s="2"/>
      <c r="D1" s="1"/>
      <c r="E1" s="11" t="s">
        <v>11</v>
      </c>
      <c r="F1" s="12"/>
      <c r="G1" s="13"/>
      <c r="H1" s="1"/>
      <c r="I1" s="1"/>
      <c r="J1" s="1"/>
      <c r="K1" s="1"/>
    </row>
    <row r="2" spans="1:11" x14ac:dyDescent="0.3">
      <c r="A2" s="5" t="s">
        <v>6</v>
      </c>
      <c r="B2" s="6">
        <v>20000000</v>
      </c>
      <c r="C2" s="1"/>
      <c r="D2" s="1"/>
      <c r="E2" s="5" t="s">
        <v>6</v>
      </c>
      <c r="F2" s="10" t="s">
        <v>12</v>
      </c>
      <c r="G2" s="6">
        <f>20000000</f>
        <v>20000000</v>
      </c>
      <c r="H2" s="1"/>
      <c r="I2" s="1"/>
      <c r="J2" s="1"/>
      <c r="K2" s="1"/>
    </row>
    <row r="3" spans="1:11" x14ac:dyDescent="0.3">
      <c r="A3" s="5" t="s">
        <v>0</v>
      </c>
      <c r="B3" s="6">
        <v>40000000</v>
      </c>
      <c r="C3" s="1"/>
      <c r="D3" s="1"/>
      <c r="E3" s="5" t="s">
        <v>0</v>
      </c>
      <c r="F3" s="10" t="s">
        <v>13</v>
      </c>
      <c r="G3" s="6">
        <f>40000000*10</f>
        <v>400000000</v>
      </c>
      <c r="H3" s="1"/>
      <c r="I3" s="1"/>
      <c r="J3" s="1"/>
      <c r="K3" s="1"/>
    </row>
    <row r="4" spans="1:11" x14ac:dyDescent="0.3">
      <c r="A4" s="5" t="s">
        <v>1</v>
      </c>
      <c r="B4" s="6">
        <v>22500</v>
      </c>
      <c r="C4" s="1"/>
      <c r="D4" s="1"/>
      <c r="E4" s="5" t="s">
        <v>1</v>
      </c>
      <c r="F4" s="10" t="s">
        <v>13</v>
      </c>
      <c r="G4" s="6">
        <f>22500*10</f>
        <v>225000</v>
      </c>
      <c r="H4" s="1"/>
      <c r="I4" s="1"/>
      <c r="J4" s="1"/>
      <c r="K4" s="1"/>
    </row>
    <row r="5" spans="1:11" x14ac:dyDescent="0.3">
      <c r="A5" s="5" t="s">
        <v>2</v>
      </c>
      <c r="B5" s="6">
        <v>13600</v>
      </c>
      <c r="C5" s="1"/>
      <c r="D5" s="1"/>
      <c r="E5" s="5" t="s">
        <v>2</v>
      </c>
      <c r="F5" s="10" t="s">
        <v>13</v>
      </c>
      <c r="G5" s="6">
        <f>13600*10</f>
        <v>136000</v>
      </c>
      <c r="H5" s="1"/>
      <c r="I5" s="1"/>
      <c r="J5" s="1"/>
      <c r="K5" s="1"/>
    </row>
    <row r="6" spans="1:11" x14ac:dyDescent="0.3">
      <c r="A6" s="5" t="s">
        <v>3</v>
      </c>
      <c r="B6" s="6">
        <v>118000</v>
      </c>
      <c r="C6" s="1"/>
      <c r="D6" s="1"/>
      <c r="E6" s="5" t="s">
        <v>3</v>
      </c>
      <c r="F6" s="10" t="s">
        <v>15</v>
      </c>
      <c r="G6" s="6">
        <f>118000*100</f>
        <v>11800000</v>
      </c>
      <c r="H6" s="1"/>
      <c r="I6" s="1"/>
      <c r="J6" s="1"/>
      <c r="K6" s="1"/>
    </row>
    <row r="7" spans="1:11" x14ac:dyDescent="0.3">
      <c r="A7" s="5" t="s">
        <v>4</v>
      </c>
      <c r="B7" s="6">
        <v>276000</v>
      </c>
      <c r="C7" s="1"/>
      <c r="D7" s="1"/>
      <c r="E7" s="5" t="s">
        <v>4</v>
      </c>
      <c r="F7" s="10" t="s">
        <v>15</v>
      </c>
      <c r="G7" s="6">
        <f>276000*100</f>
        <v>27600000</v>
      </c>
      <c r="H7" s="1"/>
      <c r="I7" s="1"/>
      <c r="J7" s="1"/>
      <c r="K7" s="1"/>
    </row>
    <row r="8" spans="1:11" x14ac:dyDescent="0.3">
      <c r="A8" s="5" t="s">
        <v>5</v>
      </c>
      <c r="B8" s="6">
        <v>4000</v>
      </c>
      <c r="C8" s="1"/>
      <c r="D8" s="1"/>
      <c r="E8" s="5" t="s">
        <v>5</v>
      </c>
      <c r="F8" s="10" t="s">
        <v>15</v>
      </c>
      <c r="G8" s="6">
        <f>4000*100</f>
        <v>400000</v>
      </c>
      <c r="H8" s="1"/>
      <c r="I8" s="1"/>
      <c r="J8" s="1"/>
      <c r="K8" s="1"/>
    </row>
    <row r="9" spans="1:11" x14ac:dyDescent="0.3">
      <c r="A9" s="5" t="s">
        <v>7</v>
      </c>
      <c r="B9" s="6">
        <v>445000</v>
      </c>
      <c r="C9" s="1"/>
      <c r="D9" s="1"/>
      <c r="E9" s="5" t="s">
        <v>7</v>
      </c>
      <c r="F9" s="10" t="s">
        <v>15</v>
      </c>
      <c r="G9" s="6">
        <f>445000*100</f>
        <v>44500000</v>
      </c>
      <c r="H9" s="1"/>
      <c r="I9" s="1"/>
      <c r="J9" s="1"/>
      <c r="K9" s="1"/>
    </row>
    <row r="10" spans="1:11" x14ac:dyDescent="0.3">
      <c r="A10" s="5" t="s">
        <v>8</v>
      </c>
      <c r="B10" s="6">
        <v>485000</v>
      </c>
      <c r="C10" s="1"/>
      <c r="D10" s="1"/>
      <c r="E10" s="5" t="s">
        <v>8</v>
      </c>
      <c r="F10" s="10" t="s">
        <v>15</v>
      </c>
      <c r="G10" s="6">
        <f>485000*100</f>
        <v>48500000</v>
      </c>
      <c r="H10" s="1"/>
      <c r="I10" s="1"/>
      <c r="J10" s="1"/>
      <c r="K10" s="1"/>
    </row>
    <row r="11" spans="1:11" x14ac:dyDescent="0.3">
      <c r="A11" s="5" t="s">
        <v>9</v>
      </c>
      <c r="B11" s="6">
        <v>1470000</v>
      </c>
      <c r="C11" s="1"/>
      <c r="D11" s="1"/>
      <c r="E11" s="5" t="s">
        <v>9</v>
      </c>
      <c r="F11" s="10" t="s">
        <v>15</v>
      </c>
      <c r="G11" s="6">
        <f>1470000*100</f>
        <v>147000000</v>
      </c>
      <c r="H11" s="1"/>
      <c r="I11" s="1"/>
      <c r="J11" s="1"/>
      <c r="K11" s="1"/>
    </row>
    <row r="12" spans="1:11" ht="17.25" thickBot="1" x14ac:dyDescent="0.35">
      <c r="A12" s="7" t="s">
        <v>10</v>
      </c>
      <c r="B12" s="8">
        <v>1370000</v>
      </c>
      <c r="C12" s="1"/>
      <c r="D12" s="1"/>
      <c r="E12" s="5" t="s">
        <v>10</v>
      </c>
      <c r="F12" s="10" t="s">
        <v>15</v>
      </c>
      <c r="G12" s="6">
        <f>1370000*100</f>
        <v>137000000</v>
      </c>
      <c r="H12" s="1"/>
      <c r="I12" s="1"/>
      <c r="J12" s="1"/>
      <c r="K12" s="1"/>
    </row>
    <row r="13" spans="1:11" ht="17.25" thickBot="1" x14ac:dyDescent="0.35">
      <c r="A13" s="1"/>
      <c r="B13" s="1"/>
      <c r="C13" s="1"/>
      <c r="D13" s="1"/>
      <c r="E13" s="14" t="s">
        <v>24</v>
      </c>
      <c r="F13" s="15"/>
      <c r="G13" s="16">
        <f>SUM(G2:G12)</f>
        <v>837161000</v>
      </c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5"/>
      <c r="F14" s="10"/>
      <c r="G14" s="6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5"/>
      <c r="F15" s="10"/>
      <c r="G15" s="6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5" t="s">
        <v>16</v>
      </c>
      <c r="F16" s="10"/>
      <c r="G16" s="6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5" t="s">
        <v>26</v>
      </c>
      <c r="F17" s="10" t="s">
        <v>15</v>
      </c>
      <c r="G17" s="6" t="s">
        <v>18</v>
      </c>
      <c r="H17" s="1"/>
      <c r="I17" s="1"/>
      <c r="J17" s="1"/>
      <c r="K17" s="1"/>
    </row>
    <row r="18" spans="1:11" ht="17.25" thickBot="1" x14ac:dyDescent="0.35">
      <c r="A18" s="1"/>
      <c r="B18" s="1"/>
      <c r="C18" s="1"/>
      <c r="D18" s="1"/>
      <c r="E18" s="7" t="s">
        <v>25</v>
      </c>
      <c r="F18" s="17" t="s">
        <v>15</v>
      </c>
      <c r="G18" s="8" t="s">
        <v>17</v>
      </c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7.25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7.25" thickBot="1" x14ac:dyDescent="0.35">
      <c r="A23" s="1"/>
      <c r="B23" s="1"/>
      <c r="C23" s="1"/>
      <c r="D23" s="1"/>
      <c r="E23" s="1"/>
      <c r="F23" s="1"/>
      <c r="G23" s="1"/>
      <c r="H23" s="3" t="s">
        <v>20</v>
      </c>
      <c r="I23" s="9"/>
      <c r="J23" s="9"/>
      <c r="K23" s="4"/>
    </row>
    <row r="24" spans="1:11" x14ac:dyDescent="0.3">
      <c r="A24" s="1"/>
      <c r="B24" s="1"/>
      <c r="C24" s="1"/>
      <c r="D24" s="1"/>
      <c r="E24" s="18" t="s">
        <v>19</v>
      </c>
      <c r="F24" s="19" t="s">
        <v>22</v>
      </c>
      <c r="G24" s="19">
        <v>30000000</v>
      </c>
      <c r="H24" s="21" t="s">
        <v>21</v>
      </c>
      <c r="I24" s="22"/>
      <c r="J24" s="22"/>
      <c r="K24" s="23"/>
    </row>
    <row r="25" spans="1:11" ht="17.25" thickBot="1" x14ac:dyDescent="0.35">
      <c r="A25" s="1"/>
      <c r="B25" s="1"/>
      <c r="C25" s="1"/>
      <c r="D25" s="1"/>
      <c r="E25" s="7"/>
      <c r="F25" s="20" t="s">
        <v>23</v>
      </c>
      <c r="G25" s="20">
        <f>30000000*5</f>
        <v>150000000</v>
      </c>
      <c r="H25" s="24" t="s">
        <v>15</v>
      </c>
      <c r="I25" s="25"/>
      <c r="J25" s="25"/>
      <c r="K25" s="26"/>
    </row>
    <row r="26" spans="1:11" ht="17.2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7.25" thickBot="1" x14ac:dyDescent="0.35">
      <c r="A27" s="1"/>
      <c r="B27" s="1"/>
      <c r="C27" s="1"/>
      <c r="D27" s="1"/>
      <c r="E27" s="27" t="s">
        <v>27</v>
      </c>
      <c r="F27" s="28" t="s">
        <v>28</v>
      </c>
      <c r="G27" s="29">
        <f>G13+G25</f>
        <v>987161000</v>
      </c>
      <c r="H27" s="1"/>
      <c r="I27" s="1"/>
      <c r="J27" s="1"/>
      <c r="K27" s="1"/>
    </row>
  </sheetData>
  <mergeCells count="5">
    <mergeCell ref="E1:G1"/>
    <mergeCell ref="H23:K23"/>
    <mergeCell ref="H24:K24"/>
    <mergeCell ref="H25:K25"/>
    <mergeCell ref="A1:B1"/>
  </mergeCells>
  <phoneticPr fontId="1" type="noConversion"/>
  <pageMargins left="0.7" right="0.7" top="0.75" bottom="0.75" header="0.3" footer="0.3"/>
  <pageSetup paperSize="9" scale="77" orientation="landscape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2023-07-04T07:40:14Z</cp:lastPrinted>
  <dcterms:created xsi:type="dcterms:W3CDTF">2023-07-04T06:46:30Z</dcterms:created>
  <dcterms:modified xsi:type="dcterms:W3CDTF">2023-07-04T07:41:45Z</dcterms:modified>
</cp:coreProperties>
</file>