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호감도" sheetId="5" r:id="rId1"/>
    <sheet name="test" sheetId="4" r:id="rId2"/>
  </sheets>
  <calcPr calcId="152511"/>
</workbook>
</file>

<file path=xl/calcChain.xml><?xml version="1.0" encoding="utf-8"?>
<calcChain xmlns="http://schemas.openxmlformats.org/spreadsheetml/2006/main">
  <c r="X29" i="5" l="1"/>
  <c r="E47" i="5"/>
  <c r="E41" i="5"/>
  <c r="E42" i="5" s="1"/>
  <c r="E43" i="5" s="1"/>
  <c r="E44" i="5" s="1"/>
  <c r="E45" i="5" s="1"/>
  <c r="E46" i="5" s="1"/>
  <c r="W29" i="5"/>
  <c r="Y29" i="5" l="1"/>
  <c r="F35" i="5" l="1"/>
  <c r="H34" i="5"/>
  <c r="H33" i="5"/>
  <c r="H32" i="5"/>
  <c r="H31" i="5"/>
  <c r="H30" i="5"/>
  <c r="H29" i="5"/>
  <c r="BF28" i="5"/>
  <c r="BE28" i="5"/>
  <c r="BD28" i="5"/>
  <c r="BC28" i="5"/>
  <c r="BB28" i="5"/>
  <c r="BA28" i="5"/>
  <c r="AZ28" i="5"/>
  <c r="AY28" i="5"/>
  <c r="AX28" i="5"/>
  <c r="AW28" i="5"/>
  <c r="AV28" i="5"/>
  <c r="AU28" i="5"/>
  <c r="AT28" i="5"/>
  <c r="AS28" i="5"/>
  <c r="AR28" i="5"/>
  <c r="AF28" i="5" s="1"/>
  <c r="AQ28" i="5"/>
  <c r="X28" i="5"/>
  <c r="Y28" i="5" s="1"/>
  <c r="W28" i="5"/>
  <c r="V28" i="5"/>
  <c r="H28" i="5"/>
  <c r="BF27" i="5"/>
  <c r="BE27" i="5"/>
  <c r="BD27" i="5"/>
  <c r="BC27" i="5"/>
  <c r="BB27" i="5"/>
  <c r="BA27" i="5"/>
  <c r="AZ27" i="5"/>
  <c r="AY27" i="5"/>
  <c r="AX27" i="5"/>
  <c r="AW27" i="5"/>
  <c r="AV27" i="5"/>
  <c r="AU27" i="5"/>
  <c r="AT27" i="5"/>
  <c r="AS27" i="5"/>
  <c r="AR27" i="5"/>
  <c r="AF27" i="5" s="1"/>
  <c r="AQ27" i="5"/>
  <c r="Y27" i="5"/>
  <c r="X27" i="5"/>
  <c r="W27" i="5"/>
  <c r="V27" i="5"/>
  <c r="H27" i="5"/>
  <c r="BF26" i="5"/>
  <c r="BE26" i="5"/>
  <c r="BD26" i="5"/>
  <c r="BC26" i="5"/>
  <c r="BB26" i="5"/>
  <c r="BA26" i="5"/>
  <c r="AZ26" i="5"/>
  <c r="AY26" i="5"/>
  <c r="AX26" i="5"/>
  <c r="AW26" i="5"/>
  <c r="AV26" i="5"/>
  <c r="AU26" i="5"/>
  <c r="AT26" i="5"/>
  <c r="AS26" i="5"/>
  <c r="AR26" i="5"/>
  <c r="AQ26" i="5"/>
  <c r="AF26" i="5"/>
  <c r="Y26" i="5"/>
  <c r="X26" i="5"/>
  <c r="W26" i="5"/>
  <c r="V26" i="5"/>
  <c r="BF25" i="5"/>
  <c r="BE25" i="5"/>
  <c r="BD25" i="5"/>
  <c r="BC25" i="5"/>
  <c r="BB25" i="5"/>
  <c r="BA25" i="5"/>
  <c r="AZ25" i="5"/>
  <c r="AY25" i="5"/>
  <c r="AX25" i="5"/>
  <c r="AW25" i="5"/>
  <c r="AV25" i="5"/>
  <c r="AU25" i="5"/>
  <c r="AT25" i="5"/>
  <c r="AS25" i="5"/>
  <c r="AR25" i="5"/>
  <c r="AF25" i="5" s="1"/>
  <c r="AQ25" i="5"/>
  <c r="X25" i="5"/>
  <c r="Y25" i="5" s="1"/>
  <c r="W25" i="5"/>
  <c r="V25" i="5"/>
  <c r="BF24" i="5"/>
  <c r="BE24" i="5"/>
  <c r="BD24" i="5"/>
  <c r="BC24" i="5"/>
  <c r="BB24" i="5"/>
  <c r="BA24" i="5"/>
  <c r="AZ24" i="5"/>
  <c r="AY24" i="5"/>
  <c r="AX24" i="5"/>
  <c r="AW24" i="5"/>
  <c r="AV24" i="5"/>
  <c r="AU24" i="5"/>
  <c r="AT24" i="5"/>
  <c r="AS24" i="5"/>
  <c r="AR24" i="5"/>
  <c r="AF24" i="5" s="1"/>
  <c r="AQ24" i="5"/>
  <c r="Y24" i="5"/>
  <c r="X24" i="5"/>
  <c r="W24" i="5"/>
  <c r="V24" i="5"/>
  <c r="BF23" i="5"/>
  <c r="BE23" i="5"/>
  <c r="BD23" i="5"/>
  <c r="BC23" i="5"/>
  <c r="BB23" i="5"/>
  <c r="BA23" i="5"/>
  <c r="AZ23" i="5"/>
  <c r="AY23" i="5"/>
  <c r="AX23" i="5"/>
  <c r="AW23" i="5"/>
  <c r="AU23" i="5"/>
  <c r="AV23" i="5" s="1"/>
  <c r="AS23" i="5"/>
  <c r="AT23" i="5" s="1"/>
  <c r="AQ23" i="5"/>
  <c r="AR23" i="5" s="1"/>
  <c r="W23" i="5"/>
  <c r="V23" i="5"/>
  <c r="H23" i="5"/>
  <c r="BF22" i="5"/>
  <c r="BE22" i="5"/>
  <c r="BD22" i="5"/>
  <c r="BC22" i="5"/>
  <c r="BB22" i="5"/>
  <c r="BA22" i="5"/>
  <c r="AZ22" i="5"/>
  <c r="AY22" i="5"/>
  <c r="AX22" i="5"/>
  <c r="AW22" i="5"/>
  <c r="AU22" i="5"/>
  <c r="AV22" i="5" s="1"/>
  <c r="AS22" i="5"/>
  <c r="AT22" i="5" s="1"/>
  <c r="AQ22" i="5"/>
  <c r="AR22" i="5" s="1"/>
  <c r="W22" i="5"/>
  <c r="V22" i="5"/>
  <c r="H22" i="5"/>
  <c r="BF21" i="5"/>
  <c r="BE21" i="5"/>
  <c r="BD21" i="5"/>
  <c r="BC21" i="5"/>
  <c r="BB21" i="5"/>
  <c r="BA21" i="5"/>
  <c r="AZ21" i="5"/>
  <c r="AY21" i="5"/>
  <c r="AX21" i="5"/>
  <c r="AW21" i="5"/>
  <c r="AV21" i="5"/>
  <c r="AU21" i="5"/>
  <c r="AT21" i="5"/>
  <c r="AF21" i="5" s="1"/>
  <c r="AS21" i="5"/>
  <c r="AR21" i="5"/>
  <c r="AQ21" i="5"/>
  <c r="X21" i="5"/>
  <c r="Y21" i="5" s="1"/>
  <c r="W21" i="5"/>
  <c r="V21" i="5"/>
  <c r="H21" i="5"/>
  <c r="BF20" i="5"/>
  <c r="BE20" i="5"/>
  <c r="BD20" i="5"/>
  <c r="BC20" i="5"/>
  <c r="BB20" i="5"/>
  <c r="BA20" i="5"/>
  <c r="AZ20" i="5"/>
  <c r="AY20" i="5"/>
  <c r="AX20" i="5"/>
  <c r="AW20" i="5"/>
  <c r="AV20" i="5"/>
  <c r="AU20" i="5"/>
  <c r="AT20" i="5"/>
  <c r="AS20" i="5"/>
  <c r="AR20" i="5"/>
  <c r="AF20" i="5" s="1"/>
  <c r="AQ20" i="5"/>
  <c r="W20" i="5"/>
  <c r="V20" i="5"/>
  <c r="H20" i="5"/>
  <c r="BF19" i="5"/>
  <c r="BE19" i="5"/>
  <c r="BD19" i="5"/>
  <c r="BC19" i="5"/>
  <c r="BB19" i="5"/>
  <c r="BA19" i="5"/>
  <c r="AZ19" i="5"/>
  <c r="AY19" i="5"/>
  <c r="AX19" i="5"/>
  <c r="AW19" i="5"/>
  <c r="AV19" i="5"/>
  <c r="AU19" i="5"/>
  <c r="AT19" i="5"/>
  <c r="AS19" i="5"/>
  <c r="AR19" i="5"/>
  <c r="AQ19" i="5"/>
  <c r="AF19" i="5"/>
  <c r="W19" i="5"/>
  <c r="X19" i="5" s="1"/>
  <c r="Y19" i="5" s="1"/>
  <c r="V19" i="5"/>
  <c r="H19" i="5"/>
  <c r="BF18" i="5"/>
  <c r="BE18" i="5"/>
  <c r="BD18" i="5"/>
  <c r="BC18" i="5"/>
  <c r="BB18" i="5"/>
  <c r="BA18" i="5"/>
  <c r="AZ18" i="5"/>
  <c r="AY18" i="5"/>
  <c r="AX18" i="5"/>
  <c r="AW18" i="5"/>
  <c r="AV18" i="5"/>
  <c r="AU18" i="5"/>
  <c r="AT18" i="5"/>
  <c r="AS18" i="5"/>
  <c r="AR18" i="5"/>
  <c r="AF18" i="5" s="1"/>
  <c r="AQ18" i="5"/>
  <c r="W18" i="5"/>
  <c r="V18" i="5"/>
  <c r="H18" i="5"/>
  <c r="BF17" i="5"/>
  <c r="BE17" i="5"/>
  <c r="BD17" i="5"/>
  <c r="BC17" i="5"/>
  <c r="BB17" i="5"/>
  <c r="BA17" i="5"/>
  <c r="AZ17" i="5"/>
  <c r="AY17" i="5"/>
  <c r="AX17" i="5"/>
  <c r="AW17" i="5"/>
  <c r="AV17" i="5"/>
  <c r="AU17" i="5"/>
  <c r="AT17" i="5"/>
  <c r="AF17" i="5" s="1"/>
  <c r="AS17" i="5"/>
  <c r="AR17" i="5"/>
  <c r="AQ17" i="5"/>
  <c r="W17" i="5"/>
  <c r="V17" i="5"/>
  <c r="H17" i="5"/>
  <c r="BF16" i="5"/>
  <c r="BE16" i="5"/>
  <c r="BD16" i="5"/>
  <c r="BC16" i="5"/>
  <c r="BB16" i="5"/>
  <c r="BA16" i="5"/>
  <c r="AZ16" i="5"/>
  <c r="AY16" i="5"/>
  <c r="AX16" i="5"/>
  <c r="AW16" i="5"/>
  <c r="AV16" i="5"/>
  <c r="AU16" i="5"/>
  <c r="AT16" i="5"/>
  <c r="AS16" i="5"/>
  <c r="AR16" i="5"/>
  <c r="AF16" i="5" s="1"/>
  <c r="AQ16" i="5"/>
  <c r="W16" i="5"/>
  <c r="X16" i="5" s="1"/>
  <c r="Y16" i="5" s="1"/>
  <c r="V16" i="5"/>
  <c r="H16" i="5"/>
  <c r="BF15" i="5"/>
  <c r="BE15" i="5"/>
  <c r="BD15" i="5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F15" i="5"/>
  <c r="W15" i="5"/>
  <c r="X15" i="5" s="1"/>
  <c r="Y15" i="5" s="1"/>
  <c r="V15" i="5"/>
  <c r="BF14" i="5"/>
  <c r="BE14" i="5"/>
  <c r="BD14" i="5"/>
  <c r="BC14" i="5"/>
  <c r="BB14" i="5"/>
  <c r="BA14" i="5"/>
  <c r="AZ14" i="5"/>
  <c r="AY14" i="5"/>
  <c r="AX14" i="5"/>
  <c r="AW14" i="5"/>
  <c r="AV14" i="5"/>
  <c r="AU14" i="5"/>
  <c r="AT14" i="5"/>
  <c r="AS14" i="5"/>
  <c r="AR14" i="5"/>
  <c r="AF14" i="5" s="1"/>
  <c r="AQ14" i="5"/>
  <c r="W14" i="5"/>
  <c r="X14" i="5" s="1"/>
  <c r="Y14" i="5" s="1"/>
  <c r="V14" i="5"/>
  <c r="BF13" i="5"/>
  <c r="BE13" i="5"/>
  <c r="BD13" i="5"/>
  <c r="BC13" i="5"/>
  <c r="BB13" i="5"/>
  <c r="BA13" i="5"/>
  <c r="AZ13" i="5"/>
  <c r="AY13" i="5"/>
  <c r="AX13" i="5"/>
  <c r="AW13" i="5"/>
  <c r="AV13" i="5"/>
  <c r="AU13" i="5"/>
  <c r="AT13" i="5"/>
  <c r="AS13" i="5"/>
  <c r="AR13" i="5"/>
  <c r="AF13" i="5" s="1"/>
  <c r="AQ13" i="5"/>
  <c r="W13" i="5"/>
  <c r="X13" i="5" s="1"/>
  <c r="Y13" i="5" s="1"/>
  <c r="V13" i="5"/>
  <c r="BF12" i="5"/>
  <c r="BE12" i="5"/>
  <c r="BD12" i="5"/>
  <c r="BC12" i="5"/>
  <c r="BB12" i="5"/>
  <c r="BA12" i="5"/>
  <c r="AZ12" i="5"/>
  <c r="AY12" i="5"/>
  <c r="AX12" i="5"/>
  <c r="AW12" i="5"/>
  <c r="AV12" i="5"/>
  <c r="AU12" i="5"/>
  <c r="AT12" i="5"/>
  <c r="AF12" i="5" s="1"/>
  <c r="AS12" i="5"/>
  <c r="AR12" i="5"/>
  <c r="AQ12" i="5"/>
  <c r="W12" i="5"/>
  <c r="X12" i="5" s="1"/>
  <c r="Y12" i="5" s="1"/>
  <c r="V12" i="5"/>
  <c r="BF11" i="5"/>
  <c r="BE11" i="5"/>
  <c r="BD11" i="5"/>
  <c r="BC11" i="5"/>
  <c r="BB11" i="5"/>
  <c r="BA11" i="5"/>
  <c r="AZ11" i="5"/>
  <c r="AY11" i="5"/>
  <c r="AX11" i="5"/>
  <c r="AW11" i="5"/>
  <c r="AV11" i="5"/>
  <c r="AF11" i="5" s="1"/>
  <c r="AU11" i="5"/>
  <c r="AT11" i="5"/>
  <c r="AS11" i="5"/>
  <c r="AR11" i="5"/>
  <c r="AQ11" i="5"/>
  <c r="W11" i="5"/>
  <c r="V11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F10" i="5"/>
  <c r="W10" i="5"/>
  <c r="V10" i="5"/>
  <c r="BF9" i="5"/>
  <c r="BE9" i="5"/>
  <c r="BD9" i="5"/>
  <c r="BC9" i="5"/>
  <c r="BB9" i="5"/>
  <c r="BA9" i="5"/>
  <c r="AZ9" i="5"/>
  <c r="AY9" i="5"/>
  <c r="AX9" i="5"/>
  <c r="AW9" i="5"/>
  <c r="AV9" i="5"/>
  <c r="AU9" i="5"/>
  <c r="AT9" i="5"/>
  <c r="AS9" i="5"/>
  <c r="AR9" i="5"/>
  <c r="AF9" i="5" s="1"/>
  <c r="AQ9" i="5"/>
  <c r="W9" i="5"/>
  <c r="X9" i="5" s="1"/>
  <c r="Y9" i="5" s="1"/>
  <c r="V9" i="5"/>
  <c r="E9" i="5"/>
  <c r="E10" i="5" s="1"/>
  <c r="E11" i="5" s="1"/>
  <c r="E12" i="5" s="1"/>
  <c r="E13" i="5" s="1"/>
  <c r="BF8" i="5"/>
  <c r="BE8" i="5"/>
  <c r="BD8" i="5"/>
  <c r="BC8" i="5"/>
  <c r="BB8" i="5"/>
  <c r="BA8" i="5"/>
  <c r="AZ8" i="5"/>
  <c r="AY8" i="5"/>
  <c r="AX8" i="5"/>
  <c r="AW8" i="5"/>
  <c r="AV8" i="5"/>
  <c r="AU8" i="5"/>
  <c r="AT8" i="5"/>
  <c r="AF8" i="5" s="1"/>
  <c r="AS8" i="5"/>
  <c r="AR8" i="5"/>
  <c r="AQ8" i="5"/>
  <c r="W8" i="5"/>
  <c r="X8" i="5" s="1"/>
  <c r="Y8" i="5" s="1"/>
  <c r="V8" i="5"/>
  <c r="I8" i="5"/>
  <c r="I9" i="5" s="1"/>
  <c r="I10" i="5" s="1"/>
  <c r="I11" i="5" s="1"/>
  <c r="I12" i="5" s="1"/>
  <c r="I13" i="5" s="1"/>
  <c r="X11" i="5" s="1"/>
  <c r="Y11" i="5" s="1"/>
  <c r="E8" i="5"/>
  <c r="BF7" i="5"/>
  <c r="BE7" i="5"/>
  <c r="BD7" i="5"/>
  <c r="BC7" i="5"/>
  <c r="BB7" i="5"/>
  <c r="BA7" i="5"/>
  <c r="AZ7" i="5"/>
  <c r="AY7" i="5"/>
  <c r="AX7" i="5"/>
  <c r="AW7" i="5"/>
  <c r="AV7" i="5"/>
  <c r="AF7" i="5" s="1"/>
  <c r="AU7" i="5"/>
  <c r="AT7" i="5"/>
  <c r="AS7" i="5"/>
  <c r="AR7" i="5"/>
  <c r="AQ7" i="5"/>
  <c r="W7" i="5"/>
  <c r="V7" i="5"/>
  <c r="M7" i="5"/>
  <c r="M8" i="5" s="1"/>
  <c r="M9" i="5" s="1"/>
  <c r="M10" i="5" s="1"/>
  <c r="M11" i="5" s="1"/>
  <c r="M12" i="5" s="1"/>
  <c r="M13" i="5" s="1"/>
  <c r="K7" i="5"/>
  <c r="K8" i="5" s="1"/>
  <c r="K9" i="5" s="1"/>
  <c r="K10" i="5" s="1"/>
  <c r="I7" i="5"/>
  <c r="G7" i="5"/>
  <c r="G8" i="5" s="1"/>
  <c r="G9" i="5" s="1"/>
  <c r="G10" i="5" s="1"/>
  <c r="G11" i="5" s="1"/>
  <c r="G12" i="5" s="1"/>
  <c r="G13" i="5" s="1"/>
  <c r="E7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F6" i="5"/>
  <c r="W6" i="5"/>
  <c r="V6" i="5"/>
  <c r="BF5" i="5"/>
  <c r="BE5" i="5"/>
  <c r="BD5" i="5"/>
  <c r="BC5" i="5"/>
  <c r="BB5" i="5"/>
  <c r="BA5" i="5"/>
  <c r="AZ5" i="5"/>
  <c r="AY5" i="5"/>
  <c r="AX5" i="5"/>
  <c r="AW5" i="5"/>
  <c r="AV5" i="5"/>
  <c r="AU5" i="5"/>
  <c r="AT5" i="5"/>
  <c r="AS5" i="5"/>
  <c r="AR5" i="5"/>
  <c r="AF5" i="5" s="1"/>
  <c r="AQ5" i="5"/>
  <c r="W5" i="5"/>
  <c r="X5" i="5" s="1"/>
  <c r="Y5" i="5" s="1"/>
  <c r="V5" i="5"/>
  <c r="F35" i="4"/>
  <c r="H34" i="4"/>
  <c r="H33" i="4"/>
  <c r="H32" i="4"/>
  <c r="H31" i="4"/>
  <c r="H30" i="4"/>
  <c r="H29" i="4"/>
  <c r="BF28" i="4"/>
  <c r="BE28" i="4"/>
  <c r="BD28" i="4"/>
  <c r="BC28" i="4"/>
  <c r="BB28" i="4"/>
  <c r="BA28" i="4"/>
  <c r="AZ28" i="4"/>
  <c r="AY28" i="4"/>
  <c r="AX28" i="4"/>
  <c r="AW28" i="4"/>
  <c r="AV28" i="4"/>
  <c r="AU28" i="4"/>
  <c r="AT28" i="4"/>
  <c r="AS28" i="4"/>
  <c r="AR28" i="4"/>
  <c r="AF28" i="4" s="1"/>
  <c r="AQ28" i="4"/>
  <c r="Y28" i="4"/>
  <c r="X28" i="4"/>
  <c r="W28" i="4"/>
  <c r="V28" i="4"/>
  <c r="H28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F27" i="4"/>
  <c r="Y27" i="4"/>
  <c r="X27" i="4"/>
  <c r="W27" i="4"/>
  <c r="V27" i="4"/>
  <c r="H27" i="4"/>
  <c r="H35" i="4" s="1"/>
  <c r="BF26" i="4"/>
  <c r="BE26" i="4"/>
  <c r="BD26" i="4"/>
  <c r="BC26" i="4"/>
  <c r="BB26" i="4"/>
  <c r="BA26" i="4"/>
  <c r="AZ26" i="4"/>
  <c r="AY26" i="4"/>
  <c r="AX26" i="4"/>
  <c r="AW26" i="4"/>
  <c r="AV26" i="4"/>
  <c r="AF26" i="4" s="1"/>
  <c r="AU26" i="4"/>
  <c r="AT26" i="4"/>
  <c r="AS26" i="4"/>
  <c r="AR26" i="4"/>
  <c r="AQ26" i="4"/>
  <c r="X26" i="4"/>
  <c r="Y26" i="4" s="1"/>
  <c r="W26" i="4"/>
  <c r="V26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F25" i="4" s="1"/>
  <c r="AQ25" i="4"/>
  <c r="X25" i="4"/>
  <c r="Y25" i="4" s="1"/>
  <c r="W25" i="4"/>
  <c r="V25" i="4"/>
  <c r="BF24" i="4"/>
  <c r="BE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Q24" i="4"/>
  <c r="AF24" i="4"/>
  <c r="X24" i="4"/>
  <c r="Y24" i="4" s="1"/>
  <c r="W24" i="4"/>
  <c r="V24" i="4"/>
  <c r="BF23" i="4"/>
  <c r="BE23" i="4"/>
  <c r="BD23" i="4"/>
  <c r="BC23" i="4"/>
  <c r="BB23" i="4"/>
  <c r="BA23" i="4"/>
  <c r="AY23" i="4"/>
  <c r="AZ23" i="4" s="1"/>
  <c r="AW23" i="4"/>
  <c r="AX23" i="4" s="1"/>
  <c r="AU23" i="4"/>
  <c r="AV23" i="4" s="1"/>
  <c r="AS23" i="4"/>
  <c r="AT23" i="4" s="1"/>
  <c r="AQ23" i="4"/>
  <c r="AR23" i="4" s="1"/>
  <c r="W23" i="4"/>
  <c r="V23" i="4"/>
  <c r="H23" i="4"/>
  <c r="BF22" i="4"/>
  <c r="BE22" i="4"/>
  <c r="BD22" i="4"/>
  <c r="BC22" i="4"/>
  <c r="BB22" i="4"/>
  <c r="BA22" i="4"/>
  <c r="AZ22" i="4"/>
  <c r="AY22" i="4"/>
  <c r="AX22" i="4"/>
  <c r="AW22" i="4"/>
  <c r="AU22" i="4"/>
  <c r="AV22" i="4" s="1"/>
  <c r="AS22" i="4"/>
  <c r="AT22" i="4" s="1"/>
  <c r="AQ22" i="4"/>
  <c r="AR22" i="4" s="1"/>
  <c r="W22" i="4"/>
  <c r="V22" i="4"/>
  <c r="H22" i="4"/>
  <c r="BF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AF21" i="4"/>
  <c r="X21" i="4"/>
  <c r="Y21" i="4" s="1"/>
  <c r="W21" i="4"/>
  <c r="V21" i="4"/>
  <c r="H21" i="4"/>
  <c r="BF20" i="4"/>
  <c r="BE20" i="4"/>
  <c r="BD20" i="4"/>
  <c r="BC20" i="4"/>
  <c r="BB20" i="4"/>
  <c r="BA20" i="4"/>
  <c r="AZ20" i="4"/>
  <c r="AY20" i="4"/>
  <c r="AX20" i="4"/>
  <c r="AW20" i="4"/>
  <c r="AV20" i="4"/>
  <c r="AF20" i="4" s="1"/>
  <c r="AU20" i="4"/>
  <c r="AT20" i="4"/>
  <c r="AS20" i="4"/>
  <c r="AR20" i="4"/>
  <c r="AQ20" i="4"/>
  <c r="W20" i="4"/>
  <c r="V20" i="4"/>
  <c r="H20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F19" i="4" s="1"/>
  <c r="AQ19" i="4"/>
  <c r="W19" i="4"/>
  <c r="X19" i="4" s="1"/>
  <c r="Y19" i="4" s="1"/>
  <c r="V19" i="4"/>
  <c r="H19" i="4"/>
  <c r="BF18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F18" i="4" s="1"/>
  <c r="AQ18" i="4"/>
  <c r="W18" i="4"/>
  <c r="V18" i="4"/>
  <c r="H18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F17" i="4"/>
  <c r="W17" i="4"/>
  <c r="V17" i="4"/>
  <c r="H17" i="4"/>
  <c r="BF16" i="4"/>
  <c r="BE16" i="4"/>
  <c r="BD16" i="4"/>
  <c r="BC16" i="4"/>
  <c r="BB16" i="4"/>
  <c r="BA16" i="4"/>
  <c r="AZ16" i="4"/>
  <c r="AY16" i="4"/>
  <c r="AX16" i="4"/>
  <c r="AW16" i="4"/>
  <c r="AV16" i="4"/>
  <c r="AF16" i="4" s="1"/>
  <c r="AU16" i="4"/>
  <c r="AT16" i="4"/>
  <c r="AS16" i="4"/>
  <c r="AR16" i="4"/>
  <c r="AQ16" i="4"/>
  <c r="W16" i="4"/>
  <c r="V16" i="4"/>
  <c r="H16" i="4"/>
  <c r="H24" i="4" s="1"/>
  <c r="BF15" i="4"/>
  <c r="BE15" i="4"/>
  <c r="BD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AF15" i="4" s="1"/>
  <c r="AQ15" i="4"/>
  <c r="W15" i="4"/>
  <c r="X15" i="4" s="1"/>
  <c r="Y15" i="4" s="1"/>
  <c r="V15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F14" i="4" s="1"/>
  <c r="AQ14" i="4"/>
  <c r="W14" i="4"/>
  <c r="V14" i="4"/>
  <c r="BF13" i="4"/>
  <c r="BE13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F13" i="4" s="1"/>
  <c r="AQ13" i="4"/>
  <c r="W13" i="4"/>
  <c r="V13" i="4"/>
  <c r="BF12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AQ12" i="4"/>
  <c r="AF12" i="4"/>
  <c r="W12" i="4"/>
  <c r="V12" i="4"/>
  <c r="BF11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F11" i="4" s="1"/>
  <c r="AQ11" i="4"/>
  <c r="W11" i="4"/>
  <c r="V11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F10" i="4" s="1"/>
  <c r="AQ10" i="4"/>
  <c r="W10" i="4"/>
  <c r="V10" i="4"/>
  <c r="BF9" i="4"/>
  <c r="BE9" i="4"/>
  <c r="BD9" i="4"/>
  <c r="BC9" i="4"/>
  <c r="BB9" i="4"/>
  <c r="BA9" i="4"/>
  <c r="AZ9" i="4"/>
  <c r="AY9" i="4"/>
  <c r="AX9" i="4"/>
  <c r="AW9" i="4"/>
  <c r="AV9" i="4"/>
  <c r="AU9" i="4"/>
  <c r="AT9" i="4"/>
  <c r="AS9" i="4"/>
  <c r="AR9" i="4"/>
  <c r="AF9" i="4" s="1"/>
  <c r="AQ9" i="4"/>
  <c r="W9" i="4"/>
  <c r="X9" i="4" s="1"/>
  <c r="Y9" i="4" s="1"/>
  <c r="V9" i="4"/>
  <c r="E9" i="4"/>
  <c r="E10" i="4" s="1"/>
  <c r="E11" i="4" s="1"/>
  <c r="E12" i="4" s="1"/>
  <c r="E13" i="4" s="1"/>
  <c r="X14" i="4" s="1"/>
  <c r="Y14" i="4" s="1"/>
  <c r="BF8" i="4"/>
  <c r="BE8" i="4"/>
  <c r="BD8" i="4"/>
  <c r="BC8" i="4"/>
  <c r="BB8" i="4"/>
  <c r="BA8" i="4"/>
  <c r="AZ8" i="4"/>
  <c r="AY8" i="4"/>
  <c r="AX8" i="4"/>
  <c r="AW8" i="4"/>
  <c r="AV8" i="4"/>
  <c r="AU8" i="4"/>
  <c r="AT8" i="4"/>
  <c r="AS8" i="4"/>
  <c r="AR8" i="4"/>
  <c r="AQ8" i="4"/>
  <c r="AF8" i="4"/>
  <c r="W8" i="4"/>
  <c r="V8" i="4"/>
  <c r="I8" i="4"/>
  <c r="I9" i="4" s="1"/>
  <c r="I10" i="4" s="1"/>
  <c r="I11" i="4" s="1"/>
  <c r="I12" i="4" s="1"/>
  <c r="I13" i="4" s="1"/>
  <c r="G8" i="4"/>
  <c r="G9" i="4" s="1"/>
  <c r="G10" i="4" s="1"/>
  <c r="G11" i="4" s="1"/>
  <c r="G12" i="4" s="1"/>
  <c r="G13" i="4" s="1"/>
  <c r="E8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F7" i="4" s="1"/>
  <c r="AQ7" i="4"/>
  <c r="W7" i="4"/>
  <c r="V7" i="4"/>
  <c r="M7" i="4"/>
  <c r="M8" i="4" s="1"/>
  <c r="M9" i="4" s="1"/>
  <c r="M10" i="4" s="1"/>
  <c r="M11" i="4" s="1"/>
  <c r="M12" i="4" s="1"/>
  <c r="M13" i="4" s="1"/>
  <c r="K7" i="4"/>
  <c r="K8" i="4" s="1"/>
  <c r="K9" i="4" s="1"/>
  <c r="K10" i="4" s="1"/>
  <c r="K11" i="4" s="1"/>
  <c r="K12" i="4" s="1"/>
  <c r="K13" i="4" s="1"/>
  <c r="I7" i="4"/>
  <c r="G7" i="4"/>
  <c r="E7" i="4"/>
  <c r="BF6" i="4"/>
  <c r="BE6" i="4"/>
  <c r="BD6" i="4"/>
  <c r="BC6" i="4"/>
  <c r="BB6" i="4"/>
  <c r="BA6" i="4"/>
  <c r="AZ6" i="4"/>
  <c r="AY6" i="4"/>
  <c r="AW6" i="4"/>
  <c r="AX6" i="4" s="1"/>
  <c r="AU6" i="4"/>
  <c r="AV6" i="4" s="1"/>
  <c r="AS6" i="4"/>
  <c r="AT6" i="4" s="1"/>
  <c r="AQ6" i="4"/>
  <c r="AR6" i="4" s="1"/>
  <c r="W6" i="4"/>
  <c r="V6" i="4"/>
  <c r="BF5" i="4"/>
  <c r="BE5" i="4"/>
  <c r="BD5" i="4"/>
  <c r="BC5" i="4"/>
  <c r="BB5" i="4"/>
  <c r="BA5" i="4"/>
  <c r="AZ5" i="4"/>
  <c r="AY5" i="4"/>
  <c r="AX5" i="4"/>
  <c r="AW5" i="4"/>
  <c r="AU5" i="4"/>
  <c r="AV5" i="4" s="1"/>
  <c r="AS5" i="4"/>
  <c r="AT5" i="4" s="1"/>
  <c r="AQ5" i="4"/>
  <c r="AR5" i="4" s="1"/>
  <c r="W5" i="4"/>
  <c r="X5" i="4" s="1"/>
  <c r="Y5" i="4" s="1"/>
  <c r="V5" i="4"/>
  <c r="X10" i="4" l="1"/>
  <c r="Y10" i="4" s="1"/>
  <c r="X17" i="4"/>
  <c r="Y17" i="4" s="1"/>
  <c r="X13" i="4"/>
  <c r="Y13" i="4" s="1"/>
  <c r="H24" i="5"/>
  <c r="H35" i="5"/>
  <c r="X6" i="4"/>
  <c r="Y6" i="4" s="1"/>
  <c r="AF6" i="4" s="1"/>
  <c r="AF5" i="4"/>
  <c r="X17" i="5"/>
  <c r="Y17" i="5" s="1"/>
  <c r="K11" i="5"/>
  <c r="K12" i="5" s="1"/>
  <c r="K13" i="5" s="1"/>
  <c r="X22" i="5"/>
  <c r="Y22" i="5" s="1"/>
  <c r="X18" i="5"/>
  <c r="Y18" i="5" s="1"/>
  <c r="X7" i="5"/>
  <c r="Y7" i="5" s="1"/>
  <c r="X20" i="5"/>
  <c r="Y20" i="5" s="1"/>
  <c r="AF22" i="5"/>
  <c r="X23" i="5"/>
  <c r="Y23" i="5" s="1"/>
  <c r="AF23" i="5" s="1"/>
  <c r="X6" i="5"/>
  <c r="Y6" i="5" s="1"/>
  <c r="X10" i="5"/>
  <c r="Y10" i="5" s="1"/>
  <c r="X8" i="4"/>
  <c r="Y8" i="4" s="1"/>
  <c r="X11" i="4"/>
  <c r="Y11" i="4" s="1"/>
  <c r="X20" i="4"/>
  <c r="Y20" i="4" s="1"/>
  <c r="X12" i="4"/>
  <c r="Y12" i="4" s="1"/>
  <c r="X22" i="4"/>
  <c r="Y22" i="4" s="1"/>
  <c r="AF22" i="4" s="1"/>
  <c r="X23" i="4"/>
  <c r="Y23" i="4" s="1"/>
  <c r="AF23" i="4" s="1"/>
  <c r="X7" i="4"/>
  <c r="Y7" i="4" s="1"/>
  <c r="X18" i="4"/>
  <c r="Y18" i="4" s="1"/>
  <c r="X16" i="4"/>
  <c r="Y16" i="4" s="1"/>
</calcChain>
</file>

<file path=xl/sharedStrings.xml><?xml version="1.0" encoding="utf-8"?>
<sst xmlns="http://schemas.openxmlformats.org/spreadsheetml/2006/main" count="242" uniqueCount="107">
  <si>
    <t>C</t>
  </si>
  <si>
    <t>신뢰</t>
  </si>
  <si>
    <t>A</t>
  </si>
  <si>
    <t>관심 3단계</t>
  </si>
  <si>
    <t>입력</t>
    <phoneticPr fontId="2" type="noConversion"/>
  </si>
  <si>
    <t>이름</t>
    <phoneticPr fontId="2" type="noConversion"/>
  </si>
  <si>
    <t>수량</t>
    <phoneticPr fontId="2" type="noConversion"/>
  </si>
  <si>
    <t>관심 1단계</t>
  </si>
  <si>
    <t>B</t>
  </si>
  <si>
    <t>우호 1단계</t>
  </si>
  <si>
    <t>E</t>
  </si>
  <si>
    <t>D</t>
  </si>
  <si>
    <t>보통 1단계</t>
  </si>
  <si>
    <t>NPC 호감도 등급 보기</t>
    <phoneticPr fontId="2" type="noConversion"/>
  </si>
  <si>
    <t>(링크#1)</t>
    <phoneticPr fontId="2" type="noConversion"/>
  </si>
  <si>
    <t>인물 호감도 계급표</t>
    <phoneticPr fontId="2" type="noConversion"/>
  </si>
  <si>
    <t>입력</t>
    <phoneticPr fontId="2" type="noConversion"/>
  </si>
  <si>
    <t>출력</t>
    <phoneticPr fontId="2" type="noConversion"/>
  </si>
  <si>
    <t>추가 입력</t>
    <phoneticPr fontId="2" type="noConversion"/>
  </si>
  <si>
    <t>등급</t>
    <phoneticPr fontId="2" type="noConversion"/>
  </si>
  <si>
    <t>E</t>
    <phoneticPr fontId="2" type="noConversion"/>
  </si>
  <si>
    <t>D</t>
    <phoneticPr fontId="2" type="noConversion"/>
  </si>
  <si>
    <t>C</t>
    <phoneticPr fontId="2" type="noConversion"/>
  </si>
  <si>
    <t>B</t>
    <phoneticPr fontId="2" type="noConversion"/>
  </si>
  <si>
    <t>A</t>
    <phoneticPr fontId="2" type="noConversion"/>
  </si>
  <si>
    <t>No.</t>
    <phoneticPr fontId="2" type="noConversion"/>
  </si>
  <si>
    <t>현재 호감도</t>
    <phoneticPr fontId="2" type="noConversion"/>
  </si>
  <si>
    <t>목표</t>
    <phoneticPr fontId="2" type="noConversion"/>
  </si>
  <si>
    <t>요구치</t>
    <phoneticPr fontId="2" type="noConversion"/>
  </si>
  <si>
    <t>선물a</t>
    <phoneticPr fontId="2" type="noConversion"/>
  </si>
  <si>
    <t>수량</t>
    <phoneticPr fontId="2" type="noConversion"/>
  </si>
  <si>
    <t>선물b</t>
    <phoneticPr fontId="2" type="noConversion"/>
  </si>
  <si>
    <t>선물c</t>
    <phoneticPr fontId="2" type="noConversion"/>
  </si>
  <si>
    <t>남은 양</t>
    <phoneticPr fontId="2" type="noConversion"/>
  </si>
  <si>
    <t>선물d</t>
    <phoneticPr fontId="2" type="noConversion"/>
  </si>
  <si>
    <t>선물e</t>
    <phoneticPr fontId="2" type="noConversion"/>
  </si>
  <si>
    <t>선물f</t>
    <phoneticPr fontId="2" type="noConversion"/>
  </si>
  <si>
    <t>선물g</t>
    <phoneticPr fontId="2" type="noConversion"/>
  </si>
  <si>
    <t>선물h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</si>
  <si>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</si>
  <si>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</si>
  <si>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</si>
  <si>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</si>
  <si>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</si>
  <si>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</si>
  <si>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</si>
  <si>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</si>
  <si>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보통 1단계</t>
    <phoneticPr fontId="2" type="noConversion"/>
  </si>
  <si>
    <t>보통 2단계</t>
    <phoneticPr fontId="2" type="noConversion"/>
  </si>
  <si>
    <t>관심 1단계</t>
    <phoneticPr fontId="2" type="noConversion"/>
  </si>
  <si>
    <t>관심 2단계</t>
    <phoneticPr fontId="2" type="noConversion"/>
  </si>
  <si>
    <t>관심 3단계</t>
    <phoneticPr fontId="2" type="noConversion"/>
  </si>
  <si>
    <t>우호 1단계</t>
    <phoneticPr fontId="2" type="noConversion"/>
  </si>
  <si>
    <t>우호 2단계</t>
    <phoneticPr fontId="2" type="noConversion"/>
  </si>
  <si>
    <t>우호 3단계</t>
    <phoneticPr fontId="2" type="noConversion"/>
  </si>
  <si>
    <t>신뢰</t>
    <phoneticPr fontId="2" type="noConversion"/>
  </si>
  <si>
    <t>내꺼 총량</t>
    <phoneticPr fontId="2" type="noConversion"/>
  </si>
  <si>
    <t>호감도 선물</t>
    <phoneticPr fontId="2" type="noConversion"/>
  </si>
  <si>
    <t>내꺼 수량</t>
    <phoneticPr fontId="2" type="noConversion"/>
  </si>
  <si>
    <t>영웅 300</t>
    <phoneticPr fontId="2" type="noConversion"/>
  </si>
  <si>
    <t>영웅</t>
    <phoneticPr fontId="2" type="noConversion"/>
  </si>
  <si>
    <t>영웅 330</t>
    <phoneticPr fontId="2" type="noConversion"/>
  </si>
  <si>
    <r>
      <rPr>
        <b/>
        <sz val="9"/>
        <color theme="1"/>
        <rFont val="맑은 고딕"/>
        <family val="3"/>
        <charset val="129"/>
        <scheme val="minor"/>
      </rPr>
      <t>NPC</t>
    </r>
    <r>
      <rPr>
        <sz val="9"/>
        <color theme="1"/>
        <rFont val="맑은 고딕"/>
        <family val="3"/>
        <charset val="129"/>
        <scheme val="minor"/>
      </rPr>
      <t xml:space="preserve"> 마다 값이 다름</t>
    </r>
    <phoneticPr fontId="2" type="noConversion"/>
  </si>
  <si>
    <t>영웅 354</t>
    <phoneticPr fontId="2" type="noConversion"/>
  </si>
  <si>
    <t>영웅 360</t>
    <phoneticPr fontId="2" type="noConversion"/>
  </si>
  <si>
    <t>영웅 384</t>
    <phoneticPr fontId="2" type="noConversion"/>
  </si>
  <si>
    <t>우호</t>
  </si>
  <si>
    <t>영웅 450</t>
    <phoneticPr fontId="2" type="noConversion"/>
  </si>
  <si>
    <t>전설</t>
    <phoneticPr fontId="2" type="noConversion"/>
  </si>
  <si>
    <t>전설</t>
  </si>
  <si>
    <t>영웅 450</t>
  </si>
  <si>
    <t>영웅 300</t>
  </si>
  <si>
    <t>유물</t>
    <phoneticPr fontId="2" type="noConversion"/>
  </si>
  <si>
    <t>관심 2단계</t>
  </si>
  <si>
    <t>유물</t>
  </si>
  <si>
    <t>계</t>
    <phoneticPr fontId="2" type="noConversion"/>
  </si>
  <si>
    <t>네리아 할당</t>
    <phoneticPr fontId="2" type="noConversion"/>
  </si>
  <si>
    <t>호감도 선물</t>
    <phoneticPr fontId="2" type="noConversion"/>
  </si>
  <si>
    <t>지불할 수량</t>
    <phoneticPr fontId="2" type="noConversion"/>
  </si>
  <si>
    <t>유물</t>
    <phoneticPr fontId="2" type="noConversion"/>
  </si>
  <si>
    <t>(하루 총 선물 제한 수량=99개)</t>
    <phoneticPr fontId="2" type="noConversion"/>
  </si>
  <si>
    <t>identifier_daram</t>
    <phoneticPr fontId="2" type="noConversion"/>
  </si>
  <si>
    <t>에아달린</t>
  </si>
  <si>
    <t>보통 2단계</t>
  </si>
  <si>
    <t>우호 2단계</t>
  </si>
  <si>
    <t>우호 3단계</t>
  </si>
  <si>
    <t>마리&amp;니나브 급</t>
    <phoneticPr fontId="2" type="noConversion"/>
  </si>
  <si>
    <t>최상급</t>
    <phoneticPr fontId="2" type="noConversion"/>
  </si>
  <si>
    <t>신뢰</t>
    <phoneticPr fontId="2" type="noConversion"/>
  </si>
  <si>
    <t>니나브&amp;마리</t>
    <phoneticPr fontId="2" type="noConversion"/>
  </si>
  <si>
    <t>네리아</t>
  </si>
  <si>
    <t>npc 할당</t>
    <phoneticPr fontId="2" type="noConversion"/>
  </si>
  <si>
    <t>페이튼</t>
  </si>
  <si>
    <t>페데리코</t>
  </si>
  <si>
    <t>나비</t>
  </si>
  <si>
    <t>비올레</t>
  </si>
  <si>
    <t>베른 남부</t>
  </si>
  <si>
    <t>라하르트</t>
  </si>
  <si>
    <t>질록</t>
  </si>
  <si>
    <t>루드벡</t>
  </si>
  <si>
    <t>신디</t>
  </si>
  <si>
    <t>베른 북부</t>
  </si>
  <si>
    <t>아나벨</t>
  </si>
  <si>
    <t>기드온</t>
  </si>
  <si>
    <t>모험가 셀피아</t>
  </si>
  <si>
    <t>아델</t>
  </si>
  <si>
    <t>사샤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</si>
</sst>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General\ &quot;개&quot;"/>
  </numFmts>
  <fonts count="14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u/>
      <sz val="11"/>
      <color theme="10"/>
      <name val="맑은 고딕"/>
      <family val="2"/>
      <scheme val="minor"/>
    </font>
    <font>
      <sz val="8"/>
      <color theme="1"/>
      <name val="맑은 고딕"/>
      <family val="2"/>
      <scheme val="minor"/>
    </font>
    <font>
      <sz val="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scheme val="minor"/>
    </font>
    <font>
      <sz val="11"/>
      <color rgb="FFFF000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0" tint="-0.499984740745262"/>
      <name val="맑은 고딕"/>
      <family val="2"/>
      <scheme val="minor"/>
    </font>
    <font>
      <sz val="9"/>
      <color theme="1"/>
      <name val="맑은 고딕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Dot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Dot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Dot">
        <color indexed="64"/>
      </right>
      <top/>
      <bottom style="medium">
        <color indexed="64"/>
      </bottom>
      <diagonal/>
    </border>
    <border>
      <left/>
      <right style="dashDot">
        <color indexed="64"/>
      </right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/>
    <xf numFmtId="42" fontId="1" fillId="0" borderId="0" applyFont="0" applyFill="0" applyBorder="0" applyAlignment="0" applyProtection="0">
      <alignment vertical="center"/>
    </xf>
  </cellStyleXfs>
  <cellXfs count="105">
    <xf numFmtId="0" fontId="0" fillId="0" borderId="0" xfId="0"/>
    <xf numFmtId="0" fontId="0" fillId="0" borderId="0" xfId="0" applyProtection="1">
      <protection locked="0"/>
    </xf>
    <xf numFmtId="0" fontId="3" fillId="0" borderId="0" xfId="2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4" xfId="0" applyBorder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0" fillId="5" borderId="10" xfId="0" applyFill="1" applyBorder="1" applyAlignment="1" applyProtection="1">
      <alignment horizontal="center"/>
      <protection locked="0"/>
    </xf>
    <xf numFmtId="0" fontId="0" fillId="5" borderId="12" xfId="0" applyFill="1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/>
      <protection locked="0"/>
    </xf>
    <xf numFmtId="0" fontId="0" fillId="6" borderId="10" xfId="0" applyFill="1" applyBorder="1" applyAlignment="1" applyProtection="1">
      <alignment horizontal="center"/>
      <protection locked="0"/>
    </xf>
    <xf numFmtId="0" fontId="0" fillId="7" borderId="12" xfId="0" applyFill="1" applyBorder="1" applyAlignment="1" applyProtection="1">
      <alignment horizontal="center"/>
      <protection locked="0"/>
    </xf>
    <xf numFmtId="0" fontId="0" fillId="7" borderId="10" xfId="0" applyFill="1" applyBorder="1" applyAlignment="1" applyProtection="1">
      <alignment horizontal="center"/>
      <protection locked="0"/>
    </xf>
    <xf numFmtId="0" fontId="6" fillId="5" borderId="13" xfId="0" applyFont="1" applyFill="1" applyBorder="1" applyAlignment="1" applyProtection="1">
      <alignment horizontal="center"/>
      <protection locked="0"/>
    </xf>
    <xf numFmtId="0" fontId="0" fillId="0" borderId="14" xfId="0" applyBorder="1" applyProtection="1"/>
    <xf numFmtId="41" fontId="0" fillId="2" borderId="0" xfId="1" applyFont="1" applyFill="1" applyBorder="1" applyAlignment="1" applyProtection="1"/>
    <xf numFmtId="0" fontId="0" fillId="0" borderId="0" xfId="0" applyBorder="1" applyProtection="1"/>
    <xf numFmtId="41" fontId="0" fillId="3" borderId="0" xfId="1" applyFont="1" applyFill="1" applyBorder="1" applyAlignment="1" applyProtection="1"/>
    <xf numFmtId="41" fontId="0" fillId="0" borderId="4" xfId="1" applyFont="1" applyBorder="1" applyAlignment="1" applyProtection="1">
      <protection locked="0"/>
    </xf>
    <xf numFmtId="0" fontId="0" fillId="0" borderId="0" xfId="0" applyAlignment="1" applyProtection="1">
      <protection locked="0"/>
    </xf>
    <xf numFmtId="41" fontId="0" fillId="0" borderId="0" xfId="1" applyFont="1" applyFill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41" fontId="0" fillId="0" borderId="4" xfId="1" applyFont="1" applyBorder="1" applyAlignment="1" applyProtection="1">
      <alignment horizontal="center"/>
      <protection locked="0"/>
    </xf>
    <xf numFmtId="41" fontId="0" fillId="0" borderId="0" xfId="1" applyFont="1" applyAlignment="1" applyProtection="1">
      <protection locked="0"/>
    </xf>
    <xf numFmtId="41" fontId="6" fillId="8" borderId="4" xfId="0" applyNumberFormat="1" applyFont="1" applyFill="1" applyBorder="1" applyAlignment="1" applyProtection="1">
      <alignment horizontal="center"/>
    </xf>
    <xf numFmtId="176" fontId="0" fillId="0" borderId="4" xfId="0" applyNumberFormat="1" applyBorder="1" applyAlignment="1" applyProtection="1">
      <alignment horizontal="center"/>
      <protection locked="0"/>
    </xf>
    <xf numFmtId="41" fontId="6" fillId="9" borderId="6" xfId="0" applyNumberFormat="1" applyFont="1" applyFill="1" applyBorder="1" applyProtection="1"/>
    <xf numFmtId="41" fontId="0" fillId="0" borderId="0" xfId="1" applyFont="1" applyAlignment="1" applyProtection="1"/>
    <xf numFmtId="41" fontId="0" fillId="0" borderId="0" xfId="1" applyFont="1" applyBorder="1" applyAlignment="1" applyProtection="1"/>
    <xf numFmtId="41" fontId="0" fillId="0" borderId="0" xfId="1" applyFont="1" applyFill="1" applyBorder="1" applyAlignment="1" applyProtection="1"/>
    <xf numFmtId="0" fontId="0" fillId="0" borderId="16" xfId="0" applyBorder="1" applyProtection="1"/>
    <xf numFmtId="41" fontId="0" fillId="2" borderId="17" xfId="1" applyFont="1" applyFill="1" applyBorder="1" applyAlignment="1" applyProtection="1"/>
    <xf numFmtId="41" fontId="0" fillId="0" borderId="17" xfId="1" applyFont="1" applyBorder="1" applyAlignment="1" applyProtection="1"/>
    <xf numFmtId="41" fontId="0" fillId="3" borderId="17" xfId="1" applyFont="1" applyFill="1" applyBorder="1" applyAlignment="1" applyProtection="1"/>
    <xf numFmtId="0" fontId="7" fillId="0" borderId="0" xfId="0" applyFont="1" applyFill="1" applyBorder="1" applyAlignment="1" applyProtection="1">
      <alignment horizontal="center"/>
      <protection locked="0"/>
    </xf>
    <xf numFmtId="41" fontId="8" fillId="0" borderId="0" xfId="1" applyFont="1" applyAlignment="1" applyProtection="1">
      <protection locked="0"/>
    </xf>
    <xf numFmtId="41" fontId="9" fillId="0" borderId="0" xfId="1" applyFont="1" applyBorder="1" applyAlignment="1" applyProtection="1">
      <protection locked="0"/>
    </xf>
    <xf numFmtId="41" fontId="9" fillId="0" borderId="0" xfId="1" applyFont="1" applyAlignment="1" applyProtection="1"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1" fontId="0" fillId="0" borderId="15" xfId="1" applyFont="1" applyBorder="1" applyAlignment="1" applyProtection="1"/>
    <xf numFmtId="176" fontId="0" fillId="11" borderId="20" xfId="0" applyNumberFormat="1" applyFill="1" applyBorder="1" applyAlignment="1" applyProtection="1">
      <protection locked="0"/>
    </xf>
    <xf numFmtId="0" fontId="0" fillId="0" borderId="0" xfId="0" applyBorder="1" applyProtection="1">
      <protection locked="0"/>
    </xf>
    <xf numFmtId="41" fontId="0" fillId="0" borderId="15" xfId="1" applyFont="1" applyBorder="1" applyAlignment="1" applyProtection="1">
      <alignment horizontal="center"/>
    </xf>
    <xf numFmtId="176" fontId="0" fillId="11" borderId="20" xfId="0" applyNumberFormat="1" applyFill="1" applyBorder="1" applyProtection="1">
      <protection locked="0"/>
    </xf>
    <xf numFmtId="41" fontId="0" fillId="0" borderId="0" xfId="1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41" fontId="0" fillId="0" borderId="18" xfId="1" applyFont="1" applyBorder="1" applyAlignment="1" applyProtection="1"/>
    <xf numFmtId="176" fontId="0" fillId="11" borderId="16" xfId="0" applyNumberFormat="1" applyFill="1" applyBorder="1" applyProtection="1">
      <protection locked="0"/>
    </xf>
    <xf numFmtId="41" fontId="0" fillId="0" borderId="17" xfId="1" applyFont="1" applyBorder="1" applyAlignment="1" applyProtection="1">
      <alignment horizontal="center"/>
      <protection locked="0"/>
    </xf>
    <xf numFmtId="41" fontId="0" fillId="0" borderId="18" xfId="1" applyFont="1" applyBorder="1" applyAlignment="1" applyProtection="1">
      <alignment horizontal="center"/>
    </xf>
    <xf numFmtId="0" fontId="0" fillId="0" borderId="0" xfId="0" applyAlignment="1" applyProtection="1">
      <alignment horizontal="right"/>
      <protection locked="0"/>
    </xf>
    <xf numFmtId="41" fontId="0" fillId="0" borderId="0" xfId="0" applyNumberFormat="1" applyProtection="1"/>
    <xf numFmtId="176" fontId="0" fillId="0" borderId="0" xfId="0" applyNumberFormat="1" applyProtection="1"/>
    <xf numFmtId="0" fontId="0" fillId="10" borderId="2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</xf>
    <xf numFmtId="0" fontId="0" fillId="12" borderId="8" xfId="0" applyFill="1" applyBorder="1" applyAlignment="1" applyProtection="1">
      <alignment horizontal="center"/>
    </xf>
    <xf numFmtId="0" fontId="0" fillId="13" borderId="9" xfId="0" applyFill="1" applyBorder="1" applyAlignment="1" applyProtection="1">
      <alignment horizontal="center"/>
    </xf>
    <xf numFmtId="41" fontId="0" fillId="4" borderId="0" xfId="1" applyFont="1" applyFill="1" applyBorder="1" applyAlignment="1" applyProtection="1"/>
    <xf numFmtId="41" fontId="0" fillId="12" borderId="0" xfId="1" applyFont="1" applyFill="1" applyBorder="1" applyAlignment="1" applyProtection="1"/>
    <xf numFmtId="41" fontId="0" fillId="13" borderId="15" xfId="1" applyFont="1" applyFill="1" applyBorder="1" applyAlignment="1" applyProtection="1"/>
    <xf numFmtId="0" fontId="0" fillId="0" borderId="0" xfId="3" applyNumberFormat="1" applyFont="1" applyFill="1" applyAlignment="1" applyProtection="1">
      <protection locked="0"/>
    </xf>
    <xf numFmtId="41" fontId="0" fillId="4" borderId="17" xfId="1" applyFont="1" applyFill="1" applyBorder="1" applyAlignment="1" applyProtection="1"/>
    <xf numFmtId="41" fontId="0" fillId="12" borderId="17" xfId="1" applyFont="1" applyFill="1" applyBorder="1" applyAlignment="1" applyProtection="1"/>
    <xf numFmtId="41" fontId="0" fillId="13" borderId="18" xfId="1" applyFont="1" applyFill="1" applyBorder="1" applyAlignment="1" applyProtection="1"/>
    <xf numFmtId="41" fontId="8" fillId="0" borderId="0" xfId="1" applyFont="1" applyBorder="1" applyAlignment="1" applyProtection="1">
      <protection locked="0"/>
    </xf>
    <xf numFmtId="0" fontId="0" fillId="10" borderId="2" xfId="0" applyFill="1" applyBorder="1" applyAlignment="1" applyProtection="1">
      <alignment vertical="center"/>
      <protection locked="0"/>
    </xf>
    <xf numFmtId="0" fontId="6" fillId="0" borderId="0" xfId="0" applyFont="1" applyAlignment="1" applyProtection="1">
      <protection locked="0"/>
    </xf>
    <xf numFmtId="0" fontId="0" fillId="10" borderId="1" xfId="0" applyFill="1" applyBorder="1" applyAlignment="1" applyProtection="1">
      <alignment horizontal="center" vertical="center"/>
      <protection locked="0"/>
    </xf>
    <xf numFmtId="0" fontId="0" fillId="10" borderId="2" xfId="0" applyFill="1" applyBorder="1" applyAlignment="1" applyProtection="1">
      <alignment horizontal="center" vertical="center"/>
      <protection locked="0"/>
    </xf>
    <xf numFmtId="0" fontId="0" fillId="10" borderId="3" xfId="0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8" borderId="1" xfId="0" applyFill="1" applyBorder="1" applyAlignment="1" applyProtection="1">
      <alignment horizontal="center" vertical="center"/>
      <protection locked="0"/>
    </xf>
    <xf numFmtId="0" fontId="0" fillId="8" borderId="3" xfId="0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7" borderId="11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textRotation="160"/>
      <protection locked="0"/>
    </xf>
    <xf numFmtId="0" fontId="6" fillId="14" borderId="0" xfId="0" applyFont="1" applyFill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7" fillId="0" borderId="0" xfId="0" applyFont="1" applyProtection="1"/>
    <xf numFmtId="0" fontId="0" fillId="0" borderId="21" xfId="0" applyBorder="1" applyProtection="1"/>
    <xf numFmtId="0" fontId="0" fillId="0" borderId="22" xfId="0" applyBorder="1" applyProtection="1">
      <protection locked="0"/>
    </xf>
    <xf numFmtId="0" fontId="13" fillId="0" borderId="0" xfId="0" applyFont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Protection="1"/>
  </cellXfs>
  <cellStyles count="4">
    <cellStyle name="쉼표 [0]" xfId="1" builtinId="6"/>
    <cellStyle name="통화 [0]" xfId="3" builtinId="7"/>
    <cellStyle name="표준" xfId="0" builtinId="0"/>
    <cellStyle name="하이퍼링크" xfId="2" builtinId="8"/>
  </cellStyles>
  <dxfs count="148">
    <dxf>
      <font>
        <color theme="1"/>
      </font>
      <fill>
        <patternFill>
          <bgColor rgb="FF00B0F0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ont>
        <color theme="1"/>
      </font>
      <fill>
        <patternFill>
          <bgColor theme="3" tint="0.79998168889431442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34998626667073579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34998626667073579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ont>
        <color theme="1"/>
      </font>
      <fill>
        <patternFill>
          <bgColor theme="3" tint="0.79998168889431442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ont>
        <color theme="1"/>
      </font>
      <fill>
        <patternFill>
          <bgColor theme="3" tint="0.79998168889431442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ont>
        <color theme="1"/>
      </font>
      <fill>
        <patternFill>
          <bgColor theme="3" tint="0.79998168889431442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34998626667073579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ont>
        <color theme="1"/>
      </font>
      <fill>
        <patternFill>
          <bgColor theme="3" tint="0.79998168889431442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34998626667073579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ont>
        <color theme="1"/>
      </font>
      <fill>
        <patternFill>
          <bgColor theme="3" tint="0.79998168889431442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ont>
        <color theme="1"/>
      </font>
      <fill>
        <patternFill>
          <bgColor theme="3" tint="0.79998168889431442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ont>
        <color theme="1"/>
      </font>
      <fill>
        <patternFill>
          <bgColor theme="3" tint="0.79998168889431442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34998626667073579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ont>
        <color theme="1"/>
      </font>
      <fill>
        <patternFill>
          <bgColor theme="3" tint="0.79998168889431442"/>
        </patternFill>
      </fill>
    </dxf>
    <dxf>
      <fill>
        <patternFill>
          <bgColor rgb="FF00C192"/>
        </patternFill>
      </fill>
    </dxf>
    <dxf>
      <font>
        <color theme="1"/>
      </font>
      <fill>
        <patternFill>
          <bgColor rgb="FF68A70F"/>
        </patternFill>
      </fill>
    </dxf>
    <dxf>
      <fill>
        <patternFill>
          <bgColor rgb="FFF1B10A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ostark.inven.co.kr/dataninfo/heart/detail.php?d=174&amp;c=15002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lostark.inven.co.kr/dataninfo/heart/detail.php?d=174&amp;c=150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F1000"/>
  <sheetViews>
    <sheetView tabSelected="1" workbookViewId="0">
      <selection activeCell="Q5" sqref="Q5"/>
    </sheetView>
  </sheetViews>
  <sheetFormatPr defaultRowHeight="16.5" x14ac:dyDescent="0.3"/>
  <cols>
    <col min="1" max="1" width="3.75" style="1" customWidth="1"/>
    <col min="2" max="2" width="3.625" style="1" hidden="1" customWidth="1"/>
    <col min="3" max="3" width="10.625" style="1" bestFit="1" customWidth="1"/>
    <col min="4" max="4" width="9" style="1"/>
    <col min="5" max="5" width="9" style="1" hidden="1" customWidth="1"/>
    <col min="6" max="6" width="9" style="1" customWidth="1"/>
    <col min="7" max="7" width="9" style="1" hidden="1" customWidth="1"/>
    <col min="8" max="8" width="9" style="1" customWidth="1"/>
    <col min="9" max="9" width="1.125" style="1" hidden="1" customWidth="1"/>
    <col min="10" max="10" width="9" style="1" customWidth="1"/>
    <col min="11" max="11" width="9" style="1" hidden="1" customWidth="1"/>
    <col min="12" max="12" width="9" style="1"/>
    <col min="13" max="13" width="9" style="1" hidden="1" customWidth="1"/>
    <col min="14" max="14" width="6.5" style="1" bestFit="1" customWidth="1"/>
    <col min="15" max="15" width="2.75" style="1" customWidth="1"/>
    <col min="16" max="16" width="4.75" style="1" customWidth="1"/>
    <col min="17" max="17" width="13.75" style="1" bestFit="1" customWidth="1"/>
    <col min="18" max="18" width="9.875" style="1" customWidth="1"/>
    <col min="19" max="19" width="9" style="1"/>
    <col min="20" max="20" width="5.25" style="1" bestFit="1" customWidth="1"/>
    <col min="21" max="21" width="9" style="60" customWidth="1"/>
    <col min="22" max="24" width="9" style="1" hidden="1" customWidth="1"/>
    <col min="25" max="25" width="9.875" style="1" customWidth="1"/>
    <col min="26" max="31" width="9" style="1"/>
    <col min="32" max="32" width="9.375" style="1" bestFit="1" customWidth="1"/>
    <col min="33" max="38" width="9" style="1" customWidth="1"/>
    <col min="39" max="42" width="9" style="1"/>
    <col min="43" max="58" width="0" style="1" hidden="1" customWidth="1"/>
    <col min="59" max="16384" width="9" style="1"/>
  </cols>
  <sheetData>
    <row r="1" spans="2:58" x14ac:dyDescent="0.3">
      <c r="Q1" s="81" t="s">
        <v>13</v>
      </c>
      <c r="R1" s="81"/>
      <c r="S1" s="2" t="s">
        <v>14</v>
      </c>
    </row>
    <row r="2" spans="2:58" ht="17.25" thickBot="1" x14ac:dyDescent="0.35"/>
    <row r="3" spans="2:58" x14ac:dyDescent="0.3">
      <c r="C3" s="91" t="s">
        <v>15</v>
      </c>
      <c r="D3" s="92"/>
      <c r="E3" s="92"/>
      <c r="F3" s="92"/>
      <c r="G3" s="92"/>
      <c r="H3" s="92"/>
      <c r="I3" s="92"/>
      <c r="J3" s="92"/>
      <c r="K3" s="92"/>
      <c r="L3" s="93"/>
      <c r="M3" s="3"/>
      <c r="N3" s="3"/>
      <c r="P3" s="4"/>
      <c r="Q3" s="84" t="s">
        <v>16</v>
      </c>
      <c r="R3" s="85"/>
      <c r="S3" s="85"/>
      <c r="T3" s="85"/>
      <c r="U3" s="86"/>
      <c r="V3" s="5"/>
      <c r="W3" s="5"/>
      <c r="X3" s="5"/>
      <c r="Y3" s="61" t="s">
        <v>17</v>
      </c>
      <c r="Z3" s="87" t="s">
        <v>4</v>
      </c>
      <c r="AA3" s="88"/>
      <c r="AB3" s="88"/>
      <c r="AC3" s="88"/>
      <c r="AD3" s="88"/>
      <c r="AE3" s="89"/>
      <c r="AF3" s="6" t="s">
        <v>17</v>
      </c>
      <c r="AG3" s="84" t="s">
        <v>18</v>
      </c>
      <c r="AH3" s="88"/>
      <c r="AI3" s="88"/>
      <c r="AJ3" s="88"/>
      <c r="AK3" s="88"/>
      <c r="AL3" s="88"/>
      <c r="AM3" s="88"/>
      <c r="AN3" s="88"/>
      <c r="AO3" s="88"/>
      <c r="AP3" s="88"/>
    </row>
    <row r="4" spans="2:58" x14ac:dyDescent="0.3">
      <c r="C4" s="7" t="s">
        <v>19</v>
      </c>
      <c r="D4" s="8" t="s">
        <v>20</v>
      </c>
      <c r="E4" s="9"/>
      <c r="F4" s="10" t="s">
        <v>21</v>
      </c>
      <c r="G4" s="9"/>
      <c r="H4" s="63" t="s">
        <v>22</v>
      </c>
      <c r="I4" s="9"/>
      <c r="J4" s="64" t="s">
        <v>23</v>
      </c>
      <c r="K4" s="9"/>
      <c r="L4" s="65" t="s">
        <v>24</v>
      </c>
      <c r="M4" s="60"/>
      <c r="P4" s="11" t="s">
        <v>25</v>
      </c>
      <c r="Q4" s="62" t="s">
        <v>5</v>
      </c>
      <c r="R4" s="90" t="s">
        <v>26</v>
      </c>
      <c r="S4" s="90"/>
      <c r="T4" s="62" t="s">
        <v>19</v>
      </c>
      <c r="U4" s="11" t="s">
        <v>27</v>
      </c>
      <c r="V4" s="62"/>
      <c r="W4" s="62"/>
      <c r="X4" s="62"/>
      <c r="Y4" s="11" t="s">
        <v>28</v>
      </c>
      <c r="Z4" s="12" t="s">
        <v>29</v>
      </c>
      <c r="AA4" s="11" t="s">
        <v>30</v>
      </c>
      <c r="AB4" s="13" t="s">
        <v>31</v>
      </c>
      <c r="AC4" s="14" t="s">
        <v>6</v>
      </c>
      <c r="AD4" s="15" t="s">
        <v>32</v>
      </c>
      <c r="AE4" s="16" t="s">
        <v>6</v>
      </c>
      <c r="AF4" s="17" t="s">
        <v>33</v>
      </c>
      <c r="AG4" s="15" t="s">
        <v>34</v>
      </c>
      <c r="AH4" s="16" t="s">
        <v>30</v>
      </c>
      <c r="AI4" s="94" t="s">
        <v>35</v>
      </c>
      <c r="AJ4" s="16" t="s">
        <v>30</v>
      </c>
      <c r="AK4" s="94" t="s">
        <v>36</v>
      </c>
      <c r="AL4" s="16" t="s">
        <v>30</v>
      </c>
      <c r="AM4" s="94" t="s">
        <v>37</v>
      </c>
      <c r="AN4" s="16" t="s">
        <v>30</v>
      </c>
      <c r="AO4" s="94" t="s">
        <v>38</v>
      </c>
      <c r="AP4" s="16" t="s">
        <v>30</v>
      </c>
      <c r="AQ4" s="95" t="s">
        <v>39</v>
      </c>
      <c r="AR4" s="95"/>
      <c r="AS4" s="81" t="s">
        <v>40</v>
      </c>
      <c r="AT4" s="81"/>
      <c r="AU4" s="81" t="s">
        <v>41</v>
      </c>
      <c r="AV4" s="81"/>
      <c r="AW4" s="81" t="s">
        <v>42</v>
      </c>
      <c r="AX4" s="81"/>
      <c r="AY4" s="81" t="s">
        <v>43</v>
      </c>
      <c r="AZ4" s="81"/>
      <c r="BA4" s="81" t="s">
        <v>44</v>
      </c>
      <c r="BB4" s="81"/>
      <c r="BC4" s="81" t="s">
        <v>45</v>
      </c>
      <c r="BD4" s="81"/>
      <c r="BE4" s="81" t="s">
        <v>46</v>
      </c>
      <c r="BF4" s="81"/>
    </row>
    <row r="5" spans="2:58" x14ac:dyDescent="0.3">
      <c r="C5" s="18" t="s">
        <v>47</v>
      </c>
      <c r="D5" s="19">
        <v>100</v>
      </c>
      <c r="E5" s="20"/>
      <c r="F5" s="21">
        <v>200</v>
      </c>
      <c r="G5" s="20"/>
      <c r="H5" s="66">
        <v>400</v>
      </c>
      <c r="I5" s="20"/>
      <c r="J5" s="67">
        <v>500</v>
      </c>
      <c r="K5" s="20"/>
      <c r="L5" s="68">
        <v>600</v>
      </c>
      <c r="P5" s="22">
        <v>1</v>
      </c>
      <c r="Q5" s="69"/>
      <c r="R5" s="23"/>
      <c r="S5" s="24"/>
      <c r="T5" s="25"/>
      <c r="U5" s="26"/>
      <c r="V5" s="103" t="str">
        <f t="shared" ref="V5:V28" si="0">IF($T5="E",3,IF($T5="D",5,IF($T5="C",7,IF($T5="B",9,IF($T5="A",11,"엥")))))</f>
        <v>엥</v>
      </c>
      <c r="W5" s="103" t="str">
        <f t="shared" ref="W5:W29" si="1">IF($U5="신뢰","신뢰",IF($U5="우호","우호 1단계",IF($U5="관심","관심 1단계",IF($U5="보통","보통 1단계","엥"))))</f>
        <v>엥</v>
      </c>
      <c r="X5" s="31" t="str">
        <f>IF($R5="","",VLOOKUP($W5, $C$5:$M$13, V5, 0)-VLOOKUP($R5, $C$5:$M$13, V5, 0))</f>
        <v/>
      </c>
      <c r="Y5" s="28" t="str">
        <f>IFERROR(IF($X5="","",$X5-$S5),"-")</f>
        <v/>
      </c>
      <c r="Z5" s="60"/>
      <c r="AA5" s="29"/>
      <c r="AB5" s="60"/>
      <c r="AC5" s="29"/>
      <c r="AD5" s="60"/>
      <c r="AE5" s="29"/>
      <c r="AF5" s="30" t="str">
        <f>IF(AND(($AR5=0),($AT5=0),($AV5=0),($AX5=0),($AZ5=0),($BB5=0),($BD5=0),($BF5=0)),"", $Y5-$AR5-$AT5-$AV5-$AX5-$AZ5-$BB5-$BD5-$BF5)</f>
        <v/>
      </c>
      <c r="AG5" s="60"/>
      <c r="AH5" s="4"/>
      <c r="AI5" s="60"/>
      <c r="AJ5" s="4"/>
      <c r="AK5" s="60"/>
      <c r="AL5" s="4"/>
      <c r="AM5" s="60"/>
      <c r="AN5" s="4"/>
      <c r="AO5" s="60"/>
      <c r="AP5" s="4"/>
      <c r="AQ5" s="31" t="str">
        <f t="shared" ref="AQ5:BA28" si="2">IF($Z5="","",VLOOKUP($Z5, $B$16:$D$23, 3, 0))</f>
        <v/>
      </c>
      <c r="AR5" s="31">
        <f>IF($Z5="",0,$AQ5*$AA5)</f>
        <v>0</v>
      </c>
      <c r="AS5" s="31" t="str">
        <f t="shared" ref="AS5:BC28" si="3">IF($AB5="","",VLOOKUP($AB5, $B$16:$E$23, 3, 0))</f>
        <v/>
      </c>
      <c r="AT5" s="31">
        <f>IF($AB5="",0,$AS5*$AC5)</f>
        <v>0</v>
      </c>
      <c r="AU5" s="31" t="str">
        <f t="shared" ref="AU5:BG28" si="4">IF($AD5="","",VLOOKUP($AD5, $B$16:$E$23, 3, 0))</f>
        <v/>
      </c>
      <c r="AV5" s="31">
        <f>IF($AD5="",0,$AU5*$AE5)</f>
        <v>0</v>
      </c>
      <c r="AW5" s="31" t="str">
        <f>IF($AG5="","",VLOOKUP($AG5, $B$16:$E$23, 3, 0))</f>
        <v/>
      </c>
      <c r="AX5" s="31">
        <f>IF($AG5="",0,$AW5*$AH5)</f>
        <v>0</v>
      </c>
      <c r="AY5" s="31" t="str">
        <f>IF($AI5="","",VLOOKUP($AI5, $B$16:$E$23, 3, 0))</f>
        <v/>
      </c>
      <c r="AZ5" s="31">
        <f>IF($AI5="",0,$AY5*$AJ5)</f>
        <v>0</v>
      </c>
      <c r="BA5" s="31" t="str">
        <f>IF($AK5="","",VLOOKUP($AK5, $B$16:$E$23, 3, 0))</f>
        <v/>
      </c>
      <c r="BB5" s="31">
        <f>IF($AK5="",0,$BA5*$AL5)</f>
        <v>0</v>
      </c>
      <c r="BC5" s="31" t="str">
        <f>IF($AM5="","",VLOOKUP($AM5, $B$16:$E$23, 3, 0))</f>
        <v/>
      </c>
      <c r="BD5" s="31">
        <f>IF($AM5="",0,$BC5*$AN5)</f>
        <v>0</v>
      </c>
      <c r="BE5" s="31" t="str">
        <f>IF($AO5="","",VLOOKUP($AO5, $B$16:$E$23, 3, 0))</f>
        <v/>
      </c>
      <c r="BF5" s="31">
        <f>IF($AO5="",0,$BE5*$AP5)</f>
        <v>0</v>
      </c>
    </row>
    <row r="6" spans="2:58" x14ac:dyDescent="0.3">
      <c r="C6" s="18" t="s">
        <v>48</v>
      </c>
      <c r="D6" s="19">
        <v>200</v>
      </c>
      <c r="E6" s="32">
        <v>100</v>
      </c>
      <c r="F6" s="21">
        <v>500</v>
      </c>
      <c r="G6" s="32">
        <v>200</v>
      </c>
      <c r="H6" s="66">
        <v>1100</v>
      </c>
      <c r="I6" s="32">
        <v>400</v>
      </c>
      <c r="J6" s="67">
        <v>1500</v>
      </c>
      <c r="K6" s="32">
        <v>500</v>
      </c>
      <c r="L6" s="68">
        <v>2000</v>
      </c>
      <c r="M6" s="27">
        <v>600</v>
      </c>
      <c r="P6" s="22">
        <v>2</v>
      </c>
      <c r="Q6" s="69"/>
      <c r="R6" s="23"/>
      <c r="S6" s="24"/>
      <c r="T6" s="25"/>
      <c r="U6" s="26"/>
      <c r="V6" s="103" t="str">
        <f t="shared" si="0"/>
        <v>엥</v>
      </c>
      <c r="W6" s="103" t="str">
        <f t="shared" si="1"/>
        <v>엥</v>
      </c>
      <c r="X6" s="31" t="str">
        <f t="shared" ref="X6:X29" si="5">IF($R6="","",VLOOKUP($W6, $C$5:$M$13, V6, 0)-VLOOKUP($R6, $C$5:$M$13, V6, 0))</f>
        <v/>
      </c>
      <c r="Y6" s="28" t="str">
        <f t="shared" ref="Y6:Y29" si="6">IFERROR(IF($X6="","",$X6-$S6),"-")</f>
        <v/>
      </c>
      <c r="Z6" s="60"/>
      <c r="AA6" s="29"/>
      <c r="AB6" s="60"/>
      <c r="AC6" s="29"/>
      <c r="AD6" s="60"/>
      <c r="AE6" s="29"/>
      <c r="AF6" s="30" t="str">
        <f t="shared" ref="AF6:AF28" si="7">IF(AND(($AR6=0),($AT6=0),($AV6=0),($AX6=0),($AZ6=0),($BB6=0),($BD6=0),($BF6=0)),"", $Y6-$AR6-$AT6-$AV6-$AX6-$AZ6-$BB6-$BD6-$BF6)</f>
        <v/>
      </c>
      <c r="AG6" s="60"/>
      <c r="AH6" s="4"/>
      <c r="AI6" s="60"/>
      <c r="AJ6" s="4"/>
      <c r="AK6" s="60"/>
      <c r="AL6" s="4"/>
      <c r="AM6" s="60"/>
      <c r="AN6" s="4"/>
      <c r="AO6" s="60"/>
      <c r="AP6" s="4"/>
      <c r="AQ6" s="31" t="str">
        <f t="shared" si="2"/>
        <v/>
      </c>
      <c r="AR6" s="31">
        <f>IF($Z6="",0,$AQ6*$AA6)</f>
        <v>0</v>
      </c>
      <c r="AS6" s="31" t="str">
        <f t="shared" si="3"/>
        <v/>
      </c>
      <c r="AT6" s="31">
        <f>IF($AB6="",0,$AS6*$AC6)</f>
        <v>0</v>
      </c>
      <c r="AU6" s="31" t="str">
        <f t="shared" si="4"/>
        <v/>
      </c>
      <c r="AV6" s="31">
        <f>IF($AD6="",0,$AU6*$AE6)</f>
        <v>0</v>
      </c>
      <c r="AW6" s="31" t="str">
        <f t="shared" ref="AW6:AW28" si="8">IF($AG6="","",VLOOKUP($AG6, $B$16:$E$23, 3, 0))</f>
        <v/>
      </c>
      <c r="AX6" s="31">
        <f t="shared" ref="AX6:AX28" si="9">IF($AG6="",0,$AW6*$AH6)</f>
        <v>0</v>
      </c>
      <c r="AY6" s="31" t="str">
        <f t="shared" ref="AY6:AY28" si="10">IF($AI6="","",VLOOKUP($AI6, $B$16:$E$23, 3, 0))</f>
        <v/>
      </c>
      <c r="AZ6" s="31">
        <f t="shared" ref="AZ6:AZ28" si="11">IF($AI6="",0,$AY6*$AJ6)</f>
        <v>0</v>
      </c>
      <c r="BA6" s="31" t="str">
        <f t="shared" ref="BA6:BA28" si="12">IF($AK6="","",VLOOKUP($AK6, $B$16:$E$23, 3, 0))</f>
        <v/>
      </c>
      <c r="BB6" s="31">
        <f t="shared" ref="BB6:BB28" si="13">IF($AK6="",0,$BA6*$AL6)</f>
        <v>0</v>
      </c>
      <c r="BC6" s="31" t="str">
        <f t="shared" ref="BC6:BC28" si="14">IF($AM6="","",VLOOKUP($AM6, $B$16:$E$23, 3, 0))</f>
        <v/>
      </c>
      <c r="BD6" s="31">
        <f t="shared" ref="BD6:BD28" si="15">IF($AM6="",0,$BC6*$AN6)</f>
        <v>0</v>
      </c>
      <c r="BE6" s="31" t="str">
        <f t="shared" ref="BE6:BE28" si="16">IF($AO6="","",VLOOKUP($AO6, $B$16:$E$23, 3, 0))</f>
        <v/>
      </c>
      <c r="BF6" s="31">
        <f t="shared" ref="BF6:BF28" si="17">IF($AO6="",0,$BE6*$AP6)</f>
        <v>0</v>
      </c>
    </row>
    <row r="7" spans="2:58" x14ac:dyDescent="0.3">
      <c r="C7" s="18" t="s">
        <v>49</v>
      </c>
      <c r="D7" s="19">
        <v>500</v>
      </c>
      <c r="E7" s="32">
        <f t="shared" ref="E7:E13" si="18">E6+D6</f>
        <v>300</v>
      </c>
      <c r="F7" s="21">
        <v>1400</v>
      </c>
      <c r="G7" s="32">
        <f t="shared" ref="G7:K13" si="19">G6+F6</f>
        <v>700</v>
      </c>
      <c r="H7" s="66">
        <v>3400</v>
      </c>
      <c r="I7" s="32">
        <f t="shared" si="19"/>
        <v>1500</v>
      </c>
      <c r="J7" s="67">
        <v>5300</v>
      </c>
      <c r="K7" s="32">
        <f t="shared" si="19"/>
        <v>2000</v>
      </c>
      <c r="L7" s="68">
        <v>7100</v>
      </c>
      <c r="M7" s="27">
        <f t="shared" ref="M7:M13" si="20">M6+L6</f>
        <v>2600</v>
      </c>
      <c r="P7" s="22">
        <v>3</v>
      </c>
      <c r="R7" s="23"/>
      <c r="S7" s="24"/>
      <c r="T7" s="25"/>
      <c r="U7" s="26"/>
      <c r="V7" s="103" t="str">
        <f t="shared" si="0"/>
        <v>엥</v>
      </c>
      <c r="W7" s="103" t="str">
        <f t="shared" si="1"/>
        <v>엥</v>
      </c>
      <c r="X7" s="31" t="str">
        <f t="shared" si="5"/>
        <v/>
      </c>
      <c r="Y7" s="28" t="str">
        <f t="shared" si="6"/>
        <v/>
      </c>
      <c r="Z7" s="60"/>
      <c r="AA7" s="29"/>
      <c r="AB7" s="60"/>
      <c r="AC7" s="29"/>
      <c r="AD7" s="60"/>
      <c r="AE7" s="29"/>
      <c r="AF7" s="30" t="str">
        <f t="shared" si="7"/>
        <v/>
      </c>
      <c r="AG7" s="60"/>
      <c r="AH7" s="4"/>
      <c r="AI7" s="60"/>
      <c r="AJ7" s="4"/>
      <c r="AK7" s="60"/>
      <c r="AL7" s="4"/>
      <c r="AM7" s="60"/>
      <c r="AN7" s="4"/>
      <c r="AO7" s="60"/>
      <c r="AP7" s="4"/>
      <c r="AQ7" s="31" t="str">
        <f t="shared" si="2"/>
        <v/>
      </c>
      <c r="AR7" s="31">
        <f>IF($Z7="",0,$AQ7*$AA7)</f>
        <v>0</v>
      </c>
      <c r="AS7" s="31" t="str">
        <f t="shared" si="3"/>
        <v/>
      </c>
      <c r="AT7" s="31">
        <f>IF($AB7="",0,$AS7*$AC7)</f>
        <v>0</v>
      </c>
      <c r="AU7" s="31" t="str">
        <f t="shared" si="4"/>
        <v/>
      </c>
      <c r="AV7" s="31">
        <f>IF($AD7="",0,$AU7*$AE7)</f>
        <v>0</v>
      </c>
      <c r="AW7" s="31" t="str">
        <f t="shared" si="8"/>
        <v/>
      </c>
      <c r="AX7" s="31">
        <f t="shared" si="9"/>
        <v>0</v>
      </c>
      <c r="AY7" s="31" t="str">
        <f t="shared" si="10"/>
        <v/>
      </c>
      <c r="AZ7" s="31">
        <f t="shared" si="11"/>
        <v>0</v>
      </c>
      <c r="BA7" s="31" t="str">
        <f t="shared" si="12"/>
        <v/>
      </c>
      <c r="BB7" s="31">
        <f t="shared" si="13"/>
        <v>0</v>
      </c>
      <c r="BC7" s="31" t="str">
        <f t="shared" si="14"/>
        <v/>
      </c>
      <c r="BD7" s="31">
        <f t="shared" si="15"/>
        <v>0</v>
      </c>
      <c r="BE7" s="31" t="str">
        <f t="shared" si="16"/>
        <v/>
      </c>
      <c r="BF7" s="31">
        <f t="shared" si="17"/>
        <v>0</v>
      </c>
    </row>
    <row r="8" spans="2:58" x14ac:dyDescent="0.3">
      <c r="C8" s="18" t="s">
        <v>50</v>
      </c>
      <c r="D8" s="19">
        <v>700</v>
      </c>
      <c r="E8" s="32">
        <f t="shared" si="18"/>
        <v>800</v>
      </c>
      <c r="F8" s="21">
        <v>1900</v>
      </c>
      <c r="G8" s="32">
        <f t="shared" si="19"/>
        <v>2100</v>
      </c>
      <c r="H8" s="66">
        <v>5200</v>
      </c>
      <c r="I8" s="32">
        <f t="shared" si="19"/>
        <v>4900</v>
      </c>
      <c r="J8" s="67">
        <v>8000</v>
      </c>
      <c r="K8" s="32">
        <f t="shared" si="19"/>
        <v>7300</v>
      </c>
      <c r="L8" s="68">
        <v>11000</v>
      </c>
      <c r="M8" s="27">
        <f t="shared" si="20"/>
        <v>9700</v>
      </c>
      <c r="P8" s="22">
        <v>4</v>
      </c>
      <c r="R8" s="23"/>
      <c r="S8" s="24"/>
      <c r="T8" s="25"/>
      <c r="U8" s="26"/>
      <c r="V8" s="103" t="str">
        <f t="shared" si="0"/>
        <v>엥</v>
      </c>
      <c r="W8" s="103" t="str">
        <f t="shared" si="1"/>
        <v>엥</v>
      </c>
      <c r="X8" s="31" t="str">
        <f t="shared" si="5"/>
        <v/>
      </c>
      <c r="Y8" s="28" t="str">
        <f t="shared" si="6"/>
        <v/>
      </c>
      <c r="Z8" s="60"/>
      <c r="AA8" s="29"/>
      <c r="AB8" s="60"/>
      <c r="AC8" s="29"/>
      <c r="AD8" s="60"/>
      <c r="AE8" s="29"/>
      <c r="AF8" s="30" t="str">
        <f t="shared" si="7"/>
        <v/>
      </c>
      <c r="AG8" s="60"/>
      <c r="AH8" s="4"/>
      <c r="AI8" s="60"/>
      <c r="AJ8" s="4"/>
      <c r="AK8" s="60"/>
      <c r="AL8" s="4"/>
      <c r="AM8" s="60"/>
      <c r="AN8" s="4"/>
      <c r="AO8" s="60"/>
      <c r="AP8" s="4"/>
      <c r="AQ8" s="31" t="str">
        <f t="shared" si="2"/>
        <v/>
      </c>
      <c r="AR8" s="31">
        <f>IF($Z8="",0,$AQ8*$AA8)</f>
        <v>0</v>
      </c>
      <c r="AS8" s="31" t="str">
        <f t="shared" si="3"/>
        <v/>
      </c>
      <c r="AT8" s="31">
        <f>IF($AB8="",0,$AS8*$AC8)</f>
        <v>0</v>
      </c>
      <c r="AU8" s="31" t="str">
        <f t="shared" si="4"/>
        <v/>
      </c>
      <c r="AV8" s="31">
        <f>IF($AD8="",0,$AU8*$AE8)</f>
        <v>0</v>
      </c>
      <c r="AW8" s="31" t="str">
        <f t="shared" si="8"/>
        <v/>
      </c>
      <c r="AX8" s="31">
        <f t="shared" si="9"/>
        <v>0</v>
      </c>
      <c r="AY8" s="31" t="str">
        <f t="shared" si="10"/>
        <v/>
      </c>
      <c r="AZ8" s="31">
        <f t="shared" si="11"/>
        <v>0</v>
      </c>
      <c r="BA8" s="31" t="str">
        <f t="shared" si="12"/>
        <v/>
      </c>
      <c r="BB8" s="31">
        <f t="shared" si="13"/>
        <v>0</v>
      </c>
      <c r="BC8" s="31" t="str">
        <f t="shared" si="14"/>
        <v/>
      </c>
      <c r="BD8" s="31">
        <f t="shared" si="15"/>
        <v>0</v>
      </c>
      <c r="BE8" s="31" t="str">
        <f t="shared" si="16"/>
        <v/>
      </c>
      <c r="BF8" s="31">
        <f t="shared" si="17"/>
        <v>0</v>
      </c>
    </row>
    <row r="9" spans="2:58" x14ac:dyDescent="0.3">
      <c r="C9" s="18" t="s">
        <v>51</v>
      </c>
      <c r="D9" s="19">
        <v>800</v>
      </c>
      <c r="E9" s="33">
        <f t="shared" si="18"/>
        <v>1500</v>
      </c>
      <c r="F9" s="21">
        <v>2300</v>
      </c>
      <c r="G9" s="32">
        <f t="shared" si="19"/>
        <v>4000</v>
      </c>
      <c r="H9" s="66">
        <v>6800</v>
      </c>
      <c r="I9" s="32">
        <f t="shared" si="19"/>
        <v>10100</v>
      </c>
      <c r="J9" s="67">
        <v>9500</v>
      </c>
      <c r="K9" s="32">
        <f t="shared" si="19"/>
        <v>15300</v>
      </c>
      <c r="L9" s="68">
        <v>12000</v>
      </c>
      <c r="M9" s="27">
        <f t="shared" si="20"/>
        <v>20700</v>
      </c>
      <c r="P9" s="22">
        <v>5</v>
      </c>
      <c r="R9" s="23"/>
      <c r="S9" s="24"/>
      <c r="T9" s="25"/>
      <c r="U9" s="26"/>
      <c r="V9" s="103" t="str">
        <f t="shared" si="0"/>
        <v>엥</v>
      </c>
      <c r="W9" s="103" t="str">
        <f t="shared" si="1"/>
        <v>엥</v>
      </c>
      <c r="X9" s="31" t="str">
        <f t="shared" si="5"/>
        <v/>
      </c>
      <c r="Y9" s="28" t="str">
        <f t="shared" si="6"/>
        <v/>
      </c>
      <c r="Z9" s="60"/>
      <c r="AA9" s="29"/>
      <c r="AB9" s="60"/>
      <c r="AC9" s="29"/>
      <c r="AD9" s="60"/>
      <c r="AE9" s="29"/>
      <c r="AF9" s="30" t="str">
        <f t="shared" si="7"/>
        <v/>
      </c>
      <c r="AG9" s="60"/>
      <c r="AH9" s="4"/>
      <c r="AI9" s="60"/>
      <c r="AJ9" s="4"/>
      <c r="AK9" s="60"/>
      <c r="AL9" s="4"/>
      <c r="AM9" s="60"/>
      <c r="AN9" s="4"/>
      <c r="AO9" s="60"/>
      <c r="AP9" s="4"/>
      <c r="AQ9" s="31" t="str">
        <f t="shared" si="2"/>
        <v/>
      </c>
      <c r="AR9" s="31">
        <f>IF($Z9="",0,$AQ9*$AA9)</f>
        <v>0</v>
      </c>
      <c r="AS9" s="31" t="str">
        <f t="shared" si="3"/>
        <v/>
      </c>
      <c r="AT9" s="31">
        <f>IF($AB9="",0,$AS9*$AC9)</f>
        <v>0</v>
      </c>
      <c r="AU9" s="31" t="str">
        <f t="shared" si="4"/>
        <v/>
      </c>
      <c r="AV9" s="31">
        <f>IF($AD9="",0,$AU9*$AE9)</f>
        <v>0</v>
      </c>
      <c r="AW9" s="31" t="str">
        <f t="shared" si="8"/>
        <v/>
      </c>
      <c r="AX9" s="31">
        <f t="shared" si="9"/>
        <v>0</v>
      </c>
      <c r="AY9" s="31" t="str">
        <f t="shared" si="10"/>
        <v/>
      </c>
      <c r="AZ9" s="31">
        <f t="shared" si="11"/>
        <v>0</v>
      </c>
      <c r="BA9" s="31" t="str">
        <f t="shared" si="12"/>
        <v/>
      </c>
      <c r="BB9" s="31">
        <f t="shared" si="13"/>
        <v>0</v>
      </c>
      <c r="BC9" s="31" t="str">
        <f t="shared" si="14"/>
        <v/>
      </c>
      <c r="BD9" s="31">
        <f t="shared" si="15"/>
        <v>0</v>
      </c>
      <c r="BE9" s="31" t="str">
        <f t="shared" si="16"/>
        <v/>
      </c>
      <c r="BF9" s="31">
        <f t="shared" si="17"/>
        <v>0</v>
      </c>
    </row>
    <row r="10" spans="2:58" x14ac:dyDescent="0.3">
      <c r="C10" s="18" t="s">
        <v>52</v>
      </c>
      <c r="D10" s="19">
        <v>900</v>
      </c>
      <c r="E10" s="32">
        <f t="shared" si="18"/>
        <v>2300</v>
      </c>
      <c r="F10" s="21">
        <v>2700</v>
      </c>
      <c r="G10" s="32">
        <f t="shared" si="19"/>
        <v>6300</v>
      </c>
      <c r="H10" s="66">
        <v>7000</v>
      </c>
      <c r="I10" s="32">
        <f t="shared" si="19"/>
        <v>16900</v>
      </c>
      <c r="J10" s="67">
        <v>11000</v>
      </c>
      <c r="K10" s="32">
        <f t="shared" si="19"/>
        <v>24800</v>
      </c>
      <c r="L10" s="68">
        <v>15000</v>
      </c>
      <c r="M10" s="27">
        <f t="shared" si="20"/>
        <v>32700</v>
      </c>
      <c r="P10" s="22">
        <v>6</v>
      </c>
      <c r="R10" s="23"/>
      <c r="S10" s="24"/>
      <c r="T10" s="25"/>
      <c r="U10" s="26"/>
      <c r="V10" s="103" t="str">
        <f t="shared" si="0"/>
        <v>엥</v>
      </c>
      <c r="W10" s="103" t="str">
        <f t="shared" si="1"/>
        <v>엥</v>
      </c>
      <c r="X10" s="31" t="str">
        <f t="shared" si="5"/>
        <v/>
      </c>
      <c r="Y10" s="28" t="str">
        <f t="shared" si="6"/>
        <v/>
      </c>
      <c r="Z10" s="60"/>
      <c r="AA10" s="29"/>
      <c r="AB10" s="60"/>
      <c r="AC10" s="29"/>
      <c r="AD10" s="60"/>
      <c r="AE10" s="29"/>
      <c r="AF10" s="30" t="str">
        <f t="shared" si="7"/>
        <v/>
      </c>
      <c r="AG10" s="60"/>
      <c r="AH10" s="4"/>
      <c r="AI10" s="60"/>
      <c r="AJ10" s="4"/>
      <c r="AK10" s="60"/>
      <c r="AL10" s="4"/>
      <c r="AM10" s="60"/>
      <c r="AN10" s="4"/>
      <c r="AO10" s="60"/>
      <c r="AP10" s="4"/>
      <c r="AQ10" s="31" t="str">
        <f t="shared" si="2"/>
        <v/>
      </c>
      <c r="AR10" s="31">
        <f>IF($Z10="",0,$AQ10*$AA10)</f>
        <v>0</v>
      </c>
      <c r="AS10" s="31" t="str">
        <f t="shared" si="3"/>
        <v/>
      </c>
      <c r="AT10" s="31">
        <f>IF($AB10="",0,$AS10*$AC10)</f>
        <v>0</v>
      </c>
      <c r="AU10" s="31" t="str">
        <f t="shared" si="4"/>
        <v/>
      </c>
      <c r="AV10" s="31">
        <f>IF($AD10="",0,$AU10*$AE10)</f>
        <v>0</v>
      </c>
      <c r="AW10" s="31" t="str">
        <f t="shared" si="8"/>
        <v/>
      </c>
      <c r="AX10" s="31">
        <f t="shared" si="9"/>
        <v>0</v>
      </c>
      <c r="AY10" s="31" t="str">
        <f t="shared" si="10"/>
        <v/>
      </c>
      <c r="AZ10" s="31">
        <f t="shared" si="11"/>
        <v>0</v>
      </c>
      <c r="BA10" s="31" t="str">
        <f t="shared" si="12"/>
        <v/>
      </c>
      <c r="BB10" s="31">
        <f t="shared" si="13"/>
        <v>0</v>
      </c>
      <c r="BC10" s="31" t="str">
        <f t="shared" si="14"/>
        <v/>
      </c>
      <c r="BD10" s="31">
        <f t="shared" si="15"/>
        <v>0</v>
      </c>
      <c r="BE10" s="31" t="str">
        <f t="shared" si="16"/>
        <v/>
      </c>
      <c r="BF10" s="31">
        <f t="shared" si="17"/>
        <v>0</v>
      </c>
    </row>
    <row r="11" spans="2:58" x14ac:dyDescent="0.3">
      <c r="C11" s="18" t="s">
        <v>53</v>
      </c>
      <c r="D11" s="19">
        <v>1200</v>
      </c>
      <c r="E11" s="32">
        <f t="shared" si="18"/>
        <v>3200</v>
      </c>
      <c r="F11" s="21">
        <v>4000</v>
      </c>
      <c r="G11" s="32">
        <f t="shared" si="19"/>
        <v>9000</v>
      </c>
      <c r="H11" s="66">
        <v>7000</v>
      </c>
      <c r="I11" s="32">
        <f t="shared" si="19"/>
        <v>23900</v>
      </c>
      <c r="J11" s="67">
        <v>11000</v>
      </c>
      <c r="K11" s="32">
        <f t="shared" si="19"/>
        <v>35800</v>
      </c>
      <c r="L11" s="68">
        <v>15000</v>
      </c>
      <c r="M11" s="27">
        <f t="shared" si="20"/>
        <v>47700</v>
      </c>
      <c r="P11" s="22">
        <v>7</v>
      </c>
      <c r="R11" s="23"/>
      <c r="S11" s="24"/>
      <c r="T11" s="25"/>
      <c r="U11" s="26"/>
      <c r="V11" s="103" t="str">
        <f t="shared" si="0"/>
        <v>엥</v>
      </c>
      <c r="W11" s="103" t="str">
        <f t="shared" si="1"/>
        <v>엥</v>
      </c>
      <c r="X11" s="31" t="str">
        <f t="shared" si="5"/>
        <v/>
      </c>
      <c r="Y11" s="28" t="str">
        <f t="shared" si="6"/>
        <v/>
      </c>
      <c r="Z11" s="60"/>
      <c r="AA11" s="29"/>
      <c r="AB11" s="60"/>
      <c r="AC11" s="29"/>
      <c r="AD11" s="60"/>
      <c r="AE11" s="29"/>
      <c r="AF11" s="30" t="str">
        <f t="shared" si="7"/>
        <v/>
      </c>
      <c r="AG11" s="60"/>
      <c r="AH11" s="4"/>
      <c r="AI11" s="60"/>
      <c r="AJ11" s="4"/>
      <c r="AK11" s="60"/>
      <c r="AL11" s="4"/>
      <c r="AM11" s="60"/>
      <c r="AN11" s="4"/>
      <c r="AO11" s="60"/>
      <c r="AP11" s="4"/>
      <c r="AQ11" s="31" t="str">
        <f t="shared" si="2"/>
        <v/>
      </c>
      <c r="AR11" s="31">
        <f>IF($Z11="",0,$AQ11*$AA11)</f>
        <v>0</v>
      </c>
      <c r="AS11" s="31" t="str">
        <f t="shared" si="3"/>
        <v/>
      </c>
      <c r="AT11" s="31">
        <f>IF($AB11="",0,$AS11*$AC11)</f>
        <v>0</v>
      </c>
      <c r="AU11" s="31" t="str">
        <f t="shared" si="4"/>
        <v/>
      </c>
      <c r="AV11" s="31">
        <f>IF($AD11="",0,$AU11*$AE11)</f>
        <v>0</v>
      </c>
      <c r="AW11" s="31" t="str">
        <f t="shared" si="8"/>
        <v/>
      </c>
      <c r="AX11" s="31">
        <f t="shared" si="9"/>
        <v>0</v>
      </c>
      <c r="AY11" s="31" t="str">
        <f t="shared" si="10"/>
        <v/>
      </c>
      <c r="AZ11" s="31">
        <f t="shared" si="11"/>
        <v>0</v>
      </c>
      <c r="BA11" s="31" t="str">
        <f t="shared" si="12"/>
        <v/>
      </c>
      <c r="BB11" s="31">
        <f t="shared" si="13"/>
        <v>0</v>
      </c>
      <c r="BC11" s="31" t="str">
        <f t="shared" si="14"/>
        <v/>
      </c>
      <c r="BD11" s="31">
        <f t="shared" si="15"/>
        <v>0</v>
      </c>
      <c r="BE11" s="31" t="str">
        <f t="shared" si="16"/>
        <v/>
      </c>
      <c r="BF11" s="31">
        <f t="shared" si="17"/>
        <v>0</v>
      </c>
    </row>
    <row r="12" spans="2:58" ht="17.25" thickBot="1" x14ac:dyDescent="0.35">
      <c r="C12" s="100" t="s">
        <v>54</v>
      </c>
      <c r="D12" s="35">
        <v>1500</v>
      </c>
      <c r="E12" s="36">
        <f t="shared" si="18"/>
        <v>4400</v>
      </c>
      <c r="F12" s="37">
        <v>4800</v>
      </c>
      <c r="G12" s="36">
        <f t="shared" si="19"/>
        <v>13000</v>
      </c>
      <c r="H12" s="70">
        <v>7000</v>
      </c>
      <c r="I12" s="36">
        <f t="shared" si="19"/>
        <v>30900</v>
      </c>
      <c r="J12" s="71">
        <v>11000</v>
      </c>
      <c r="K12" s="36">
        <f t="shared" si="19"/>
        <v>46800</v>
      </c>
      <c r="L12" s="72">
        <v>15000</v>
      </c>
      <c r="M12" s="27">
        <f t="shared" si="20"/>
        <v>62700</v>
      </c>
      <c r="P12" s="22">
        <v>8</v>
      </c>
      <c r="R12" s="23"/>
      <c r="S12" s="24"/>
      <c r="T12" s="25"/>
      <c r="U12" s="26"/>
      <c r="V12" s="103" t="str">
        <f t="shared" si="0"/>
        <v>엥</v>
      </c>
      <c r="W12" s="103" t="str">
        <f t="shared" si="1"/>
        <v>엥</v>
      </c>
      <c r="X12" s="31" t="str">
        <f t="shared" si="5"/>
        <v/>
      </c>
      <c r="Y12" s="28" t="str">
        <f t="shared" si="6"/>
        <v/>
      </c>
      <c r="Z12" s="60"/>
      <c r="AA12" s="29"/>
      <c r="AB12" s="60"/>
      <c r="AC12" s="29"/>
      <c r="AD12" s="60"/>
      <c r="AE12" s="29"/>
      <c r="AF12" s="30" t="str">
        <f t="shared" si="7"/>
        <v/>
      </c>
      <c r="AG12" s="60"/>
      <c r="AH12" s="4"/>
      <c r="AI12" s="60"/>
      <c r="AJ12" s="4"/>
      <c r="AK12" s="60"/>
      <c r="AL12" s="4"/>
      <c r="AM12" s="60"/>
      <c r="AN12" s="4"/>
      <c r="AO12" s="60"/>
      <c r="AP12" s="4"/>
      <c r="AQ12" s="31" t="str">
        <f t="shared" si="2"/>
        <v/>
      </c>
      <c r="AR12" s="31">
        <f>IF($Z12="",0,$AQ12*$AA12)</f>
        <v>0</v>
      </c>
      <c r="AS12" s="31" t="str">
        <f t="shared" si="3"/>
        <v/>
      </c>
      <c r="AT12" s="31">
        <f>IF($AB12="",0,$AS12*$AC12)</f>
        <v>0</v>
      </c>
      <c r="AU12" s="31" t="str">
        <f t="shared" si="4"/>
        <v/>
      </c>
      <c r="AV12" s="31">
        <f>IF($AD12="",0,$AU12*$AE12)</f>
        <v>0</v>
      </c>
      <c r="AW12" s="31" t="str">
        <f t="shared" si="8"/>
        <v/>
      </c>
      <c r="AX12" s="31">
        <f t="shared" si="9"/>
        <v>0</v>
      </c>
      <c r="AY12" s="31" t="str">
        <f t="shared" si="10"/>
        <v/>
      </c>
      <c r="AZ12" s="31">
        <f t="shared" si="11"/>
        <v>0</v>
      </c>
      <c r="BA12" s="31" t="str">
        <f t="shared" si="12"/>
        <v/>
      </c>
      <c r="BB12" s="31">
        <f t="shared" si="13"/>
        <v>0</v>
      </c>
      <c r="BC12" s="31" t="str">
        <f t="shared" si="14"/>
        <v/>
      </c>
      <c r="BD12" s="31">
        <f t="shared" si="15"/>
        <v>0</v>
      </c>
      <c r="BE12" s="31" t="str">
        <f t="shared" si="16"/>
        <v/>
      </c>
      <c r="BF12" s="31">
        <f t="shared" si="17"/>
        <v>0</v>
      </c>
    </row>
    <row r="13" spans="2:58" x14ac:dyDescent="0.3">
      <c r="C13" s="38" t="s">
        <v>55</v>
      </c>
      <c r="D13" s="39"/>
      <c r="E13" s="40">
        <f t="shared" si="18"/>
        <v>5900</v>
      </c>
      <c r="F13" s="40"/>
      <c r="G13" s="40">
        <f t="shared" si="19"/>
        <v>17800</v>
      </c>
      <c r="H13" s="41"/>
      <c r="I13" s="40">
        <f t="shared" si="19"/>
        <v>37900</v>
      </c>
      <c r="J13" s="73"/>
      <c r="K13" s="40">
        <f t="shared" si="19"/>
        <v>57800</v>
      </c>
      <c r="L13" s="39"/>
      <c r="M13" s="27">
        <f t="shared" si="20"/>
        <v>77700</v>
      </c>
      <c r="P13" s="22">
        <v>9</v>
      </c>
      <c r="R13" s="23"/>
      <c r="S13" s="24"/>
      <c r="T13" s="25"/>
      <c r="U13" s="26"/>
      <c r="V13" s="103" t="str">
        <f t="shared" si="0"/>
        <v>엥</v>
      </c>
      <c r="W13" s="103" t="str">
        <f t="shared" si="1"/>
        <v>엥</v>
      </c>
      <c r="X13" s="31" t="str">
        <f t="shared" si="5"/>
        <v/>
      </c>
      <c r="Y13" s="28" t="str">
        <f t="shared" si="6"/>
        <v/>
      </c>
      <c r="Z13" s="60"/>
      <c r="AA13" s="29"/>
      <c r="AB13" s="60"/>
      <c r="AC13" s="29"/>
      <c r="AD13" s="60"/>
      <c r="AE13" s="29"/>
      <c r="AF13" s="30" t="str">
        <f t="shared" si="7"/>
        <v/>
      </c>
      <c r="AG13" s="60"/>
      <c r="AH13" s="4"/>
      <c r="AI13" s="60"/>
      <c r="AJ13" s="4"/>
      <c r="AK13" s="60"/>
      <c r="AL13" s="4"/>
      <c r="AM13" s="60"/>
      <c r="AN13" s="4"/>
      <c r="AO13" s="60"/>
      <c r="AP13" s="4"/>
      <c r="AQ13" s="31" t="str">
        <f t="shared" si="2"/>
        <v/>
      </c>
      <c r="AR13" s="31">
        <f>IF($Z13="",0,$AQ13*$AA13)</f>
        <v>0</v>
      </c>
      <c r="AS13" s="31" t="str">
        <f t="shared" si="3"/>
        <v/>
      </c>
      <c r="AT13" s="31">
        <f>IF($AB13="",0,$AS13*$AC13)</f>
        <v>0</v>
      </c>
      <c r="AU13" s="31" t="str">
        <f t="shared" si="4"/>
        <v/>
      </c>
      <c r="AV13" s="31">
        <f>IF($AD13="",0,$AU13*$AE13)</f>
        <v>0</v>
      </c>
      <c r="AW13" s="31" t="str">
        <f t="shared" si="8"/>
        <v/>
      </c>
      <c r="AX13" s="31">
        <f t="shared" si="9"/>
        <v>0</v>
      </c>
      <c r="AY13" s="31" t="str">
        <f t="shared" si="10"/>
        <v/>
      </c>
      <c r="AZ13" s="31">
        <f t="shared" si="11"/>
        <v>0</v>
      </c>
      <c r="BA13" s="31" t="str">
        <f t="shared" si="12"/>
        <v/>
      </c>
      <c r="BB13" s="31">
        <f t="shared" si="13"/>
        <v>0</v>
      </c>
      <c r="BC13" s="31" t="str">
        <f t="shared" si="14"/>
        <v/>
      </c>
      <c r="BD13" s="31">
        <f t="shared" si="15"/>
        <v>0</v>
      </c>
      <c r="BE13" s="31" t="str">
        <f t="shared" si="16"/>
        <v/>
      </c>
      <c r="BF13" s="31">
        <f t="shared" si="17"/>
        <v>0</v>
      </c>
    </row>
    <row r="14" spans="2:58" ht="17.25" thickBot="1" x14ac:dyDescent="0.35">
      <c r="C14" s="81" t="s">
        <v>56</v>
      </c>
      <c r="D14" s="81"/>
      <c r="E14" s="81"/>
      <c r="F14" s="81"/>
      <c r="G14" s="81"/>
      <c r="H14" s="81"/>
      <c r="I14" s="23"/>
      <c r="J14" s="23"/>
      <c r="K14" s="23"/>
      <c r="L14" s="23"/>
      <c r="P14" s="22">
        <v>10</v>
      </c>
      <c r="R14" s="23"/>
      <c r="S14" s="24"/>
      <c r="T14" s="25"/>
      <c r="U14" s="26"/>
      <c r="V14" s="103" t="str">
        <f t="shared" si="0"/>
        <v>엥</v>
      </c>
      <c r="W14" s="103" t="str">
        <f t="shared" si="1"/>
        <v>엥</v>
      </c>
      <c r="X14" s="31" t="str">
        <f t="shared" si="5"/>
        <v/>
      </c>
      <c r="Y14" s="28" t="str">
        <f t="shared" si="6"/>
        <v/>
      </c>
      <c r="Z14" s="60"/>
      <c r="AA14" s="29"/>
      <c r="AB14" s="60"/>
      <c r="AC14" s="29"/>
      <c r="AD14" s="60"/>
      <c r="AE14" s="29"/>
      <c r="AF14" s="30" t="str">
        <f t="shared" si="7"/>
        <v/>
      </c>
      <c r="AG14" s="60"/>
      <c r="AH14" s="4"/>
      <c r="AI14" s="60"/>
      <c r="AJ14" s="4"/>
      <c r="AK14" s="60"/>
      <c r="AL14" s="4"/>
      <c r="AM14" s="60"/>
      <c r="AN14" s="4"/>
      <c r="AO14" s="60"/>
      <c r="AP14" s="4"/>
      <c r="AQ14" s="31" t="str">
        <f t="shared" si="2"/>
        <v/>
      </c>
      <c r="AR14" s="31">
        <f>IF($Z14="",0,$AQ14*$AA14)</f>
        <v>0</v>
      </c>
      <c r="AS14" s="31" t="str">
        <f t="shared" si="3"/>
        <v/>
      </c>
      <c r="AT14" s="31">
        <f>IF($AB14="",0,$AS14*$AC14)</f>
        <v>0</v>
      </c>
      <c r="AU14" s="31" t="str">
        <f t="shared" si="4"/>
        <v/>
      </c>
      <c r="AV14" s="31">
        <f>IF($AD14="",0,$AU14*$AE14)</f>
        <v>0</v>
      </c>
      <c r="AW14" s="31" t="str">
        <f t="shared" si="8"/>
        <v/>
      </c>
      <c r="AX14" s="31">
        <f t="shared" si="9"/>
        <v>0</v>
      </c>
      <c r="AY14" s="31" t="str">
        <f t="shared" si="10"/>
        <v/>
      </c>
      <c r="AZ14" s="31">
        <f t="shared" si="11"/>
        <v>0</v>
      </c>
      <c r="BA14" s="31" t="str">
        <f t="shared" si="12"/>
        <v/>
      </c>
      <c r="BB14" s="31">
        <f t="shared" si="13"/>
        <v>0</v>
      </c>
      <c r="BC14" s="31" t="str">
        <f t="shared" si="14"/>
        <v/>
      </c>
      <c r="BD14" s="31">
        <f t="shared" si="15"/>
        <v>0</v>
      </c>
      <c r="BE14" s="31" t="str">
        <f t="shared" si="16"/>
        <v/>
      </c>
      <c r="BF14" s="31">
        <f t="shared" si="17"/>
        <v>0</v>
      </c>
    </row>
    <row r="15" spans="2:58" x14ac:dyDescent="0.3">
      <c r="C15" s="82" t="s">
        <v>57</v>
      </c>
      <c r="D15" s="83"/>
      <c r="E15" s="42"/>
      <c r="F15" s="76" t="s">
        <v>58</v>
      </c>
      <c r="G15" s="77"/>
      <c r="H15" s="78"/>
      <c r="I15" s="74"/>
      <c r="M15" s="3"/>
      <c r="N15" s="3"/>
      <c r="O15" s="43"/>
      <c r="P15" s="22">
        <v>11</v>
      </c>
      <c r="R15" s="23"/>
      <c r="S15" s="24"/>
      <c r="T15" s="25"/>
      <c r="U15" s="26"/>
      <c r="V15" s="103" t="str">
        <f t="shared" si="0"/>
        <v>엥</v>
      </c>
      <c r="W15" s="103" t="str">
        <f t="shared" si="1"/>
        <v>엥</v>
      </c>
      <c r="X15" s="31" t="str">
        <f t="shared" si="5"/>
        <v/>
      </c>
      <c r="Y15" s="28" t="str">
        <f t="shared" si="6"/>
        <v/>
      </c>
      <c r="Z15" s="60"/>
      <c r="AA15" s="29"/>
      <c r="AB15" s="60"/>
      <c r="AC15" s="29"/>
      <c r="AD15" s="60"/>
      <c r="AE15" s="29"/>
      <c r="AF15" s="30" t="str">
        <f t="shared" si="7"/>
        <v/>
      </c>
      <c r="AG15" s="60"/>
      <c r="AH15" s="4"/>
      <c r="AI15" s="60"/>
      <c r="AJ15" s="4"/>
      <c r="AK15" s="60"/>
      <c r="AL15" s="4"/>
      <c r="AM15" s="60"/>
      <c r="AN15" s="4"/>
      <c r="AO15" s="60"/>
      <c r="AP15" s="4"/>
      <c r="AQ15" s="31" t="str">
        <f t="shared" si="2"/>
        <v/>
      </c>
      <c r="AR15" s="31">
        <f>IF($Z15="",0,$AQ15*$AA15)</f>
        <v>0</v>
      </c>
      <c r="AS15" s="31" t="str">
        <f t="shared" si="3"/>
        <v/>
      </c>
      <c r="AT15" s="31">
        <f>IF($AB15="",0,$AS15*$AC15)</f>
        <v>0</v>
      </c>
      <c r="AU15" s="31" t="str">
        <f t="shared" si="4"/>
        <v/>
      </c>
      <c r="AV15" s="31">
        <f>IF($AD15="",0,$AU15*$AE15)</f>
        <v>0</v>
      </c>
      <c r="AW15" s="31" t="str">
        <f t="shared" si="8"/>
        <v/>
      </c>
      <c r="AX15" s="31">
        <f t="shared" si="9"/>
        <v>0</v>
      </c>
      <c r="AY15" s="31" t="str">
        <f t="shared" si="10"/>
        <v/>
      </c>
      <c r="AZ15" s="31">
        <f t="shared" si="11"/>
        <v>0</v>
      </c>
      <c r="BA15" s="31" t="str">
        <f t="shared" si="12"/>
        <v/>
      </c>
      <c r="BB15" s="31">
        <f t="shared" si="13"/>
        <v>0</v>
      </c>
      <c r="BC15" s="31" t="str">
        <f t="shared" si="14"/>
        <v/>
      </c>
      <c r="BD15" s="31">
        <f t="shared" si="15"/>
        <v>0</v>
      </c>
      <c r="BE15" s="31" t="str">
        <f t="shared" si="16"/>
        <v/>
      </c>
      <c r="BF15" s="31">
        <f t="shared" si="17"/>
        <v>0</v>
      </c>
    </row>
    <row r="16" spans="2:58" x14ac:dyDescent="0.3">
      <c r="B16" s="60" t="s">
        <v>59</v>
      </c>
      <c r="C16" s="79" t="s">
        <v>60</v>
      </c>
      <c r="D16" s="44">
        <v>300</v>
      </c>
      <c r="E16" s="23"/>
      <c r="F16" s="45"/>
      <c r="G16" s="46"/>
      <c r="H16" s="47" t="str">
        <f>IF($F16="","",$D16*$F16)</f>
        <v/>
      </c>
      <c r="I16" s="46"/>
      <c r="M16" s="23"/>
      <c r="N16" s="23"/>
      <c r="O16" s="60"/>
      <c r="P16" s="22">
        <v>12</v>
      </c>
      <c r="R16" s="23"/>
      <c r="S16" s="24"/>
      <c r="T16" s="25"/>
      <c r="U16" s="26"/>
      <c r="V16" s="103" t="str">
        <f t="shared" si="0"/>
        <v>엥</v>
      </c>
      <c r="W16" s="103" t="str">
        <f t="shared" si="1"/>
        <v>엥</v>
      </c>
      <c r="X16" s="31" t="str">
        <f t="shared" si="5"/>
        <v/>
      </c>
      <c r="Y16" s="28" t="str">
        <f t="shared" si="6"/>
        <v/>
      </c>
      <c r="Z16" s="60"/>
      <c r="AA16" s="29"/>
      <c r="AB16" s="60"/>
      <c r="AC16" s="29"/>
      <c r="AD16" s="60"/>
      <c r="AE16" s="29"/>
      <c r="AF16" s="30" t="str">
        <f t="shared" si="7"/>
        <v/>
      </c>
      <c r="AG16" s="60"/>
      <c r="AH16" s="4"/>
      <c r="AI16" s="60"/>
      <c r="AJ16" s="4"/>
      <c r="AK16" s="60"/>
      <c r="AL16" s="4"/>
      <c r="AM16" s="60"/>
      <c r="AN16" s="4"/>
      <c r="AO16" s="60"/>
      <c r="AP16" s="4"/>
      <c r="AQ16" s="31" t="str">
        <f t="shared" si="2"/>
        <v/>
      </c>
      <c r="AR16" s="31">
        <f>IF($Z16="",0,$AQ16*$AA16)</f>
        <v>0</v>
      </c>
      <c r="AS16" s="31" t="str">
        <f t="shared" si="3"/>
        <v/>
      </c>
      <c r="AT16" s="31">
        <f>IF($AB16="",0,$AS16*$AC16)</f>
        <v>0</v>
      </c>
      <c r="AU16" s="31" t="str">
        <f t="shared" si="4"/>
        <v/>
      </c>
      <c r="AV16" s="31">
        <f>IF($AD16="",0,$AU16*$AE16)</f>
        <v>0</v>
      </c>
      <c r="AW16" s="31" t="str">
        <f t="shared" si="8"/>
        <v/>
      </c>
      <c r="AX16" s="31">
        <f t="shared" si="9"/>
        <v>0</v>
      </c>
      <c r="AY16" s="31" t="str">
        <f t="shared" si="10"/>
        <v/>
      </c>
      <c r="AZ16" s="31">
        <f t="shared" si="11"/>
        <v>0</v>
      </c>
      <c r="BA16" s="31" t="str">
        <f t="shared" si="12"/>
        <v/>
      </c>
      <c r="BB16" s="31">
        <f t="shared" si="13"/>
        <v>0</v>
      </c>
      <c r="BC16" s="31" t="str">
        <f t="shared" si="14"/>
        <v/>
      </c>
      <c r="BD16" s="31">
        <f t="shared" si="15"/>
        <v>0</v>
      </c>
      <c r="BE16" s="31" t="str">
        <f t="shared" si="16"/>
        <v/>
      </c>
      <c r="BF16" s="31">
        <f t="shared" si="17"/>
        <v>0</v>
      </c>
    </row>
    <row r="17" spans="2:58" x14ac:dyDescent="0.3">
      <c r="B17" s="60" t="s">
        <v>61</v>
      </c>
      <c r="C17" s="80"/>
      <c r="D17" s="44">
        <v>330</v>
      </c>
      <c r="E17" s="60"/>
      <c r="F17" s="48"/>
      <c r="G17" s="49"/>
      <c r="H17" s="47" t="str">
        <f>IF($F17="","",$D17*$F17)</f>
        <v/>
      </c>
      <c r="I17" s="49"/>
      <c r="J17" s="96" t="s">
        <v>62</v>
      </c>
      <c r="M17" s="60"/>
      <c r="P17" s="22">
        <v>13</v>
      </c>
      <c r="R17" s="23"/>
      <c r="S17" s="24"/>
      <c r="T17" s="25"/>
      <c r="U17" s="26"/>
      <c r="V17" s="103" t="str">
        <f t="shared" si="0"/>
        <v>엥</v>
      </c>
      <c r="W17" s="103" t="str">
        <f t="shared" si="1"/>
        <v>엥</v>
      </c>
      <c r="X17" s="31" t="str">
        <f t="shared" si="5"/>
        <v/>
      </c>
      <c r="Y17" s="28" t="str">
        <f t="shared" si="6"/>
        <v/>
      </c>
      <c r="Z17" s="60"/>
      <c r="AA17" s="29"/>
      <c r="AB17" s="60"/>
      <c r="AC17" s="29"/>
      <c r="AD17" s="60"/>
      <c r="AE17" s="29"/>
      <c r="AF17" s="30" t="str">
        <f t="shared" si="7"/>
        <v/>
      </c>
      <c r="AG17" s="60"/>
      <c r="AH17" s="4"/>
      <c r="AI17" s="60"/>
      <c r="AJ17" s="4"/>
      <c r="AK17" s="60"/>
      <c r="AL17" s="4"/>
      <c r="AM17" s="60"/>
      <c r="AN17" s="4"/>
      <c r="AO17" s="60"/>
      <c r="AP17" s="4"/>
      <c r="AQ17" s="31" t="str">
        <f t="shared" si="2"/>
        <v/>
      </c>
      <c r="AR17" s="31">
        <f>IF($Z17="",0,$AQ17*$AA17)</f>
        <v>0</v>
      </c>
      <c r="AS17" s="31" t="str">
        <f t="shared" si="3"/>
        <v/>
      </c>
      <c r="AT17" s="31">
        <f>IF($AB17="",0,$AS17*$AC17)</f>
        <v>0</v>
      </c>
      <c r="AU17" s="31" t="str">
        <f t="shared" si="4"/>
        <v/>
      </c>
      <c r="AV17" s="31">
        <f>IF($AD17="",0,$AU17*$AE17)</f>
        <v>0</v>
      </c>
      <c r="AW17" s="31" t="str">
        <f t="shared" si="8"/>
        <v/>
      </c>
      <c r="AX17" s="31">
        <f t="shared" si="9"/>
        <v>0</v>
      </c>
      <c r="AY17" s="31" t="str">
        <f t="shared" si="10"/>
        <v/>
      </c>
      <c r="AZ17" s="31">
        <f t="shared" si="11"/>
        <v>0</v>
      </c>
      <c r="BA17" s="31" t="str">
        <f t="shared" si="12"/>
        <v/>
      </c>
      <c r="BB17" s="31">
        <f t="shared" si="13"/>
        <v>0</v>
      </c>
      <c r="BC17" s="31" t="str">
        <f t="shared" si="14"/>
        <v/>
      </c>
      <c r="BD17" s="31">
        <f t="shared" si="15"/>
        <v>0</v>
      </c>
      <c r="BE17" s="31" t="str">
        <f t="shared" si="16"/>
        <v/>
      </c>
      <c r="BF17" s="31">
        <f t="shared" si="17"/>
        <v>0</v>
      </c>
    </row>
    <row r="18" spans="2:58" x14ac:dyDescent="0.3">
      <c r="B18" s="60" t="s">
        <v>63</v>
      </c>
      <c r="C18" s="80"/>
      <c r="D18" s="44">
        <v>354</v>
      </c>
      <c r="E18" s="60"/>
      <c r="F18" s="48"/>
      <c r="G18" s="49"/>
      <c r="H18" s="47" t="str">
        <f>IF($F18="","",$D18*$F18)</f>
        <v/>
      </c>
      <c r="I18" s="49"/>
      <c r="J18" s="96"/>
      <c r="M18" s="60"/>
      <c r="P18" s="22">
        <v>14</v>
      </c>
      <c r="R18" s="23"/>
      <c r="S18" s="24"/>
      <c r="T18" s="25"/>
      <c r="U18" s="26"/>
      <c r="V18" s="103" t="str">
        <f t="shared" si="0"/>
        <v>엥</v>
      </c>
      <c r="W18" s="103" t="str">
        <f t="shared" si="1"/>
        <v>엥</v>
      </c>
      <c r="X18" s="31" t="str">
        <f t="shared" si="5"/>
        <v/>
      </c>
      <c r="Y18" s="28" t="str">
        <f t="shared" si="6"/>
        <v/>
      </c>
      <c r="Z18" s="60"/>
      <c r="AA18" s="29"/>
      <c r="AB18" s="60"/>
      <c r="AC18" s="29"/>
      <c r="AD18" s="60"/>
      <c r="AE18" s="29"/>
      <c r="AF18" s="30" t="str">
        <f t="shared" si="7"/>
        <v/>
      </c>
      <c r="AG18" s="60"/>
      <c r="AH18" s="4"/>
      <c r="AI18" s="60"/>
      <c r="AJ18" s="4"/>
      <c r="AK18" s="60"/>
      <c r="AL18" s="4"/>
      <c r="AM18" s="60"/>
      <c r="AN18" s="4"/>
      <c r="AO18" s="60"/>
      <c r="AP18" s="4"/>
      <c r="AQ18" s="31" t="str">
        <f t="shared" si="2"/>
        <v/>
      </c>
      <c r="AR18" s="31">
        <f>IF($Z18="",0,$AQ18*$AA18)</f>
        <v>0</v>
      </c>
      <c r="AS18" s="31" t="str">
        <f t="shared" si="3"/>
        <v/>
      </c>
      <c r="AT18" s="31">
        <f>IF($AB18="",0,$AS18*$AC18)</f>
        <v>0</v>
      </c>
      <c r="AU18" s="31" t="str">
        <f t="shared" si="4"/>
        <v/>
      </c>
      <c r="AV18" s="31">
        <f>IF($AD18="",0,$AU18*$AE18)</f>
        <v>0</v>
      </c>
      <c r="AW18" s="31" t="str">
        <f t="shared" si="8"/>
        <v/>
      </c>
      <c r="AX18" s="31">
        <f t="shared" si="9"/>
        <v>0</v>
      </c>
      <c r="AY18" s="31" t="str">
        <f t="shared" si="10"/>
        <v/>
      </c>
      <c r="AZ18" s="31">
        <f t="shared" si="11"/>
        <v>0</v>
      </c>
      <c r="BA18" s="31" t="str">
        <f t="shared" si="12"/>
        <v/>
      </c>
      <c r="BB18" s="31">
        <f t="shared" si="13"/>
        <v>0</v>
      </c>
      <c r="BC18" s="31" t="str">
        <f t="shared" si="14"/>
        <v/>
      </c>
      <c r="BD18" s="31">
        <f t="shared" si="15"/>
        <v>0</v>
      </c>
      <c r="BE18" s="31" t="str">
        <f t="shared" si="16"/>
        <v/>
      </c>
      <c r="BF18" s="31">
        <f t="shared" si="17"/>
        <v>0</v>
      </c>
    </row>
    <row r="19" spans="2:58" x14ac:dyDescent="0.3">
      <c r="B19" s="60" t="s">
        <v>64</v>
      </c>
      <c r="C19" s="80"/>
      <c r="D19" s="44">
        <v>360</v>
      </c>
      <c r="E19" s="60"/>
      <c r="F19" s="48"/>
      <c r="G19" s="49"/>
      <c r="H19" s="47" t="str">
        <f>IF($F19="","",$D19*$F19)</f>
        <v/>
      </c>
      <c r="I19" s="49"/>
      <c r="J19" s="96"/>
      <c r="M19" s="60"/>
      <c r="P19" s="22">
        <v>15</v>
      </c>
      <c r="R19" s="23"/>
      <c r="S19" s="24"/>
      <c r="T19" s="25"/>
      <c r="U19" s="26"/>
      <c r="V19" s="103" t="str">
        <f t="shared" si="0"/>
        <v>엥</v>
      </c>
      <c r="W19" s="103" t="str">
        <f t="shared" si="1"/>
        <v>엥</v>
      </c>
      <c r="X19" s="31" t="str">
        <f t="shared" si="5"/>
        <v/>
      </c>
      <c r="Y19" s="28" t="str">
        <f t="shared" si="6"/>
        <v/>
      </c>
      <c r="Z19" s="60"/>
      <c r="AA19" s="29"/>
      <c r="AB19" s="60"/>
      <c r="AC19" s="29"/>
      <c r="AD19" s="60"/>
      <c r="AE19" s="29"/>
      <c r="AF19" s="30" t="str">
        <f t="shared" si="7"/>
        <v/>
      </c>
      <c r="AG19" s="60"/>
      <c r="AH19" s="4"/>
      <c r="AI19" s="60"/>
      <c r="AJ19" s="4"/>
      <c r="AK19" s="60"/>
      <c r="AL19" s="4"/>
      <c r="AM19" s="60"/>
      <c r="AN19" s="4"/>
      <c r="AO19" s="60"/>
      <c r="AP19" s="4"/>
      <c r="AQ19" s="31" t="str">
        <f t="shared" si="2"/>
        <v/>
      </c>
      <c r="AR19" s="31">
        <f>IF($Z19="",0,$AQ19*$AA19)</f>
        <v>0</v>
      </c>
      <c r="AS19" s="31" t="str">
        <f t="shared" si="3"/>
        <v/>
      </c>
      <c r="AT19" s="31">
        <f>IF($AB19="",0,$AS19*$AC19)</f>
        <v>0</v>
      </c>
      <c r="AU19" s="31" t="str">
        <f t="shared" si="4"/>
        <v/>
      </c>
      <c r="AV19" s="31">
        <f>IF($AD19="",0,$AU19*$AE19)</f>
        <v>0</v>
      </c>
      <c r="AW19" s="31" t="str">
        <f t="shared" si="8"/>
        <v/>
      </c>
      <c r="AX19" s="31">
        <f t="shared" si="9"/>
        <v>0</v>
      </c>
      <c r="AY19" s="31" t="str">
        <f t="shared" si="10"/>
        <v/>
      </c>
      <c r="AZ19" s="31">
        <f t="shared" si="11"/>
        <v>0</v>
      </c>
      <c r="BA19" s="31" t="str">
        <f t="shared" si="12"/>
        <v/>
      </c>
      <c r="BB19" s="31">
        <f t="shared" si="13"/>
        <v>0</v>
      </c>
      <c r="BC19" s="31" t="str">
        <f t="shared" si="14"/>
        <v/>
      </c>
      <c r="BD19" s="31">
        <f t="shared" si="15"/>
        <v>0</v>
      </c>
      <c r="BE19" s="31" t="str">
        <f t="shared" si="16"/>
        <v/>
      </c>
      <c r="BF19" s="31">
        <f t="shared" si="17"/>
        <v>0</v>
      </c>
    </row>
    <row r="20" spans="2:58" x14ac:dyDescent="0.3">
      <c r="B20" s="60" t="s">
        <v>65</v>
      </c>
      <c r="C20" s="80"/>
      <c r="D20" s="44">
        <v>384</v>
      </c>
      <c r="F20" s="48"/>
      <c r="H20" s="47" t="str">
        <f>IF($F20="","",$D20*$F20)</f>
        <v/>
      </c>
      <c r="J20" s="96"/>
      <c r="M20" s="60"/>
      <c r="P20" s="22">
        <v>16</v>
      </c>
      <c r="R20" s="23"/>
      <c r="S20" s="24"/>
      <c r="T20" s="25"/>
      <c r="U20" s="26"/>
      <c r="V20" s="103" t="str">
        <f t="shared" si="0"/>
        <v>엥</v>
      </c>
      <c r="W20" s="103" t="str">
        <f t="shared" si="1"/>
        <v>엥</v>
      </c>
      <c r="X20" s="31" t="str">
        <f t="shared" si="5"/>
        <v/>
      </c>
      <c r="Y20" s="28" t="str">
        <f t="shared" si="6"/>
        <v/>
      </c>
      <c r="Z20" s="60"/>
      <c r="AA20" s="29"/>
      <c r="AB20" s="60"/>
      <c r="AC20" s="29"/>
      <c r="AD20" s="60"/>
      <c r="AE20" s="29"/>
      <c r="AF20" s="30" t="str">
        <f t="shared" si="7"/>
        <v/>
      </c>
      <c r="AG20" s="60"/>
      <c r="AH20" s="4"/>
      <c r="AI20" s="60"/>
      <c r="AJ20" s="4"/>
      <c r="AK20" s="60"/>
      <c r="AL20" s="4"/>
      <c r="AM20" s="60"/>
      <c r="AN20" s="4"/>
      <c r="AO20" s="60"/>
      <c r="AP20" s="4"/>
      <c r="AQ20" s="31" t="str">
        <f t="shared" si="2"/>
        <v/>
      </c>
      <c r="AR20" s="31">
        <f>IF($Z20="",0,$AQ20*$AA20)</f>
        <v>0</v>
      </c>
      <c r="AS20" s="31" t="str">
        <f t="shared" si="3"/>
        <v/>
      </c>
      <c r="AT20" s="31">
        <f>IF($AB20="",0,$AS20*$AC20)</f>
        <v>0</v>
      </c>
      <c r="AU20" s="31" t="str">
        <f t="shared" si="4"/>
        <v/>
      </c>
      <c r="AV20" s="31">
        <f>IF($AD20="",0,$AU20*$AE20)</f>
        <v>0</v>
      </c>
      <c r="AW20" s="31" t="str">
        <f t="shared" si="8"/>
        <v/>
      </c>
      <c r="AX20" s="31">
        <f t="shared" si="9"/>
        <v>0</v>
      </c>
      <c r="AY20" s="31" t="str">
        <f t="shared" si="10"/>
        <v/>
      </c>
      <c r="AZ20" s="31">
        <f t="shared" si="11"/>
        <v>0</v>
      </c>
      <c r="BA20" s="31" t="str">
        <f t="shared" si="12"/>
        <v/>
      </c>
      <c r="BB20" s="31">
        <f t="shared" si="13"/>
        <v>0</v>
      </c>
      <c r="BC20" s="31" t="str">
        <f t="shared" si="14"/>
        <v/>
      </c>
      <c r="BD20" s="31">
        <f t="shared" si="15"/>
        <v>0</v>
      </c>
      <c r="BE20" s="31" t="str">
        <f t="shared" si="16"/>
        <v/>
      </c>
      <c r="BF20" s="31">
        <f t="shared" si="17"/>
        <v>0</v>
      </c>
    </row>
    <row r="21" spans="2:58" x14ac:dyDescent="0.3">
      <c r="B21" s="60" t="s">
        <v>67</v>
      </c>
      <c r="C21" s="80"/>
      <c r="D21" s="44">
        <v>450</v>
      </c>
      <c r="F21" s="48"/>
      <c r="H21" s="47" t="str">
        <f>IF($F21="","",$D21*$F21)</f>
        <v/>
      </c>
      <c r="J21" s="96"/>
      <c r="P21" s="22">
        <v>17</v>
      </c>
      <c r="R21" s="23"/>
      <c r="S21" s="24"/>
      <c r="T21" s="25"/>
      <c r="U21" s="26"/>
      <c r="V21" s="103" t="str">
        <f t="shared" si="0"/>
        <v>엥</v>
      </c>
      <c r="W21" s="103" t="str">
        <f t="shared" si="1"/>
        <v>엥</v>
      </c>
      <c r="X21" s="31" t="str">
        <f t="shared" si="5"/>
        <v/>
      </c>
      <c r="Y21" s="28" t="str">
        <f t="shared" si="6"/>
        <v/>
      </c>
      <c r="Z21" s="60"/>
      <c r="AA21" s="29"/>
      <c r="AB21" s="60"/>
      <c r="AC21" s="29"/>
      <c r="AD21" s="60"/>
      <c r="AE21" s="29"/>
      <c r="AF21" s="30" t="str">
        <f t="shared" si="7"/>
        <v/>
      </c>
      <c r="AG21" s="60"/>
      <c r="AH21" s="4"/>
      <c r="AI21" s="60"/>
      <c r="AJ21" s="4"/>
      <c r="AK21" s="60"/>
      <c r="AL21" s="4"/>
      <c r="AM21" s="60"/>
      <c r="AN21" s="4"/>
      <c r="AO21" s="60"/>
      <c r="AP21" s="4"/>
      <c r="AQ21" s="31" t="str">
        <f t="shared" si="2"/>
        <v/>
      </c>
      <c r="AR21" s="31">
        <f>IF($Z21="",0,$AQ21*$AA21)</f>
        <v>0</v>
      </c>
      <c r="AS21" s="31" t="str">
        <f t="shared" si="3"/>
        <v/>
      </c>
      <c r="AT21" s="31">
        <f>IF($AB21="",0,$AS21*$AC21)</f>
        <v>0</v>
      </c>
      <c r="AU21" s="31" t="str">
        <f t="shared" si="4"/>
        <v/>
      </c>
      <c r="AV21" s="31">
        <f>IF($AD21="",0,$AU21*$AE21)</f>
        <v>0</v>
      </c>
      <c r="AW21" s="31" t="str">
        <f t="shared" si="8"/>
        <v/>
      </c>
      <c r="AX21" s="31">
        <f t="shared" si="9"/>
        <v>0</v>
      </c>
      <c r="AY21" s="31" t="str">
        <f t="shared" si="10"/>
        <v/>
      </c>
      <c r="AZ21" s="31">
        <f t="shared" si="11"/>
        <v>0</v>
      </c>
      <c r="BA21" s="31" t="str">
        <f t="shared" si="12"/>
        <v/>
      </c>
      <c r="BB21" s="31">
        <f t="shared" si="13"/>
        <v>0</v>
      </c>
      <c r="BC21" s="31" t="str">
        <f t="shared" si="14"/>
        <v/>
      </c>
      <c r="BD21" s="31">
        <f t="shared" si="15"/>
        <v>0</v>
      </c>
      <c r="BE21" s="31" t="str">
        <f t="shared" si="16"/>
        <v/>
      </c>
      <c r="BF21" s="31">
        <f t="shared" si="17"/>
        <v>0</v>
      </c>
    </row>
    <row r="22" spans="2:58" x14ac:dyDescent="0.3">
      <c r="B22" s="1" t="s">
        <v>68</v>
      </c>
      <c r="C22" s="50" t="s">
        <v>68</v>
      </c>
      <c r="D22" s="44">
        <v>2000</v>
      </c>
      <c r="E22" s="60"/>
      <c r="F22" s="48"/>
      <c r="G22" s="49"/>
      <c r="H22" s="47" t="str">
        <f>IF($F22="","",$D22*$F22)</f>
        <v/>
      </c>
      <c r="I22" s="49"/>
      <c r="P22" s="22">
        <v>18</v>
      </c>
      <c r="R22" s="23"/>
      <c r="S22" s="24"/>
      <c r="T22" s="25"/>
      <c r="U22" s="26"/>
      <c r="V22" s="103" t="str">
        <f t="shared" si="0"/>
        <v>엥</v>
      </c>
      <c r="W22" s="103" t="str">
        <f t="shared" si="1"/>
        <v>엥</v>
      </c>
      <c r="X22" s="31" t="str">
        <f t="shared" si="5"/>
        <v/>
      </c>
      <c r="Y22" s="28" t="str">
        <f t="shared" si="6"/>
        <v/>
      </c>
      <c r="Z22" s="60"/>
      <c r="AA22" s="29"/>
      <c r="AB22" s="60"/>
      <c r="AC22" s="29"/>
      <c r="AD22" s="60"/>
      <c r="AE22" s="29"/>
      <c r="AF22" s="30" t="str">
        <f t="shared" si="7"/>
        <v/>
      </c>
      <c r="AG22" s="60"/>
      <c r="AH22" s="4"/>
      <c r="AI22" s="60"/>
      <c r="AJ22" s="4"/>
      <c r="AK22" s="60"/>
      <c r="AL22" s="4"/>
      <c r="AM22" s="60"/>
      <c r="AN22" s="4"/>
      <c r="AO22" s="60"/>
      <c r="AP22" s="4"/>
      <c r="AQ22" s="31" t="str">
        <f t="shared" si="2"/>
        <v/>
      </c>
      <c r="AR22" s="31">
        <f>IF($Z22="",0,$AQ22*$AA22)</f>
        <v>0</v>
      </c>
      <c r="AS22" s="31" t="str">
        <f t="shared" si="3"/>
        <v/>
      </c>
      <c r="AT22" s="31">
        <f>IF($AB22="",0,$AS22*$AC22)</f>
        <v>0</v>
      </c>
      <c r="AU22" s="31" t="str">
        <f t="shared" si="4"/>
        <v/>
      </c>
      <c r="AV22" s="31">
        <f>IF($AD22="",0,$AU22*$AE22)</f>
        <v>0</v>
      </c>
      <c r="AW22" s="31" t="str">
        <f t="shared" si="8"/>
        <v/>
      </c>
      <c r="AX22" s="31">
        <f t="shared" si="9"/>
        <v>0</v>
      </c>
      <c r="AY22" s="31" t="str">
        <f t="shared" si="10"/>
        <v/>
      </c>
      <c r="AZ22" s="31">
        <f t="shared" si="11"/>
        <v>0</v>
      </c>
      <c r="BA22" s="31" t="str">
        <f t="shared" si="12"/>
        <v/>
      </c>
      <c r="BB22" s="31">
        <f t="shared" si="13"/>
        <v>0</v>
      </c>
      <c r="BC22" s="31" t="str">
        <f t="shared" si="14"/>
        <v/>
      </c>
      <c r="BD22" s="31">
        <f t="shared" si="15"/>
        <v>0</v>
      </c>
      <c r="BE22" s="31" t="str">
        <f t="shared" si="16"/>
        <v/>
      </c>
      <c r="BF22" s="31">
        <f t="shared" si="17"/>
        <v>0</v>
      </c>
    </row>
    <row r="23" spans="2:58" ht="17.25" thickBot="1" x14ac:dyDescent="0.35">
      <c r="B23" s="1" t="s">
        <v>72</v>
      </c>
      <c r="C23" s="51" t="s">
        <v>72</v>
      </c>
      <c r="D23" s="52">
        <v>10000</v>
      </c>
      <c r="F23" s="53"/>
      <c r="G23" s="54"/>
      <c r="H23" s="55" t="str">
        <f>IF($F23="","",$D23*$F23)</f>
        <v/>
      </c>
      <c r="I23" s="54"/>
      <c r="P23" s="22">
        <v>19</v>
      </c>
      <c r="R23" s="23"/>
      <c r="S23" s="24"/>
      <c r="T23" s="25"/>
      <c r="U23" s="26"/>
      <c r="V23" s="103" t="str">
        <f t="shared" si="0"/>
        <v>엥</v>
      </c>
      <c r="W23" s="103" t="str">
        <f t="shared" si="1"/>
        <v>엥</v>
      </c>
      <c r="X23" s="31" t="str">
        <f t="shared" si="5"/>
        <v/>
      </c>
      <c r="Y23" s="28" t="str">
        <f t="shared" si="6"/>
        <v/>
      </c>
      <c r="Z23" s="60"/>
      <c r="AA23" s="29"/>
      <c r="AB23" s="60"/>
      <c r="AC23" s="29"/>
      <c r="AD23" s="60"/>
      <c r="AE23" s="29"/>
      <c r="AF23" s="30" t="str">
        <f t="shared" si="7"/>
        <v/>
      </c>
      <c r="AG23" s="60"/>
      <c r="AH23" s="4"/>
      <c r="AI23" s="60"/>
      <c r="AJ23" s="4"/>
      <c r="AK23" s="60"/>
      <c r="AL23" s="4"/>
      <c r="AM23" s="60"/>
      <c r="AN23" s="4"/>
      <c r="AO23" s="60"/>
      <c r="AP23" s="4"/>
      <c r="AQ23" s="31" t="str">
        <f t="shared" si="2"/>
        <v/>
      </c>
      <c r="AR23" s="31">
        <f>IF($Z23="",0,$AQ23*$AA23)</f>
        <v>0</v>
      </c>
      <c r="AS23" s="31" t="str">
        <f t="shared" si="3"/>
        <v/>
      </c>
      <c r="AT23" s="31">
        <f>IF($AB23="",0,$AS23*$AC23)</f>
        <v>0</v>
      </c>
      <c r="AU23" s="31" t="str">
        <f t="shared" si="4"/>
        <v/>
      </c>
      <c r="AV23" s="31">
        <f>IF($AD23="",0,$AU23*$AE23)</f>
        <v>0</v>
      </c>
      <c r="AW23" s="31" t="str">
        <f t="shared" si="8"/>
        <v/>
      </c>
      <c r="AX23" s="31">
        <f t="shared" si="9"/>
        <v>0</v>
      </c>
      <c r="AY23" s="31" t="str">
        <f t="shared" si="10"/>
        <v/>
      </c>
      <c r="AZ23" s="31">
        <f t="shared" si="11"/>
        <v>0</v>
      </c>
      <c r="BA23" s="31" t="str">
        <f t="shared" si="12"/>
        <v/>
      </c>
      <c r="BB23" s="31">
        <f t="shared" si="13"/>
        <v>0</v>
      </c>
      <c r="BC23" s="31" t="str">
        <f t="shared" si="14"/>
        <v/>
      </c>
      <c r="BD23" s="31">
        <f t="shared" si="15"/>
        <v>0</v>
      </c>
      <c r="BE23" s="31" t="str">
        <f t="shared" si="16"/>
        <v/>
      </c>
      <c r="BF23" s="31">
        <f t="shared" si="17"/>
        <v>0</v>
      </c>
    </row>
    <row r="24" spans="2:58" x14ac:dyDescent="0.3">
      <c r="F24" s="56" t="s">
        <v>75</v>
      </c>
      <c r="H24" s="57">
        <f>SUM($H16:$H23)</f>
        <v>0</v>
      </c>
      <c r="P24" s="22">
        <v>20</v>
      </c>
      <c r="R24" s="23"/>
      <c r="S24" s="24"/>
      <c r="T24" s="25"/>
      <c r="U24" s="26"/>
      <c r="V24" s="103" t="str">
        <f t="shared" si="0"/>
        <v>엥</v>
      </c>
      <c r="W24" s="103" t="str">
        <f t="shared" si="1"/>
        <v>엥</v>
      </c>
      <c r="X24" s="31" t="str">
        <f t="shared" si="5"/>
        <v/>
      </c>
      <c r="Y24" s="28" t="str">
        <f t="shared" si="6"/>
        <v/>
      </c>
      <c r="Z24" s="60"/>
      <c r="AA24" s="29"/>
      <c r="AB24" s="60"/>
      <c r="AC24" s="29"/>
      <c r="AD24" s="60"/>
      <c r="AE24" s="29"/>
      <c r="AF24" s="30" t="str">
        <f t="shared" si="7"/>
        <v/>
      </c>
      <c r="AG24" s="60"/>
      <c r="AH24" s="4"/>
      <c r="AI24" s="60"/>
      <c r="AJ24" s="4"/>
      <c r="AK24" s="60"/>
      <c r="AL24" s="4"/>
      <c r="AM24" s="60"/>
      <c r="AN24" s="4"/>
      <c r="AO24" s="60"/>
      <c r="AP24" s="4"/>
      <c r="AQ24" s="31" t="str">
        <f t="shared" si="2"/>
        <v/>
      </c>
      <c r="AR24" s="31">
        <f>IF($Z24="",0,$AQ24*$AA24)</f>
        <v>0</v>
      </c>
      <c r="AS24" s="31" t="str">
        <f t="shared" si="3"/>
        <v/>
      </c>
      <c r="AT24" s="31">
        <f>IF($AB24="",0,$AS24*$AC24)</f>
        <v>0</v>
      </c>
      <c r="AU24" s="31" t="str">
        <f t="shared" si="4"/>
        <v/>
      </c>
      <c r="AV24" s="31">
        <f>IF($AD24="",0,$AU24*$AE24)</f>
        <v>0</v>
      </c>
      <c r="AW24" s="31" t="str">
        <f t="shared" si="8"/>
        <v/>
      </c>
      <c r="AX24" s="31">
        <f t="shared" si="9"/>
        <v>0</v>
      </c>
      <c r="AY24" s="31" t="str">
        <f t="shared" si="10"/>
        <v/>
      </c>
      <c r="AZ24" s="31">
        <f t="shared" si="11"/>
        <v>0</v>
      </c>
      <c r="BA24" s="31" t="str">
        <f t="shared" si="12"/>
        <v/>
      </c>
      <c r="BB24" s="31">
        <f t="shared" si="13"/>
        <v>0</v>
      </c>
      <c r="BC24" s="31" t="str">
        <f t="shared" si="14"/>
        <v/>
      </c>
      <c r="BD24" s="31">
        <f t="shared" si="15"/>
        <v>0</v>
      </c>
      <c r="BE24" s="31" t="str">
        <f t="shared" si="16"/>
        <v/>
      </c>
      <c r="BF24" s="31">
        <f t="shared" si="17"/>
        <v>0</v>
      </c>
    </row>
    <row r="25" spans="2:58" ht="17.25" thickBot="1" x14ac:dyDescent="0.35">
      <c r="C25" s="97" t="s">
        <v>91</v>
      </c>
      <c r="D25" s="97"/>
      <c r="E25" s="97"/>
      <c r="F25" s="97"/>
      <c r="G25" s="97"/>
      <c r="H25" s="97"/>
      <c r="I25" s="75"/>
      <c r="J25" s="75"/>
      <c r="K25" s="75"/>
      <c r="L25" s="75"/>
      <c r="P25" s="22">
        <v>21</v>
      </c>
      <c r="R25" s="23"/>
      <c r="S25" s="24"/>
      <c r="T25" s="25"/>
      <c r="U25" s="26"/>
      <c r="V25" s="103" t="str">
        <f t="shared" si="0"/>
        <v>엥</v>
      </c>
      <c r="W25" s="103" t="str">
        <f t="shared" si="1"/>
        <v>엥</v>
      </c>
      <c r="X25" s="31" t="str">
        <f t="shared" si="5"/>
        <v/>
      </c>
      <c r="Y25" s="28" t="str">
        <f t="shared" si="6"/>
        <v/>
      </c>
      <c r="Z25" s="60"/>
      <c r="AA25" s="29"/>
      <c r="AB25" s="60"/>
      <c r="AC25" s="29"/>
      <c r="AD25" s="60"/>
      <c r="AE25" s="29"/>
      <c r="AF25" s="30" t="str">
        <f t="shared" si="7"/>
        <v/>
      </c>
      <c r="AG25" s="60"/>
      <c r="AH25" s="4"/>
      <c r="AI25" s="60"/>
      <c r="AJ25" s="4"/>
      <c r="AK25" s="60"/>
      <c r="AL25" s="4"/>
      <c r="AM25" s="60"/>
      <c r="AN25" s="4"/>
      <c r="AO25" s="60"/>
      <c r="AP25" s="4"/>
      <c r="AQ25" s="31" t="str">
        <f t="shared" si="2"/>
        <v/>
      </c>
      <c r="AR25" s="31">
        <f>IF($Z25="",0,$AQ25*$AA25)</f>
        <v>0</v>
      </c>
      <c r="AS25" s="31" t="str">
        <f t="shared" si="3"/>
        <v/>
      </c>
      <c r="AT25" s="31">
        <f>IF($AB25="",0,$AS25*$AC25)</f>
        <v>0</v>
      </c>
      <c r="AU25" s="31" t="str">
        <f t="shared" si="4"/>
        <v/>
      </c>
      <c r="AV25" s="31">
        <f>IF($AD25="",0,$AU25*$AE25)</f>
        <v>0</v>
      </c>
      <c r="AW25" s="31" t="str">
        <f t="shared" si="8"/>
        <v/>
      </c>
      <c r="AX25" s="31">
        <f t="shared" si="9"/>
        <v>0</v>
      </c>
      <c r="AY25" s="31" t="str">
        <f t="shared" si="10"/>
        <v/>
      </c>
      <c r="AZ25" s="31">
        <f t="shared" si="11"/>
        <v>0</v>
      </c>
      <c r="BA25" s="31" t="str">
        <f t="shared" si="12"/>
        <v/>
      </c>
      <c r="BB25" s="31">
        <f t="shared" si="13"/>
        <v>0</v>
      </c>
      <c r="BC25" s="31" t="str">
        <f t="shared" si="14"/>
        <v/>
      </c>
      <c r="BD25" s="31">
        <f t="shared" si="15"/>
        <v>0</v>
      </c>
      <c r="BE25" s="31" t="str">
        <f t="shared" si="16"/>
        <v/>
      </c>
      <c r="BF25" s="31">
        <f t="shared" si="17"/>
        <v>0</v>
      </c>
    </row>
    <row r="26" spans="2:58" x14ac:dyDescent="0.3">
      <c r="C26" s="82" t="s">
        <v>77</v>
      </c>
      <c r="D26" s="83"/>
      <c r="E26" s="42"/>
      <c r="F26" s="76" t="s">
        <v>78</v>
      </c>
      <c r="G26" s="77"/>
      <c r="H26" s="78"/>
      <c r="I26" s="59"/>
      <c r="P26" s="22">
        <v>22</v>
      </c>
      <c r="R26" s="23"/>
      <c r="S26" s="24"/>
      <c r="T26" s="25"/>
      <c r="U26" s="26"/>
      <c r="V26" s="103" t="str">
        <f t="shared" si="0"/>
        <v>엥</v>
      </c>
      <c r="W26" s="103" t="str">
        <f t="shared" si="1"/>
        <v>엥</v>
      </c>
      <c r="X26" s="31" t="str">
        <f t="shared" si="5"/>
        <v/>
      </c>
      <c r="Y26" s="28" t="str">
        <f t="shared" si="6"/>
        <v/>
      </c>
      <c r="Z26" s="60"/>
      <c r="AA26" s="29"/>
      <c r="AB26" s="60"/>
      <c r="AC26" s="29"/>
      <c r="AD26" s="60"/>
      <c r="AE26" s="29"/>
      <c r="AF26" s="30" t="str">
        <f t="shared" si="7"/>
        <v/>
      </c>
      <c r="AG26" s="60"/>
      <c r="AH26" s="4"/>
      <c r="AI26" s="60"/>
      <c r="AJ26" s="4"/>
      <c r="AK26" s="60"/>
      <c r="AL26" s="4"/>
      <c r="AM26" s="60"/>
      <c r="AN26" s="4"/>
      <c r="AO26" s="60"/>
      <c r="AP26" s="4"/>
      <c r="AQ26" s="31" t="str">
        <f t="shared" si="2"/>
        <v/>
      </c>
      <c r="AR26" s="31">
        <f>IF($Z26="",0,$AQ26*$AA26)</f>
        <v>0</v>
      </c>
      <c r="AS26" s="31" t="str">
        <f t="shared" si="3"/>
        <v/>
      </c>
      <c r="AT26" s="31">
        <f>IF($AB26="",0,$AS26*$AC26)</f>
        <v>0</v>
      </c>
      <c r="AU26" s="31" t="str">
        <f t="shared" si="4"/>
        <v/>
      </c>
      <c r="AV26" s="31">
        <f>IF($AD26="",0,$AU26*$AE26)</f>
        <v>0</v>
      </c>
      <c r="AW26" s="31" t="str">
        <f t="shared" si="8"/>
        <v/>
      </c>
      <c r="AX26" s="31">
        <f t="shared" si="9"/>
        <v>0</v>
      </c>
      <c r="AY26" s="31" t="str">
        <f t="shared" si="10"/>
        <v/>
      </c>
      <c r="AZ26" s="31">
        <f t="shared" si="11"/>
        <v>0</v>
      </c>
      <c r="BA26" s="31" t="str">
        <f t="shared" si="12"/>
        <v/>
      </c>
      <c r="BB26" s="31">
        <f t="shared" si="13"/>
        <v>0</v>
      </c>
      <c r="BC26" s="31" t="str">
        <f t="shared" si="14"/>
        <v/>
      </c>
      <c r="BD26" s="31">
        <f t="shared" si="15"/>
        <v>0</v>
      </c>
      <c r="BE26" s="31" t="str">
        <f t="shared" si="16"/>
        <v/>
      </c>
      <c r="BF26" s="31">
        <f t="shared" si="17"/>
        <v>0</v>
      </c>
    </row>
    <row r="27" spans="2:58" x14ac:dyDescent="0.3">
      <c r="C27" s="79" t="s">
        <v>60</v>
      </c>
      <c r="D27" s="44">
        <v>300</v>
      </c>
      <c r="E27" s="23"/>
      <c r="F27" s="45"/>
      <c r="G27" s="46"/>
      <c r="H27" s="47" t="str">
        <f>IF($F27="","",$D27*$F27)</f>
        <v/>
      </c>
      <c r="I27" s="46"/>
      <c r="P27" s="22">
        <v>23</v>
      </c>
      <c r="R27" s="23"/>
      <c r="S27" s="24"/>
      <c r="T27" s="25"/>
      <c r="U27" s="26"/>
      <c r="V27" s="103" t="str">
        <f t="shared" si="0"/>
        <v>엥</v>
      </c>
      <c r="W27" s="103" t="str">
        <f t="shared" si="1"/>
        <v>엥</v>
      </c>
      <c r="X27" s="31" t="str">
        <f t="shared" si="5"/>
        <v/>
      </c>
      <c r="Y27" s="28" t="str">
        <f t="shared" si="6"/>
        <v/>
      </c>
      <c r="Z27" s="60"/>
      <c r="AA27" s="29"/>
      <c r="AB27" s="60"/>
      <c r="AC27" s="29"/>
      <c r="AD27" s="60"/>
      <c r="AE27" s="29"/>
      <c r="AF27" s="30" t="str">
        <f t="shared" si="7"/>
        <v/>
      </c>
      <c r="AG27" s="60"/>
      <c r="AH27" s="4"/>
      <c r="AI27" s="60"/>
      <c r="AJ27" s="4"/>
      <c r="AK27" s="60"/>
      <c r="AL27" s="4"/>
      <c r="AM27" s="60"/>
      <c r="AN27" s="4"/>
      <c r="AO27" s="60"/>
      <c r="AP27" s="4"/>
      <c r="AQ27" s="31" t="str">
        <f t="shared" si="2"/>
        <v/>
      </c>
      <c r="AR27" s="31">
        <f>IF($Z27="",0,$AQ27*$AA27)</f>
        <v>0</v>
      </c>
      <c r="AS27" s="31" t="str">
        <f t="shared" si="3"/>
        <v/>
      </c>
      <c r="AT27" s="31">
        <f>IF($AB27="",0,$AS27*$AC27)</f>
        <v>0</v>
      </c>
      <c r="AU27" s="31" t="str">
        <f t="shared" si="4"/>
        <v/>
      </c>
      <c r="AV27" s="31">
        <f>IF($AD27="",0,$AU27*$AE27)</f>
        <v>0</v>
      </c>
      <c r="AW27" s="31" t="str">
        <f t="shared" si="8"/>
        <v/>
      </c>
      <c r="AX27" s="31">
        <f t="shared" si="9"/>
        <v>0</v>
      </c>
      <c r="AY27" s="31" t="str">
        <f t="shared" si="10"/>
        <v/>
      </c>
      <c r="AZ27" s="31">
        <f t="shared" si="11"/>
        <v>0</v>
      </c>
      <c r="BA27" s="31" t="str">
        <f t="shared" si="12"/>
        <v/>
      </c>
      <c r="BB27" s="31">
        <f t="shared" si="13"/>
        <v>0</v>
      </c>
      <c r="BC27" s="31" t="str">
        <f t="shared" si="14"/>
        <v/>
      </c>
      <c r="BD27" s="31">
        <f t="shared" si="15"/>
        <v>0</v>
      </c>
      <c r="BE27" s="31" t="str">
        <f t="shared" si="16"/>
        <v/>
      </c>
      <c r="BF27" s="31">
        <f t="shared" si="17"/>
        <v>0</v>
      </c>
    </row>
    <row r="28" spans="2:58" x14ac:dyDescent="0.3">
      <c r="C28" s="80"/>
      <c r="D28" s="44">
        <v>330</v>
      </c>
      <c r="E28" s="60"/>
      <c r="F28" s="48"/>
      <c r="G28" s="49"/>
      <c r="H28" s="47" t="str">
        <f>IF($F28="","",$D28*$F28)</f>
        <v/>
      </c>
      <c r="I28" s="49"/>
      <c r="P28" s="22">
        <v>24</v>
      </c>
      <c r="R28" s="23"/>
      <c r="S28" s="24"/>
      <c r="T28" s="25"/>
      <c r="U28" s="26"/>
      <c r="V28" s="103" t="str">
        <f t="shared" si="0"/>
        <v>엥</v>
      </c>
      <c r="W28" s="103" t="str">
        <f t="shared" si="1"/>
        <v>엥</v>
      </c>
      <c r="X28" s="31" t="str">
        <f t="shared" si="5"/>
        <v/>
      </c>
      <c r="Y28" s="28" t="str">
        <f t="shared" si="6"/>
        <v/>
      </c>
      <c r="Z28" s="60"/>
      <c r="AA28" s="29"/>
      <c r="AB28" s="60"/>
      <c r="AC28" s="29"/>
      <c r="AD28" s="60"/>
      <c r="AE28" s="29"/>
      <c r="AF28" s="30" t="str">
        <f t="shared" si="7"/>
        <v/>
      </c>
      <c r="AG28" s="60"/>
      <c r="AH28" s="4"/>
      <c r="AI28" s="60"/>
      <c r="AJ28" s="4"/>
      <c r="AK28" s="60"/>
      <c r="AL28" s="4"/>
      <c r="AM28" s="60"/>
      <c r="AN28" s="4"/>
      <c r="AO28" s="60"/>
      <c r="AP28" s="4"/>
      <c r="AQ28" s="31" t="str">
        <f t="shared" si="2"/>
        <v/>
      </c>
      <c r="AR28" s="31">
        <f>IF($Z28="",0,$AQ28*$AA28)</f>
        <v>0</v>
      </c>
      <c r="AS28" s="31" t="str">
        <f t="shared" si="3"/>
        <v/>
      </c>
      <c r="AT28" s="31">
        <f>IF($AB28="",0,$AS28*$AC28)</f>
        <v>0</v>
      </c>
      <c r="AU28" s="31" t="str">
        <f t="shared" si="4"/>
        <v/>
      </c>
      <c r="AV28" s="31">
        <f>IF($AD28="",0,$AU28*$AE28)</f>
        <v>0</v>
      </c>
      <c r="AW28" s="31" t="str">
        <f t="shared" si="8"/>
        <v/>
      </c>
      <c r="AX28" s="31">
        <f t="shared" si="9"/>
        <v>0</v>
      </c>
      <c r="AY28" s="31" t="str">
        <f t="shared" si="10"/>
        <v/>
      </c>
      <c r="AZ28" s="31">
        <f t="shared" si="11"/>
        <v>0</v>
      </c>
      <c r="BA28" s="31" t="str">
        <f t="shared" si="12"/>
        <v/>
      </c>
      <c r="BB28" s="31">
        <f t="shared" si="13"/>
        <v>0</v>
      </c>
      <c r="BC28" s="31" t="str">
        <f t="shared" si="14"/>
        <v/>
      </c>
      <c r="BD28" s="31">
        <f t="shared" si="15"/>
        <v>0</v>
      </c>
      <c r="BE28" s="31" t="str">
        <f t="shared" si="16"/>
        <v/>
      </c>
      <c r="BF28" s="31">
        <f t="shared" si="17"/>
        <v>0</v>
      </c>
    </row>
    <row r="29" spans="2:58" x14ac:dyDescent="0.3">
      <c r="C29" s="80"/>
      <c r="D29" s="44">
        <v>354</v>
      </c>
      <c r="E29" s="60"/>
      <c r="F29" s="48"/>
      <c r="G29" s="49"/>
      <c r="H29" s="47" t="str">
        <f>IF($F29="","",$D29*$F29)</f>
        <v/>
      </c>
      <c r="I29" s="49"/>
      <c r="Q29" s="1" t="s">
        <v>89</v>
      </c>
      <c r="R29" s="23" t="s">
        <v>12</v>
      </c>
      <c r="S29" s="24">
        <v>0</v>
      </c>
      <c r="T29" s="102" t="s">
        <v>87</v>
      </c>
      <c r="U29" s="26" t="s">
        <v>1</v>
      </c>
      <c r="V29" s="104"/>
      <c r="W29" s="103" t="str">
        <f t="shared" si="1"/>
        <v>신뢰</v>
      </c>
      <c r="X29" s="31">
        <f>IF($R29="","",VLOOKUP($W29, $C$39:$E$47, 3, 0)-VLOOKUP($R29, $C$39:$E$47, 3, 0))</f>
        <v>102200</v>
      </c>
      <c r="Y29" s="28">
        <f t="shared" si="6"/>
        <v>102200</v>
      </c>
    </row>
    <row r="30" spans="2:58" x14ac:dyDescent="0.3">
      <c r="C30" s="80"/>
      <c r="D30" s="44">
        <v>360</v>
      </c>
      <c r="E30" s="60"/>
      <c r="F30" s="48"/>
      <c r="G30" s="49"/>
      <c r="H30" s="47" t="str">
        <f>IF($F30="","",$D30*$F30)</f>
        <v/>
      </c>
      <c r="I30" s="49"/>
      <c r="R30" s="23"/>
      <c r="S30" s="24"/>
      <c r="V30" s="104"/>
      <c r="W30" s="104"/>
    </row>
    <row r="31" spans="2:58" x14ac:dyDescent="0.3">
      <c r="C31" s="80"/>
      <c r="D31" s="44">
        <v>384</v>
      </c>
      <c r="F31" s="48"/>
      <c r="H31" s="47" t="str">
        <f>IF($F31="","",$D31*$F31)</f>
        <v/>
      </c>
    </row>
    <row r="32" spans="2:58" x14ac:dyDescent="0.3">
      <c r="C32" s="80"/>
      <c r="D32" s="44">
        <v>450</v>
      </c>
      <c r="F32" s="48"/>
      <c r="H32" s="47" t="str">
        <f>IF($F32="","",$D32*$F32)</f>
        <v/>
      </c>
    </row>
    <row r="33" spans="3:10" x14ac:dyDescent="0.3">
      <c r="C33" s="50" t="s">
        <v>68</v>
      </c>
      <c r="D33" s="44">
        <v>2000</v>
      </c>
      <c r="E33" s="60"/>
      <c r="F33" s="48"/>
      <c r="G33" s="49"/>
      <c r="H33" s="47" t="str">
        <f>IF($F33="","",$D33*$F33)</f>
        <v/>
      </c>
      <c r="I33" s="49"/>
    </row>
    <row r="34" spans="3:10" ht="17.25" thickBot="1" x14ac:dyDescent="0.35">
      <c r="C34" s="51" t="s">
        <v>79</v>
      </c>
      <c r="D34" s="52">
        <v>10000</v>
      </c>
      <c r="F34" s="53"/>
      <c r="G34" s="54"/>
      <c r="H34" s="55" t="str">
        <f>IF($F34="","",$D34*$F34)</f>
        <v/>
      </c>
      <c r="I34" s="54"/>
    </row>
    <row r="35" spans="3:10" x14ac:dyDescent="0.3">
      <c r="C35" s="56" t="s">
        <v>75</v>
      </c>
      <c r="F35" s="58">
        <f>SUM($F27:$F34)</f>
        <v>0</v>
      </c>
      <c r="H35" s="57">
        <f>SUM($H27:$H34)</f>
        <v>0</v>
      </c>
      <c r="J35" s="98" t="s">
        <v>80</v>
      </c>
    </row>
    <row r="38" spans="3:10" x14ac:dyDescent="0.3">
      <c r="C38" s="23" t="s">
        <v>86</v>
      </c>
      <c r="D38" s="23"/>
      <c r="E38" s="23"/>
      <c r="F38" s="23"/>
    </row>
    <row r="39" spans="3:10" x14ac:dyDescent="0.3">
      <c r="C39" s="101" t="s">
        <v>12</v>
      </c>
      <c r="D39" s="27">
        <v>700</v>
      </c>
      <c r="E39" s="27"/>
    </row>
    <row r="40" spans="3:10" x14ac:dyDescent="0.3">
      <c r="C40" s="101" t="s">
        <v>83</v>
      </c>
      <c r="D40" s="27">
        <v>2500</v>
      </c>
      <c r="E40" s="27">
        <v>700</v>
      </c>
    </row>
    <row r="41" spans="3:10" x14ac:dyDescent="0.3">
      <c r="C41" s="101" t="s">
        <v>7</v>
      </c>
      <c r="D41" s="27">
        <v>9000</v>
      </c>
      <c r="E41" s="27">
        <f t="shared" ref="E41:E47" si="21">E40+D40</f>
        <v>3200</v>
      </c>
    </row>
    <row r="42" spans="3:10" x14ac:dyDescent="0.3">
      <c r="C42" s="101" t="s">
        <v>73</v>
      </c>
      <c r="D42" s="27">
        <v>15000</v>
      </c>
      <c r="E42" s="27">
        <f t="shared" si="21"/>
        <v>12200</v>
      </c>
    </row>
    <row r="43" spans="3:10" x14ac:dyDescent="0.3">
      <c r="C43" s="101" t="s">
        <v>3</v>
      </c>
      <c r="D43" s="27">
        <v>15000</v>
      </c>
      <c r="E43" s="27">
        <f t="shared" si="21"/>
        <v>27200</v>
      </c>
    </row>
    <row r="44" spans="3:10" x14ac:dyDescent="0.3">
      <c r="C44" s="101" t="s">
        <v>9</v>
      </c>
      <c r="D44" s="27">
        <v>20000</v>
      </c>
      <c r="E44" s="27">
        <f t="shared" si="21"/>
        <v>42200</v>
      </c>
    </row>
    <row r="45" spans="3:10" x14ac:dyDescent="0.3">
      <c r="C45" s="101" t="s">
        <v>84</v>
      </c>
      <c r="D45" s="27">
        <v>20000</v>
      </c>
      <c r="E45" s="27">
        <f t="shared" si="21"/>
        <v>62200</v>
      </c>
    </row>
    <row r="46" spans="3:10" x14ac:dyDescent="0.3">
      <c r="C46" s="101" t="s">
        <v>85</v>
      </c>
      <c r="D46" s="27">
        <v>20000</v>
      </c>
      <c r="E46" s="27">
        <f t="shared" si="21"/>
        <v>82200</v>
      </c>
    </row>
    <row r="47" spans="3:10" x14ac:dyDescent="0.3">
      <c r="C47" s="1" t="s">
        <v>88</v>
      </c>
      <c r="D47" s="27"/>
      <c r="E47" s="27">
        <f t="shared" si="21"/>
        <v>102200</v>
      </c>
    </row>
    <row r="48" spans="3:10" x14ac:dyDescent="0.3">
      <c r="C48" s="46"/>
      <c r="D48" s="46"/>
    </row>
    <row r="49" spans="3:4" x14ac:dyDescent="0.3">
      <c r="C49" s="46"/>
      <c r="D49" s="46"/>
    </row>
    <row r="50" spans="3:4" x14ac:dyDescent="0.3">
      <c r="C50" s="46"/>
      <c r="D50" s="46"/>
    </row>
    <row r="51" spans="3:4" x14ac:dyDescent="0.3">
      <c r="C51" s="46"/>
      <c r="D51" s="46"/>
    </row>
    <row r="52" spans="3:4" x14ac:dyDescent="0.3">
      <c r="C52" s="46"/>
      <c r="D52" s="46"/>
    </row>
    <row r="53" spans="3:4" x14ac:dyDescent="0.3">
      <c r="C53" s="46"/>
      <c r="D53" s="46"/>
    </row>
    <row r="54" spans="3:4" x14ac:dyDescent="0.3">
      <c r="C54" s="46"/>
      <c r="D54" s="46"/>
    </row>
    <row r="55" spans="3:4" x14ac:dyDescent="0.3">
      <c r="C55" s="46"/>
      <c r="D55" s="46"/>
    </row>
    <row r="56" spans="3:4" x14ac:dyDescent="0.3">
      <c r="C56" s="46"/>
      <c r="D56" s="46"/>
    </row>
    <row r="1000" spans="24:24" x14ac:dyDescent="0.3">
      <c r="X1000" s="99" t="s">
        <v>81</v>
      </c>
    </row>
  </sheetData>
  <sheetProtection sheet="1" objects="1" scenarios="1" selectLockedCells="1"/>
  <mergeCells count="23">
    <mergeCell ref="C25:H25"/>
    <mergeCell ref="C26:D26"/>
    <mergeCell ref="F26:H26"/>
    <mergeCell ref="C27:C32"/>
    <mergeCell ref="BC4:BD4"/>
    <mergeCell ref="BE4:BF4"/>
    <mergeCell ref="C14:H14"/>
    <mergeCell ref="C15:D15"/>
    <mergeCell ref="F15:H15"/>
    <mergeCell ref="C16:C21"/>
    <mergeCell ref="J17:J21"/>
    <mergeCell ref="AQ4:AR4"/>
    <mergeCell ref="AS4:AT4"/>
    <mergeCell ref="AU4:AV4"/>
    <mergeCell ref="AW4:AX4"/>
    <mergeCell ref="AY4:AZ4"/>
    <mergeCell ref="BA4:BB4"/>
    <mergeCell ref="Q1:R1"/>
    <mergeCell ref="C3:L3"/>
    <mergeCell ref="Q3:U3"/>
    <mergeCell ref="Z3:AE3"/>
    <mergeCell ref="AG3:AP3"/>
    <mergeCell ref="R4:S4"/>
  </mergeCells>
  <phoneticPr fontId="2" type="noConversion"/>
  <conditionalFormatting sqref="Q5:Q21 Q24:Q28">
    <cfRule type="cellIs" dxfId="88" priority="75" operator="notEqual">
      <formula>0</formula>
    </cfRule>
  </conditionalFormatting>
  <conditionalFormatting sqref="AF1:AF1048576">
    <cfRule type="cellIs" dxfId="87" priority="73" operator="lessThan">
      <formula>-500</formula>
    </cfRule>
    <cfRule type="cellIs" dxfId="86" priority="74" operator="lessThan">
      <formula>0</formula>
    </cfRule>
  </conditionalFormatting>
  <conditionalFormatting sqref="R7">
    <cfRule type="containsText" dxfId="85" priority="70" operator="containsText" text="보통">
      <formula>NOT(ISERROR(SEARCH("보통",R7)))</formula>
    </cfRule>
    <cfRule type="containsText" dxfId="84" priority="71" operator="containsText" text="관심">
      <formula>NOT(ISERROR(SEARCH("관심",R7)))</formula>
    </cfRule>
    <cfRule type="containsText" dxfId="83" priority="72" operator="containsText" text="우호">
      <formula>NOT(ISERROR(SEARCH("우호",R7)))</formula>
    </cfRule>
  </conditionalFormatting>
  <conditionalFormatting sqref="S5:S28">
    <cfRule type="cellIs" dxfId="82" priority="66" operator="notEqual">
      <formula>0</formula>
    </cfRule>
  </conditionalFormatting>
  <conditionalFormatting sqref="C5:C13 U5:U22 R5:R21 R24:R28 U24:U28">
    <cfRule type="containsText" dxfId="81" priority="76" operator="containsText" text="보통">
      <formula>NOT(ISERROR(SEARCH("보통",C5)))</formula>
    </cfRule>
    <cfRule type="containsText" dxfId="80" priority="77" operator="containsText" text="관심">
      <formula>NOT(ISERROR(SEARCH("관심",C5)))</formula>
    </cfRule>
    <cfRule type="containsText" dxfId="79" priority="78" operator="containsText" text="우호">
      <formula>NOT(ISERROR(SEARCH("우호",C5)))</formula>
    </cfRule>
  </conditionalFormatting>
  <conditionalFormatting sqref="U5:U22 R5:R21 R24:R28 U24:U28">
    <cfRule type="cellIs" dxfId="78" priority="65" operator="equal">
      <formula>"신뢰"</formula>
    </cfRule>
  </conditionalFormatting>
  <conditionalFormatting sqref="R8:R21 R24:R28">
    <cfRule type="containsText" dxfId="77" priority="62" operator="containsText" text="보통">
      <formula>NOT(ISERROR(SEARCH("보통",R8)))</formula>
    </cfRule>
    <cfRule type="containsText" dxfId="76" priority="63" operator="containsText" text="관심">
      <formula>NOT(ISERROR(SEARCH("관심",R8)))</formula>
    </cfRule>
    <cfRule type="containsText" dxfId="75" priority="64" operator="containsText" text="우호">
      <formula>NOT(ISERROR(SEARCH("우호",R8)))</formula>
    </cfRule>
  </conditionalFormatting>
  <conditionalFormatting sqref="T1:T2 T4:T22 T24:T1048">
    <cfRule type="cellIs" dxfId="74" priority="60" operator="equal">
      <formula>"E"</formula>
    </cfRule>
    <cfRule type="cellIs" dxfId="73" priority="61" operator="equal">
      <formula>"D"</formula>
    </cfRule>
    <cfRule type="cellIs" dxfId="72" priority="67" operator="equal">
      <formula>"C"</formula>
    </cfRule>
    <cfRule type="cellIs" dxfId="71" priority="68" operator="equal">
      <formula>"B"</formula>
    </cfRule>
    <cfRule type="cellIs" dxfId="70" priority="69" operator="equal">
      <formula>"A"</formula>
    </cfRule>
  </conditionalFormatting>
  <conditionalFormatting sqref="S16">
    <cfRule type="cellIs" dxfId="69" priority="56" operator="notEqual">
      <formula>0</formula>
    </cfRule>
  </conditionalFormatting>
  <conditionalFormatting sqref="R16">
    <cfRule type="containsText" dxfId="68" priority="57" operator="containsText" text="보통">
      <formula>NOT(ISERROR(SEARCH("보통",R16)))</formula>
    </cfRule>
    <cfRule type="containsText" dxfId="67" priority="58" operator="containsText" text="관심">
      <formula>NOT(ISERROR(SEARCH("관심",R16)))</formula>
    </cfRule>
    <cfRule type="containsText" dxfId="66" priority="59" operator="containsText" text="우호">
      <formula>NOT(ISERROR(SEARCH("우호",R16)))</formula>
    </cfRule>
  </conditionalFormatting>
  <conditionalFormatting sqref="R16">
    <cfRule type="cellIs" dxfId="65" priority="55" operator="equal">
      <formula>"신뢰"</formula>
    </cfRule>
  </conditionalFormatting>
  <conditionalFormatting sqref="R16">
    <cfRule type="containsText" dxfId="64" priority="52" operator="containsText" text="보통">
      <formula>NOT(ISERROR(SEARCH("보통",R16)))</formula>
    </cfRule>
    <cfRule type="containsText" dxfId="63" priority="53" operator="containsText" text="관심">
      <formula>NOT(ISERROR(SEARCH("관심",R16)))</formula>
    </cfRule>
    <cfRule type="containsText" dxfId="62" priority="54" operator="containsText" text="우호">
      <formula>NOT(ISERROR(SEARCH("우호",R16)))</formula>
    </cfRule>
  </conditionalFormatting>
  <conditionalFormatting sqref="R8">
    <cfRule type="containsText" dxfId="61" priority="49" operator="containsText" text="보통">
      <formula>NOT(ISERROR(SEARCH("보통",R8)))</formula>
    </cfRule>
    <cfRule type="containsText" dxfId="60" priority="50" operator="containsText" text="관심">
      <formula>NOT(ISERROR(SEARCH("관심",R8)))</formula>
    </cfRule>
    <cfRule type="containsText" dxfId="59" priority="51" operator="containsText" text="우호">
      <formula>NOT(ISERROR(SEARCH("우호",R8)))</formula>
    </cfRule>
  </conditionalFormatting>
  <conditionalFormatting sqref="S17">
    <cfRule type="cellIs" dxfId="58" priority="45" operator="notEqual">
      <formula>0</formula>
    </cfRule>
  </conditionalFormatting>
  <conditionalFormatting sqref="R17">
    <cfRule type="containsText" dxfId="57" priority="46" operator="containsText" text="보통">
      <formula>NOT(ISERROR(SEARCH("보통",R17)))</formula>
    </cfRule>
    <cfRule type="containsText" dxfId="56" priority="47" operator="containsText" text="관심">
      <formula>NOT(ISERROR(SEARCH("관심",R17)))</formula>
    </cfRule>
    <cfRule type="containsText" dxfId="55" priority="48" operator="containsText" text="우호">
      <formula>NOT(ISERROR(SEARCH("우호",R17)))</formula>
    </cfRule>
  </conditionalFormatting>
  <conditionalFormatting sqref="R17">
    <cfRule type="cellIs" dxfId="54" priority="44" operator="equal">
      <formula>"신뢰"</formula>
    </cfRule>
  </conditionalFormatting>
  <conditionalFormatting sqref="R17">
    <cfRule type="containsText" dxfId="53" priority="41" operator="containsText" text="보통">
      <formula>NOT(ISERROR(SEARCH("보통",R17)))</formula>
    </cfRule>
    <cfRule type="containsText" dxfId="52" priority="42" operator="containsText" text="관심">
      <formula>NOT(ISERROR(SEARCH("관심",R17)))</formula>
    </cfRule>
    <cfRule type="containsText" dxfId="51" priority="43" operator="containsText" text="우호">
      <formula>NOT(ISERROR(SEARCH("우호",R17)))</formula>
    </cfRule>
  </conditionalFormatting>
  <conditionalFormatting sqref="Q22">
    <cfRule type="cellIs" dxfId="50" priority="37" operator="notEqual">
      <formula>0</formula>
    </cfRule>
  </conditionalFormatting>
  <conditionalFormatting sqref="R22">
    <cfRule type="containsText" dxfId="49" priority="38" operator="containsText" text="보통">
      <formula>NOT(ISERROR(SEARCH("보통",R22)))</formula>
    </cfRule>
    <cfRule type="containsText" dxfId="48" priority="39" operator="containsText" text="관심">
      <formula>NOT(ISERROR(SEARCH("관심",R22)))</formula>
    </cfRule>
    <cfRule type="containsText" dxfId="47" priority="40" operator="containsText" text="우호">
      <formula>NOT(ISERROR(SEARCH("우호",R22)))</formula>
    </cfRule>
  </conditionalFormatting>
  <conditionalFormatting sqref="R22">
    <cfRule type="cellIs" dxfId="46" priority="36" operator="equal">
      <formula>"신뢰"</formula>
    </cfRule>
  </conditionalFormatting>
  <conditionalFormatting sqref="R22">
    <cfRule type="containsText" dxfId="45" priority="33" operator="containsText" text="보통">
      <formula>NOT(ISERROR(SEARCH("보통",R22)))</formula>
    </cfRule>
    <cfRule type="containsText" dxfId="44" priority="34" operator="containsText" text="관심">
      <formula>NOT(ISERROR(SEARCH("관심",R22)))</formula>
    </cfRule>
    <cfRule type="containsText" dxfId="43" priority="35" operator="containsText" text="우호">
      <formula>NOT(ISERROR(SEARCH("우호",R22)))</formula>
    </cfRule>
  </conditionalFormatting>
  <conditionalFormatting sqref="Q23">
    <cfRule type="cellIs" dxfId="42" priority="29" operator="notEqual">
      <formula>0</formula>
    </cfRule>
  </conditionalFormatting>
  <conditionalFormatting sqref="R23 U23">
    <cfRule type="containsText" dxfId="41" priority="30" operator="containsText" text="보통">
      <formula>NOT(ISERROR(SEARCH("보통",R23)))</formula>
    </cfRule>
    <cfRule type="containsText" dxfId="40" priority="31" operator="containsText" text="관심">
      <formula>NOT(ISERROR(SEARCH("관심",R23)))</formula>
    </cfRule>
    <cfRule type="containsText" dxfId="39" priority="32" operator="containsText" text="우호">
      <formula>NOT(ISERROR(SEARCH("우호",R23)))</formula>
    </cfRule>
  </conditionalFormatting>
  <conditionalFormatting sqref="R23 U23">
    <cfRule type="cellIs" dxfId="38" priority="25" operator="equal">
      <formula>"신뢰"</formula>
    </cfRule>
  </conditionalFormatting>
  <conditionalFormatting sqref="R23">
    <cfRule type="containsText" dxfId="37" priority="22" operator="containsText" text="보통">
      <formula>NOT(ISERROR(SEARCH("보통",R23)))</formula>
    </cfRule>
    <cfRule type="containsText" dxfId="36" priority="23" operator="containsText" text="관심">
      <formula>NOT(ISERROR(SEARCH("관심",R23)))</formula>
    </cfRule>
    <cfRule type="containsText" dxfId="35" priority="24" operator="containsText" text="우호">
      <formula>NOT(ISERROR(SEARCH("우호",R23)))</formula>
    </cfRule>
  </conditionalFormatting>
  <conditionalFormatting sqref="T23">
    <cfRule type="cellIs" dxfId="34" priority="20" operator="equal">
      <formula>"E"</formula>
    </cfRule>
    <cfRule type="cellIs" dxfId="33" priority="21" operator="equal">
      <formula>"D"</formula>
    </cfRule>
    <cfRule type="cellIs" dxfId="32" priority="26" operator="equal">
      <formula>"C"</formula>
    </cfRule>
    <cfRule type="cellIs" dxfId="31" priority="27" operator="equal">
      <formula>"B"</formula>
    </cfRule>
    <cfRule type="cellIs" dxfId="30" priority="28" operator="equal">
      <formula>"A"</formula>
    </cfRule>
  </conditionalFormatting>
  <conditionalFormatting sqref="R29">
    <cfRule type="containsText" dxfId="18" priority="17" operator="containsText" text="보통">
      <formula>NOT(ISERROR(SEARCH("보통",R29)))</formula>
    </cfRule>
    <cfRule type="containsText" dxfId="17" priority="18" operator="containsText" text="관심">
      <formula>NOT(ISERROR(SEARCH("관심",R29)))</formula>
    </cfRule>
    <cfRule type="containsText" dxfId="16" priority="19" operator="containsText" text="우호">
      <formula>NOT(ISERROR(SEARCH("우호",R29)))</formula>
    </cfRule>
  </conditionalFormatting>
  <conditionalFormatting sqref="R29">
    <cfRule type="cellIs" dxfId="15" priority="16" operator="equal">
      <formula>"신뢰"</formula>
    </cfRule>
  </conditionalFormatting>
  <conditionalFormatting sqref="R29">
    <cfRule type="containsText" dxfId="14" priority="13" operator="containsText" text="보통">
      <formula>NOT(ISERROR(SEARCH("보통",R29)))</formula>
    </cfRule>
    <cfRule type="containsText" dxfId="13" priority="14" operator="containsText" text="관심">
      <formula>NOT(ISERROR(SEARCH("관심",R29)))</formula>
    </cfRule>
    <cfRule type="containsText" dxfId="12" priority="15" operator="containsText" text="우호">
      <formula>NOT(ISERROR(SEARCH("우호",R29)))</formula>
    </cfRule>
  </conditionalFormatting>
  <conditionalFormatting sqref="R30">
    <cfRule type="containsText" dxfId="11" priority="10" operator="containsText" text="보통">
      <formula>NOT(ISERROR(SEARCH("보통",R30)))</formula>
    </cfRule>
    <cfRule type="containsText" dxfId="10" priority="11" operator="containsText" text="관심">
      <formula>NOT(ISERROR(SEARCH("관심",R30)))</formula>
    </cfRule>
    <cfRule type="containsText" dxfId="9" priority="12" operator="containsText" text="우호">
      <formula>NOT(ISERROR(SEARCH("우호",R30)))</formula>
    </cfRule>
  </conditionalFormatting>
  <conditionalFormatting sqref="R30">
    <cfRule type="cellIs" dxfId="8" priority="9" operator="equal">
      <formula>"신뢰"</formula>
    </cfRule>
  </conditionalFormatting>
  <conditionalFormatting sqref="R30">
    <cfRule type="containsText" dxfId="7" priority="6" operator="containsText" text="보통">
      <formula>NOT(ISERROR(SEARCH("보통",R30)))</formula>
    </cfRule>
    <cfRule type="containsText" dxfId="6" priority="7" operator="containsText" text="관심">
      <formula>NOT(ISERROR(SEARCH("관심",R30)))</formula>
    </cfRule>
    <cfRule type="containsText" dxfId="5" priority="8" operator="containsText" text="우호">
      <formula>NOT(ISERROR(SEARCH("우호",R30)))</formula>
    </cfRule>
  </conditionalFormatting>
  <conditionalFormatting sqref="S29:S30">
    <cfRule type="cellIs" dxfId="4" priority="5" operator="notEqual">
      <formula>0</formula>
    </cfRule>
  </conditionalFormatting>
  <conditionalFormatting sqref="U29">
    <cfRule type="containsText" dxfId="3" priority="2" operator="containsText" text="보통">
      <formula>NOT(ISERROR(SEARCH("보통",U29)))</formula>
    </cfRule>
    <cfRule type="containsText" dxfId="2" priority="3" operator="containsText" text="관심">
      <formula>NOT(ISERROR(SEARCH("관심",U29)))</formula>
    </cfRule>
    <cfRule type="containsText" dxfId="1" priority="4" operator="containsText" text="우호">
      <formula>NOT(ISERROR(SEARCH("우호",U29)))</formula>
    </cfRule>
  </conditionalFormatting>
  <conditionalFormatting sqref="U29">
    <cfRule type="cellIs" dxfId="0" priority="1" operator="equal">
      <formula>"신뢰"</formula>
    </cfRule>
  </conditionalFormatting>
  <dataValidations count="6">
    <dataValidation allowBlank="1" showInputMessage="1" showErrorMessage="1" prompt="현재 호감도 수치 입력" sqref="S5:S30"/>
    <dataValidation type="list" allowBlank="1" showInputMessage="1" showErrorMessage="1" sqref="AO5:AO28 AD5:AD28 AI5:AI28 AK5:AK28 AM5:AM28 AB5:AB28 Z5:Z28 AG5:AG28">
      <formula1>"영웅 300, 영웅 330, 영웅 354, 영웅 360, 영웅 384, 영웅 450, 전설, 유물"</formula1>
    </dataValidation>
    <dataValidation type="list" allowBlank="1" showInputMessage="1" showErrorMessage="1" sqref="U5:U29">
      <formula1>"신뢰,우호,관심,보통"</formula1>
    </dataValidation>
    <dataValidation type="list" allowBlank="1" showInputMessage="1" showErrorMessage="1" prompt="왼쪽 호감도 표에서 골라서 알맞은 선택" sqref="T22:T28">
      <formula1>"D,C,B,A"</formula1>
    </dataValidation>
    <dataValidation type="list" allowBlank="1" showInputMessage="1" showErrorMessage="1" prompt="왼쪽 호감도 표에서 골라서 알맞은 선택" sqref="T5:T21">
      <formula1>"E,D,C,B,A"</formula1>
    </dataValidation>
    <dataValidation type="list" allowBlank="1" showInputMessage="1" prompt="해당 값 선택" sqref="R5:R30">
      <formula1>"보통 1단계,보통 2단계,관심 1단계,관심 2단계,관심 3단계,우호 1단계,우호 2단계, 우호 3단계"</formula1>
    </dataValidation>
  </dataValidations>
  <hyperlinks>
    <hyperlink ref="S1" r:id="rId1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F1000"/>
  <sheetViews>
    <sheetView workbookViewId="0">
      <selection activeCell="AH23" sqref="AH23"/>
    </sheetView>
  </sheetViews>
  <sheetFormatPr defaultRowHeight="16.5" x14ac:dyDescent="0.3"/>
  <cols>
    <col min="1" max="1" width="3.75" style="1" customWidth="1"/>
    <col min="2" max="2" width="3.625" style="1" hidden="1" customWidth="1"/>
    <col min="3" max="3" width="10.625" style="1" bestFit="1" customWidth="1"/>
    <col min="4" max="4" width="9" style="1"/>
    <col min="5" max="5" width="9" style="1" hidden="1" customWidth="1"/>
    <col min="6" max="6" width="9" style="1" customWidth="1"/>
    <col min="7" max="7" width="9" style="1" hidden="1" customWidth="1"/>
    <col min="8" max="8" width="9" style="1" customWidth="1"/>
    <col min="9" max="9" width="1.125" style="1" hidden="1" customWidth="1"/>
    <col min="10" max="10" width="9" style="1" customWidth="1"/>
    <col min="11" max="11" width="9" style="1" hidden="1" customWidth="1"/>
    <col min="12" max="12" width="9" style="1"/>
    <col min="13" max="13" width="9" style="1" hidden="1" customWidth="1"/>
    <col min="14" max="14" width="6.5" style="1" bestFit="1" customWidth="1"/>
    <col min="15" max="15" width="2.75" style="1" customWidth="1"/>
    <col min="16" max="16" width="4.75" style="1" customWidth="1"/>
    <col min="17" max="17" width="13.75" style="1" bestFit="1" customWidth="1"/>
    <col min="18" max="18" width="9.875" style="1" customWidth="1"/>
    <col min="19" max="19" width="9" style="1"/>
    <col min="20" max="20" width="5.25" style="1" bestFit="1" customWidth="1"/>
    <col min="21" max="21" width="9" style="60" customWidth="1"/>
    <col min="22" max="24" width="9" style="1" hidden="1" customWidth="1"/>
    <col min="25" max="25" width="9.25" style="1" customWidth="1"/>
    <col min="26" max="31" width="9" style="1"/>
    <col min="32" max="32" width="9.375" style="1" bestFit="1" customWidth="1"/>
    <col min="33" max="38" width="9" style="1" customWidth="1"/>
    <col min="39" max="42" width="9" style="1"/>
    <col min="43" max="58" width="0" style="1" hidden="1" customWidth="1"/>
    <col min="59" max="16384" width="9" style="1"/>
  </cols>
  <sheetData>
    <row r="1" spans="2:58" x14ac:dyDescent="0.3">
      <c r="Q1" s="81" t="s">
        <v>13</v>
      </c>
      <c r="R1" s="81"/>
      <c r="S1" s="2" t="s">
        <v>14</v>
      </c>
    </row>
    <row r="2" spans="2:58" ht="17.25" thickBot="1" x14ac:dyDescent="0.35"/>
    <row r="3" spans="2:58" x14ac:dyDescent="0.3">
      <c r="C3" s="91" t="s">
        <v>15</v>
      </c>
      <c r="D3" s="92"/>
      <c r="E3" s="92"/>
      <c r="F3" s="92"/>
      <c r="G3" s="92"/>
      <c r="H3" s="92"/>
      <c r="I3" s="92"/>
      <c r="J3" s="92"/>
      <c r="K3" s="92"/>
      <c r="L3" s="93"/>
      <c r="M3" s="3"/>
      <c r="N3" s="3"/>
      <c r="P3" s="4"/>
      <c r="Q3" s="84" t="s">
        <v>16</v>
      </c>
      <c r="R3" s="85"/>
      <c r="S3" s="85"/>
      <c r="T3" s="85"/>
      <c r="U3" s="86"/>
      <c r="V3" s="5"/>
      <c r="W3" s="5"/>
      <c r="X3" s="5"/>
      <c r="Y3" s="61" t="s">
        <v>17</v>
      </c>
      <c r="Z3" s="87" t="s">
        <v>4</v>
      </c>
      <c r="AA3" s="88"/>
      <c r="AB3" s="88"/>
      <c r="AC3" s="88"/>
      <c r="AD3" s="88"/>
      <c r="AE3" s="89"/>
      <c r="AF3" s="6" t="s">
        <v>17</v>
      </c>
      <c r="AG3" s="84" t="s">
        <v>18</v>
      </c>
      <c r="AH3" s="88"/>
      <c r="AI3" s="88"/>
      <c r="AJ3" s="88"/>
      <c r="AK3" s="88"/>
      <c r="AL3" s="88"/>
      <c r="AM3" s="88"/>
      <c r="AN3" s="88"/>
      <c r="AO3" s="88"/>
      <c r="AP3" s="88"/>
    </row>
    <row r="4" spans="2:58" x14ac:dyDescent="0.3">
      <c r="C4" s="7" t="s">
        <v>19</v>
      </c>
      <c r="D4" s="8" t="s">
        <v>20</v>
      </c>
      <c r="E4" s="9"/>
      <c r="F4" s="10" t="s">
        <v>21</v>
      </c>
      <c r="G4" s="9"/>
      <c r="H4" s="63" t="s">
        <v>22</v>
      </c>
      <c r="I4" s="9"/>
      <c r="J4" s="64" t="s">
        <v>23</v>
      </c>
      <c r="K4" s="9"/>
      <c r="L4" s="65" t="s">
        <v>24</v>
      </c>
      <c r="M4" s="60"/>
      <c r="P4" s="11" t="s">
        <v>25</v>
      </c>
      <c r="Q4" s="62" t="s">
        <v>5</v>
      </c>
      <c r="R4" s="90" t="s">
        <v>26</v>
      </c>
      <c r="S4" s="90"/>
      <c r="T4" s="62" t="s">
        <v>19</v>
      </c>
      <c r="U4" s="11" t="s">
        <v>27</v>
      </c>
      <c r="V4" s="62"/>
      <c r="W4" s="62"/>
      <c r="X4" s="62"/>
      <c r="Y4" s="11" t="s">
        <v>28</v>
      </c>
      <c r="Z4" s="12" t="s">
        <v>29</v>
      </c>
      <c r="AA4" s="11" t="s">
        <v>30</v>
      </c>
      <c r="AB4" s="13" t="s">
        <v>31</v>
      </c>
      <c r="AC4" s="14" t="s">
        <v>6</v>
      </c>
      <c r="AD4" s="15" t="s">
        <v>32</v>
      </c>
      <c r="AE4" s="16" t="s">
        <v>6</v>
      </c>
      <c r="AF4" s="17" t="s">
        <v>33</v>
      </c>
      <c r="AG4" s="15" t="s">
        <v>34</v>
      </c>
      <c r="AH4" s="16" t="s">
        <v>30</v>
      </c>
      <c r="AI4" s="94" t="s">
        <v>35</v>
      </c>
      <c r="AJ4" s="16" t="s">
        <v>30</v>
      </c>
      <c r="AK4" s="94" t="s">
        <v>36</v>
      </c>
      <c r="AL4" s="16" t="s">
        <v>30</v>
      </c>
      <c r="AM4" s="94" t="s">
        <v>37</v>
      </c>
      <c r="AN4" s="16" t="s">
        <v>30</v>
      </c>
      <c r="AO4" s="94" t="s">
        <v>38</v>
      </c>
      <c r="AP4" s="16" t="s">
        <v>30</v>
      </c>
      <c r="AQ4" s="95" t="s">
        <v>39</v>
      </c>
      <c r="AR4" s="95"/>
      <c r="AS4" s="81" t="s">
        <v>40</v>
      </c>
      <c r="AT4" s="81"/>
      <c r="AU4" s="81" t="s">
        <v>41</v>
      </c>
      <c r="AV4" s="81"/>
      <c r="AW4" s="81" t="s">
        <v>42</v>
      </c>
      <c r="AX4" s="81"/>
      <c r="AY4" s="81" t="s">
        <v>43</v>
      </c>
      <c r="AZ4" s="81"/>
      <c r="BA4" s="81" t="s">
        <v>44</v>
      </c>
      <c r="BB4" s="81"/>
      <c r="BC4" s="81" t="s">
        <v>45</v>
      </c>
      <c r="BD4" s="81"/>
      <c r="BE4" s="81" t="s">
        <v>46</v>
      </c>
      <c r="BF4" s="81"/>
    </row>
    <row r="5" spans="2:58" x14ac:dyDescent="0.3">
      <c r="C5" s="18" t="s">
        <v>47</v>
      </c>
      <c r="D5" s="19">
        <v>100</v>
      </c>
      <c r="E5" s="20"/>
      <c r="F5" s="21">
        <v>200</v>
      </c>
      <c r="G5" s="20"/>
      <c r="H5" s="66">
        <v>400</v>
      </c>
      <c r="I5" s="20"/>
      <c r="J5" s="67">
        <v>500</v>
      </c>
      <c r="K5" s="20"/>
      <c r="L5" s="68">
        <v>600</v>
      </c>
      <c r="P5" s="22">
        <v>1</v>
      </c>
      <c r="Q5" s="69"/>
      <c r="R5" s="23" t="s">
        <v>92</v>
      </c>
      <c r="S5" s="24"/>
      <c r="T5" s="25"/>
      <c r="U5" s="26"/>
      <c r="V5" s="60" t="str">
        <f t="shared" ref="V5:V28" si="0">IF($T5="E",3,IF($T5="D",5,IF($T5="C",7,IF($T5="B",9,IF($T5="A",11,"엥")))))</f>
        <v>엥</v>
      </c>
      <c r="W5" s="60" t="str">
        <f t="shared" ref="W5:W28" si="1">IF($U5="신뢰","신뢰",IF($U5="우호","우호 1단계",IF($U5="관심","관심 1단계",IF($U5="보통","보통 1단계","엥"))))</f>
        <v>엥</v>
      </c>
      <c r="X5" s="31" t="e">
        <f>IF($R5="","",VLOOKUP($W5, $C$5:$M$13, V5, 0)-VLOOKUP($R5, $C$5:$M$13, V5, 0))</f>
        <v>#N/A</v>
      </c>
      <c r="Y5" s="28" t="str">
        <f>IFERROR(IF($X5="","",$X5-$S5),"-")</f>
        <v>-</v>
      </c>
      <c r="Z5" s="60"/>
      <c r="AA5" s="29"/>
      <c r="AB5" s="60"/>
      <c r="AC5" s="29"/>
      <c r="AD5" s="60"/>
      <c r="AE5" s="29"/>
      <c r="AF5" s="30" t="str">
        <f>IF(AND(($AR5=0),($AT5=0),($AV5=0),($AX5=0),($AZ5=0),($BB5=0),($BD5=0),($BF5=0)),"", $Y5-$AR5-$AT5-$AV5-$AX5-$AZ5-$BB5-$BD5-$BF5)</f>
        <v/>
      </c>
      <c r="AG5" s="60"/>
      <c r="AH5" s="4"/>
      <c r="AI5" s="60"/>
      <c r="AJ5" s="4"/>
      <c r="AK5" s="60"/>
      <c r="AL5" s="4"/>
      <c r="AM5" s="60"/>
      <c r="AN5" s="4"/>
      <c r="AO5" s="60"/>
      <c r="AP5" s="4"/>
      <c r="AQ5" s="31" t="str">
        <f t="shared" ref="AQ5:BA28" si="2">IF($Z5="","",VLOOKUP($Z5, $B$16:$D$23, 3, 0))</f>
        <v/>
      </c>
      <c r="AR5" s="31">
        <f>IF($Z5="",0,$AQ5*$AA5)</f>
        <v>0</v>
      </c>
      <c r="AS5" s="31" t="str">
        <f t="shared" ref="AS5:BC28" si="3">IF($AB5="","",VLOOKUP($AB5, $B$16:$E$23, 3, 0))</f>
        <v/>
      </c>
      <c r="AT5" s="31">
        <f>IF($AB5="",0,$AS5*$AC5)</f>
        <v>0</v>
      </c>
      <c r="AU5" s="31" t="str">
        <f t="shared" ref="AU5:BG28" si="4">IF($AD5="","",VLOOKUP($AD5, $B$16:$E$23, 3, 0))</f>
        <v/>
      </c>
      <c r="AV5" s="31">
        <f>IF($AD5="",0,$AU5*$AE5)</f>
        <v>0</v>
      </c>
      <c r="AW5" s="31" t="str">
        <f>IF($AG5="","",VLOOKUP($AG5, $B$16:$E$23, 3, 0))</f>
        <v/>
      </c>
      <c r="AX5" s="31">
        <f>IF($AG5="",0,$AW5*$AH5)</f>
        <v>0</v>
      </c>
      <c r="AY5" s="31" t="str">
        <f>IF($AI5="","",VLOOKUP($AI5, $B$16:$E$23, 3, 0))</f>
        <v/>
      </c>
      <c r="AZ5" s="31">
        <f>IF($AI5="",0,$AY5*$AJ5)</f>
        <v>0</v>
      </c>
      <c r="BA5" s="31" t="str">
        <f>IF($AK5="","",VLOOKUP($AK5, $B$16:$E$23, 3, 0))</f>
        <v/>
      </c>
      <c r="BB5" s="31">
        <f>IF($AK5="",0,$BA5*$AL5)</f>
        <v>0</v>
      </c>
      <c r="BC5" s="31" t="str">
        <f>IF($AM5="","",VLOOKUP($AM5, $B$16:$E$23, 3, 0))</f>
        <v/>
      </c>
      <c r="BD5" s="31">
        <f>IF($AM5="",0,$BC5*$AN5)</f>
        <v>0</v>
      </c>
      <c r="BE5" s="31" t="str">
        <f>IF($AO5="","",VLOOKUP($AO5, $B$16:$E$23, 3, 0))</f>
        <v/>
      </c>
      <c r="BF5" s="31">
        <f>IF($AO5="",0,$BE5*$AP5)</f>
        <v>0</v>
      </c>
    </row>
    <row r="6" spans="2:58" x14ac:dyDescent="0.3">
      <c r="C6" s="18" t="s">
        <v>48</v>
      </c>
      <c r="D6" s="19">
        <v>200</v>
      </c>
      <c r="E6" s="32">
        <v>100</v>
      </c>
      <c r="F6" s="21">
        <v>500</v>
      </c>
      <c r="G6" s="32">
        <v>200</v>
      </c>
      <c r="H6" s="66">
        <v>1100</v>
      </c>
      <c r="I6" s="32">
        <v>400</v>
      </c>
      <c r="J6" s="67">
        <v>1500</v>
      </c>
      <c r="K6" s="32">
        <v>500</v>
      </c>
      <c r="L6" s="68">
        <v>2000</v>
      </c>
      <c r="M6" s="27">
        <v>600</v>
      </c>
      <c r="P6" s="22">
        <v>2</v>
      </c>
      <c r="Q6" s="69" t="s">
        <v>93</v>
      </c>
      <c r="R6" s="23" t="s">
        <v>7</v>
      </c>
      <c r="S6" s="24">
        <v>451</v>
      </c>
      <c r="T6" s="25" t="s">
        <v>8</v>
      </c>
      <c r="U6" s="26" t="s">
        <v>1</v>
      </c>
      <c r="V6" s="60">
        <f t="shared" si="0"/>
        <v>9</v>
      </c>
      <c r="W6" s="60" t="str">
        <f t="shared" si="1"/>
        <v>신뢰</v>
      </c>
      <c r="X6" s="31">
        <f t="shared" ref="X6:X28" si="5">IF($R6="","",VLOOKUP($W6, $C$5:$M$13, V6, 0)-VLOOKUP($R6, $C$5:$M$13, V6, 0))</f>
        <v>55800</v>
      </c>
      <c r="Y6" s="28">
        <f t="shared" ref="Y6:Y28" si="6">IFERROR(IF($X6="","",$X6-$S6),"-")</f>
        <v>55349</v>
      </c>
      <c r="Z6" s="60"/>
      <c r="AA6" s="29"/>
      <c r="AB6" s="60"/>
      <c r="AC6" s="29"/>
      <c r="AD6" s="60"/>
      <c r="AE6" s="29"/>
      <c r="AF6" s="30" t="str">
        <f t="shared" ref="AF6:AF28" si="7">IF(AND(($AR6=0),($AT6=0),($AV6=0),($AX6=0),($AZ6=0),($BB6=0),($BD6=0),($BF6=0)),"", $Y6-$AR6-$AT6-$AV6-$AX6-$AZ6-$BB6-$BD6-$BF6)</f>
        <v/>
      </c>
      <c r="AG6" s="60"/>
      <c r="AH6" s="4"/>
      <c r="AI6" s="60"/>
      <c r="AJ6" s="4"/>
      <c r="AK6" s="60"/>
      <c r="AL6" s="4"/>
      <c r="AM6" s="60"/>
      <c r="AN6" s="4"/>
      <c r="AO6" s="60"/>
      <c r="AP6" s="4"/>
      <c r="AQ6" s="31" t="str">
        <f t="shared" si="2"/>
        <v/>
      </c>
      <c r="AR6" s="31">
        <f>IF($Z6="",0,$AQ6*$AA6)</f>
        <v>0</v>
      </c>
      <c r="AS6" s="31" t="str">
        <f t="shared" si="3"/>
        <v/>
      </c>
      <c r="AT6" s="31">
        <f>IF($AB6="",0,$AS6*$AC6)</f>
        <v>0</v>
      </c>
      <c r="AU6" s="31" t="str">
        <f t="shared" si="4"/>
        <v/>
      </c>
      <c r="AV6" s="31">
        <f>IF($AD6="",0,$AU6*$AE6)</f>
        <v>0</v>
      </c>
      <c r="AW6" s="31" t="str">
        <f t="shared" ref="AW6:AW28" si="8">IF($AG6="","",VLOOKUP($AG6, $B$16:$E$23, 3, 0))</f>
        <v/>
      </c>
      <c r="AX6" s="31">
        <f t="shared" ref="AX6:AX28" si="9">IF($AG6="",0,$AW6*$AH6)</f>
        <v>0</v>
      </c>
      <c r="AY6" s="31" t="str">
        <f t="shared" ref="AY6:AY28" si="10">IF($AI6="","",VLOOKUP($AI6, $B$16:$E$23, 3, 0))</f>
        <v/>
      </c>
      <c r="AZ6" s="31">
        <f t="shared" ref="AZ6:AZ28" si="11">IF($AI6="",0,$AY6*$AJ6)</f>
        <v>0</v>
      </c>
      <c r="BA6" s="31" t="str">
        <f t="shared" ref="BA6:BA28" si="12">IF($AK6="","",VLOOKUP($AK6, $B$16:$E$23, 3, 0))</f>
        <v/>
      </c>
      <c r="BB6" s="31">
        <f t="shared" ref="BB6:BB28" si="13">IF($AK6="",0,$BA6*$AL6)</f>
        <v>0</v>
      </c>
      <c r="BC6" s="31" t="str">
        <f t="shared" ref="BC6:BC28" si="14">IF($AM6="","",VLOOKUP($AM6, $B$16:$E$23, 3, 0))</f>
        <v/>
      </c>
      <c r="BD6" s="31">
        <f t="shared" ref="BD6:BD28" si="15">IF($AM6="",0,$BC6*$AN6)</f>
        <v>0</v>
      </c>
      <c r="BE6" s="31" t="str">
        <f t="shared" ref="BE6:BE28" si="16">IF($AO6="","",VLOOKUP($AO6, $B$16:$E$23, 3, 0))</f>
        <v/>
      </c>
      <c r="BF6" s="31">
        <f t="shared" ref="BF6:BF28" si="17">IF($AO6="",0,$BE6*$AP6)</f>
        <v>0</v>
      </c>
    </row>
    <row r="7" spans="2:58" x14ac:dyDescent="0.3">
      <c r="C7" s="18" t="s">
        <v>49</v>
      </c>
      <c r="D7" s="19">
        <v>500</v>
      </c>
      <c r="E7" s="32">
        <f t="shared" ref="E7:E13" si="18">E6+D6</f>
        <v>300</v>
      </c>
      <c r="F7" s="21">
        <v>1400</v>
      </c>
      <c r="G7" s="32">
        <f t="shared" ref="G7:K13" si="19">G6+F6</f>
        <v>700</v>
      </c>
      <c r="H7" s="66">
        <v>3400</v>
      </c>
      <c r="I7" s="32">
        <f t="shared" si="19"/>
        <v>1500</v>
      </c>
      <c r="J7" s="67">
        <v>5300</v>
      </c>
      <c r="K7" s="32">
        <f t="shared" si="19"/>
        <v>2000</v>
      </c>
      <c r="L7" s="68">
        <v>7100</v>
      </c>
      <c r="M7" s="27">
        <f t="shared" ref="M7:M13" si="20">M6+L6</f>
        <v>2600</v>
      </c>
      <c r="P7" s="22">
        <v>3</v>
      </c>
      <c r="Q7" s="1" t="s">
        <v>94</v>
      </c>
      <c r="R7" s="23" t="s">
        <v>9</v>
      </c>
      <c r="S7" s="24">
        <v>561</v>
      </c>
      <c r="T7" s="25" t="s">
        <v>10</v>
      </c>
      <c r="U7" s="26" t="s">
        <v>1</v>
      </c>
      <c r="V7" s="60">
        <f t="shared" si="0"/>
        <v>3</v>
      </c>
      <c r="W7" s="60" t="str">
        <f t="shared" si="1"/>
        <v>신뢰</v>
      </c>
      <c r="X7" s="31">
        <f t="shared" si="5"/>
        <v>3600</v>
      </c>
      <c r="Y7" s="28">
        <f t="shared" si="6"/>
        <v>3039</v>
      </c>
      <c r="Z7" s="60"/>
      <c r="AA7" s="29"/>
      <c r="AB7" s="60"/>
      <c r="AC7" s="29"/>
      <c r="AD7" s="60"/>
      <c r="AE7" s="29"/>
      <c r="AF7" s="30" t="str">
        <f t="shared" si="7"/>
        <v/>
      </c>
      <c r="AG7" s="60"/>
      <c r="AH7" s="4"/>
      <c r="AI7" s="60"/>
      <c r="AJ7" s="4"/>
      <c r="AK7" s="60"/>
      <c r="AL7" s="4"/>
      <c r="AM7" s="60"/>
      <c r="AN7" s="4"/>
      <c r="AO7" s="60"/>
      <c r="AP7" s="4"/>
      <c r="AQ7" s="31" t="str">
        <f t="shared" si="2"/>
        <v/>
      </c>
      <c r="AR7" s="31">
        <f>IF($Z7="",0,$AQ7*$AA7)</f>
        <v>0</v>
      </c>
      <c r="AS7" s="31" t="str">
        <f t="shared" si="3"/>
        <v/>
      </c>
      <c r="AT7" s="31">
        <f>IF($AB7="",0,$AS7*$AC7)</f>
        <v>0</v>
      </c>
      <c r="AU7" s="31" t="str">
        <f t="shared" si="4"/>
        <v/>
      </c>
      <c r="AV7" s="31">
        <f>IF($AD7="",0,$AU7*$AE7)</f>
        <v>0</v>
      </c>
      <c r="AW7" s="31" t="str">
        <f t="shared" si="8"/>
        <v/>
      </c>
      <c r="AX7" s="31">
        <f t="shared" si="9"/>
        <v>0</v>
      </c>
      <c r="AY7" s="31" t="str">
        <f t="shared" si="10"/>
        <v/>
      </c>
      <c r="AZ7" s="31">
        <f t="shared" si="11"/>
        <v>0</v>
      </c>
      <c r="BA7" s="31" t="str">
        <f t="shared" si="12"/>
        <v/>
      </c>
      <c r="BB7" s="31">
        <f t="shared" si="13"/>
        <v>0</v>
      </c>
      <c r="BC7" s="31" t="str">
        <f t="shared" si="14"/>
        <v/>
      </c>
      <c r="BD7" s="31">
        <f t="shared" si="15"/>
        <v>0</v>
      </c>
      <c r="BE7" s="31" t="str">
        <f t="shared" si="16"/>
        <v/>
      </c>
      <c r="BF7" s="31">
        <f t="shared" si="17"/>
        <v>0</v>
      </c>
    </row>
    <row r="8" spans="2:58" x14ac:dyDescent="0.3">
      <c r="C8" s="18" t="s">
        <v>50</v>
      </c>
      <c r="D8" s="19">
        <v>700</v>
      </c>
      <c r="E8" s="32">
        <f t="shared" si="18"/>
        <v>800</v>
      </c>
      <c r="F8" s="21">
        <v>1900</v>
      </c>
      <c r="G8" s="32">
        <f t="shared" si="19"/>
        <v>2100</v>
      </c>
      <c r="H8" s="66">
        <v>5200</v>
      </c>
      <c r="I8" s="32">
        <f t="shared" si="19"/>
        <v>4900</v>
      </c>
      <c r="J8" s="67">
        <v>8000</v>
      </c>
      <c r="K8" s="32">
        <f t="shared" si="19"/>
        <v>7300</v>
      </c>
      <c r="L8" s="68">
        <v>11000</v>
      </c>
      <c r="M8" s="27">
        <f t="shared" si="20"/>
        <v>9700</v>
      </c>
      <c r="P8" s="22">
        <v>4</v>
      </c>
      <c r="Q8" s="1" t="s">
        <v>95</v>
      </c>
      <c r="R8" s="23" t="s">
        <v>9</v>
      </c>
      <c r="S8" s="24">
        <v>651</v>
      </c>
      <c r="T8" s="25" t="s">
        <v>11</v>
      </c>
      <c r="U8" s="26" t="s">
        <v>1</v>
      </c>
      <c r="V8" s="60">
        <f t="shared" si="0"/>
        <v>5</v>
      </c>
      <c r="W8" s="60" t="str">
        <f t="shared" si="1"/>
        <v>신뢰</v>
      </c>
      <c r="X8" s="31">
        <f t="shared" si="5"/>
        <v>11500</v>
      </c>
      <c r="Y8" s="28">
        <f t="shared" si="6"/>
        <v>10849</v>
      </c>
      <c r="Z8" s="60"/>
      <c r="AA8" s="29"/>
      <c r="AB8" s="60"/>
      <c r="AC8" s="29"/>
      <c r="AD8" s="60"/>
      <c r="AE8" s="29"/>
      <c r="AF8" s="30" t="str">
        <f t="shared" si="7"/>
        <v/>
      </c>
      <c r="AG8" s="60"/>
      <c r="AH8" s="4"/>
      <c r="AI8" s="60"/>
      <c r="AJ8" s="4"/>
      <c r="AK8" s="60"/>
      <c r="AL8" s="4"/>
      <c r="AM8" s="60"/>
      <c r="AN8" s="4"/>
      <c r="AO8" s="60"/>
      <c r="AP8" s="4"/>
      <c r="AQ8" s="31" t="str">
        <f t="shared" si="2"/>
        <v/>
      </c>
      <c r="AR8" s="31">
        <f>IF($Z8="",0,$AQ8*$AA8)</f>
        <v>0</v>
      </c>
      <c r="AS8" s="31" t="str">
        <f t="shared" si="3"/>
        <v/>
      </c>
      <c r="AT8" s="31">
        <f>IF($AB8="",0,$AS8*$AC8)</f>
        <v>0</v>
      </c>
      <c r="AU8" s="31" t="str">
        <f t="shared" si="4"/>
        <v/>
      </c>
      <c r="AV8" s="31">
        <f>IF($AD8="",0,$AU8*$AE8)</f>
        <v>0</v>
      </c>
      <c r="AW8" s="31" t="str">
        <f t="shared" si="8"/>
        <v/>
      </c>
      <c r="AX8" s="31">
        <f t="shared" si="9"/>
        <v>0</v>
      </c>
      <c r="AY8" s="31" t="str">
        <f t="shared" si="10"/>
        <v/>
      </c>
      <c r="AZ8" s="31">
        <f t="shared" si="11"/>
        <v>0</v>
      </c>
      <c r="BA8" s="31" t="str">
        <f t="shared" si="12"/>
        <v/>
      </c>
      <c r="BB8" s="31">
        <f t="shared" si="13"/>
        <v>0</v>
      </c>
      <c r="BC8" s="31" t="str">
        <f t="shared" si="14"/>
        <v/>
      </c>
      <c r="BD8" s="31">
        <f t="shared" si="15"/>
        <v>0</v>
      </c>
      <c r="BE8" s="31" t="str">
        <f t="shared" si="16"/>
        <v/>
      </c>
      <c r="BF8" s="31">
        <f t="shared" si="17"/>
        <v>0</v>
      </c>
    </row>
    <row r="9" spans="2:58" x14ac:dyDescent="0.3">
      <c r="C9" s="18" t="s">
        <v>51</v>
      </c>
      <c r="D9" s="19">
        <v>800</v>
      </c>
      <c r="E9" s="33">
        <f t="shared" si="18"/>
        <v>1500</v>
      </c>
      <c r="F9" s="21">
        <v>2300</v>
      </c>
      <c r="G9" s="32">
        <f t="shared" si="19"/>
        <v>4000</v>
      </c>
      <c r="H9" s="66">
        <v>6800</v>
      </c>
      <c r="I9" s="32">
        <f t="shared" si="19"/>
        <v>10100</v>
      </c>
      <c r="J9" s="67">
        <v>9500</v>
      </c>
      <c r="K9" s="32">
        <f t="shared" si="19"/>
        <v>15300</v>
      </c>
      <c r="L9" s="68">
        <v>12000</v>
      </c>
      <c r="M9" s="27">
        <f t="shared" si="20"/>
        <v>20700</v>
      </c>
      <c r="P9" s="22">
        <v>5</v>
      </c>
      <c r="R9" s="23" t="s">
        <v>96</v>
      </c>
      <c r="S9" s="24"/>
      <c r="T9" s="25"/>
      <c r="U9" s="26"/>
      <c r="V9" s="60" t="str">
        <f t="shared" si="0"/>
        <v>엥</v>
      </c>
      <c r="W9" s="60" t="str">
        <f t="shared" si="1"/>
        <v>엥</v>
      </c>
      <c r="X9" s="31" t="e">
        <f t="shared" si="5"/>
        <v>#N/A</v>
      </c>
      <c r="Y9" s="28" t="str">
        <f t="shared" si="6"/>
        <v>-</v>
      </c>
      <c r="Z9" s="60"/>
      <c r="AA9" s="29"/>
      <c r="AB9" s="60"/>
      <c r="AC9" s="29"/>
      <c r="AD9" s="60"/>
      <c r="AE9" s="29"/>
      <c r="AF9" s="30" t="str">
        <f t="shared" si="7"/>
        <v/>
      </c>
      <c r="AG9" s="60"/>
      <c r="AH9" s="4"/>
      <c r="AI9" s="60"/>
      <c r="AJ9" s="4"/>
      <c r="AK9" s="60"/>
      <c r="AL9" s="4"/>
      <c r="AM9" s="60"/>
      <c r="AN9" s="4"/>
      <c r="AO9" s="60"/>
      <c r="AP9" s="4"/>
      <c r="AQ9" s="31" t="str">
        <f t="shared" si="2"/>
        <v/>
      </c>
      <c r="AR9" s="31">
        <f>IF($Z9="",0,$AQ9*$AA9)</f>
        <v>0</v>
      </c>
      <c r="AS9" s="31" t="str">
        <f t="shared" si="3"/>
        <v/>
      </c>
      <c r="AT9" s="31">
        <f>IF($AB9="",0,$AS9*$AC9)</f>
        <v>0</v>
      </c>
      <c r="AU9" s="31" t="str">
        <f t="shared" si="4"/>
        <v/>
      </c>
      <c r="AV9" s="31">
        <f>IF($AD9="",0,$AU9*$AE9)</f>
        <v>0</v>
      </c>
      <c r="AW9" s="31" t="str">
        <f t="shared" si="8"/>
        <v/>
      </c>
      <c r="AX9" s="31">
        <f t="shared" si="9"/>
        <v>0</v>
      </c>
      <c r="AY9" s="31" t="str">
        <f t="shared" si="10"/>
        <v/>
      </c>
      <c r="AZ9" s="31">
        <f t="shared" si="11"/>
        <v>0</v>
      </c>
      <c r="BA9" s="31" t="str">
        <f t="shared" si="12"/>
        <v/>
      </c>
      <c r="BB9" s="31">
        <f t="shared" si="13"/>
        <v>0</v>
      </c>
      <c r="BC9" s="31" t="str">
        <f t="shared" si="14"/>
        <v/>
      </c>
      <c r="BD9" s="31">
        <f t="shared" si="15"/>
        <v>0</v>
      </c>
      <c r="BE9" s="31" t="str">
        <f t="shared" si="16"/>
        <v/>
      </c>
      <c r="BF9" s="31">
        <f t="shared" si="17"/>
        <v>0</v>
      </c>
    </row>
    <row r="10" spans="2:58" x14ac:dyDescent="0.3">
      <c r="C10" s="18" t="s">
        <v>52</v>
      </c>
      <c r="D10" s="19">
        <v>900</v>
      </c>
      <c r="E10" s="32">
        <f t="shared" si="18"/>
        <v>2300</v>
      </c>
      <c r="F10" s="21">
        <v>2700</v>
      </c>
      <c r="G10" s="32">
        <f t="shared" si="19"/>
        <v>6300</v>
      </c>
      <c r="H10" s="66">
        <v>7000</v>
      </c>
      <c r="I10" s="32">
        <f t="shared" si="19"/>
        <v>16900</v>
      </c>
      <c r="J10" s="67">
        <v>11000</v>
      </c>
      <c r="K10" s="32">
        <f t="shared" si="19"/>
        <v>24800</v>
      </c>
      <c r="L10" s="68">
        <v>15000</v>
      </c>
      <c r="M10" s="27">
        <f t="shared" si="20"/>
        <v>32700</v>
      </c>
      <c r="P10" s="22">
        <v>6</v>
      </c>
      <c r="Q10" s="1" t="s">
        <v>97</v>
      </c>
      <c r="R10" s="23" t="s">
        <v>12</v>
      </c>
      <c r="S10" s="24">
        <v>0</v>
      </c>
      <c r="T10" s="25" t="s">
        <v>8</v>
      </c>
      <c r="U10" s="26" t="s">
        <v>1</v>
      </c>
      <c r="V10" s="60">
        <f t="shared" si="0"/>
        <v>9</v>
      </c>
      <c r="W10" s="60" t="str">
        <f t="shared" si="1"/>
        <v>신뢰</v>
      </c>
      <c r="X10" s="31">
        <f t="shared" si="5"/>
        <v>57800</v>
      </c>
      <c r="Y10" s="28">
        <f t="shared" si="6"/>
        <v>57800</v>
      </c>
      <c r="Z10" s="60"/>
      <c r="AA10" s="29"/>
      <c r="AB10" s="60"/>
      <c r="AC10" s="29"/>
      <c r="AD10" s="60"/>
      <c r="AE10" s="29"/>
      <c r="AF10" s="30" t="str">
        <f t="shared" si="7"/>
        <v/>
      </c>
      <c r="AG10" s="60"/>
      <c r="AH10" s="4"/>
      <c r="AI10" s="60"/>
      <c r="AJ10" s="4"/>
      <c r="AK10" s="60"/>
      <c r="AL10" s="4"/>
      <c r="AM10" s="60"/>
      <c r="AN10" s="4"/>
      <c r="AO10" s="60"/>
      <c r="AP10" s="4"/>
      <c r="AQ10" s="31" t="str">
        <f t="shared" si="2"/>
        <v/>
      </c>
      <c r="AR10" s="31">
        <f>IF($Z10="",0,$AQ10*$AA10)</f>
        <v>0</v>
      </c>
      <c r="AS10" s="31" t="str">
        <f t="shared" si="3"/>
        <v/>
      </c>
      <c r="AT10" s="31">
        <f>IF($AB10="",0,$AS10*$AC10)</f>
        <v>0</v>
      </c>
      <c r="AU10" s="31" t="str">
        <f t="shared" si="4"/>
        <v/>
      </c>
      <c r="AV10" s="31">
        <f>IF($AD10="",0,$AU10*$AE10)</f>
        <v>0</v>
      </c>
      <c r="AW10" s="31" t="str">
        <f t="shared" si="8"/>
        <v/>
      </c>
      <c r="AX10" s="31">
        <f t="shared" si="9"/>
        <v>0</v>
      </c>
      <c r="AY10" s="31" t="str">
        <f t="shared" si="10"/>
        <v/>
      </c>
      <c r="AZ10" s="31">
        <f t="shared" si="11"/>
        <v>0</v>
      </c>
      <c r="BA10" s="31" t="str">
        <f t="shared" si="12"/>
        <v/>
      </c>
      <c r="BB10" s="31">
        <f t="shared" si="13"/>
        <v>0</v>
      </c>
      <c r="BC10" s="31" t="str">
        <f t="shared" si="14"/>
        <v/>
      </c>
      <c r="BD10" s="31">
        <f t="shared" si="15"/>
        <v>0</v>
      </c>
      <c r="BE10" s="31" t="str">
        <f t="shared" si="16"/>
        <v/>
      </c>
      <c r="BF10" s="31">
        <f t="shared" si="17"/>
        <v>0</v>
      </c>
    </row>
    <row r="11" spans="2:58" x14ac:dyDescent="0.3">
      <c r="C11" s="18" t="s">
        <v>53</v>
      </c>
      <c r="D11" s="19">
        <v>1200</v>
      </c>
      <c r="E11" s="32">
        <f t="shared" si="18"/>
        <v>3200</v>
      </c>
      <c r="F11" s="21">
        <v>4000</v>
      </c>
      <c r="G11" s="32">
        <f t="shared" si="19"/>
        <v>9000</v>
      </c>
      <c r="H11" s="66">
        <v>7000</v>
      </c>
      <c r="I11" s="32">
        <f t="shared" si="19"/>
        <v>23900</v>
      </c>
      <c r="J11" s="67">
        <v>11000</v>
      </c>
      <c r="K11" s="32">
        <f t="shared" si="19"/>
        <v>35800</v>
      </c>
      <c r="L11" s="68">
        <v>15000</v>
      </c>
      <c r="M11" s="27">
        <f t="shared" si="20"/>
        <v>47700</v>
      </c>
      <c r="P11" s="22">
        <v>7</v>
      </c>
      <c r="Q11" s="1" t="s">
        <v>90</v>
      </c>
      <c r="R11" s="23" t="s">
        <v>12</v>
      </c>
      <c r="S11" s="24">
        <v>201</v>
      </c>
      <c r="T11" s="25" t="s">
        <v>0</v>
      </c>
      <c r="U11" s="26" t="s">
        <v>1</v>
      </c>
      <c r="V11" s="60">
        <f t="shared" si="0"/>
        <v>7</v>
      </c>
      <c r="W11" s="60" t="str">
        <f t="shared" si="1"/>
        <v>신뢰</v>
      </c>
      <c r="X11" s="31">
        <f t="shared" si="5"/>
        <v>37900</v>
      </c>
      <c r="Y11" s="28">
        <f t="shared" si="6"/>
        <v>37699</v>
      </c>
      <c r="Z11" s="60"/>
      <c r="AA11" s="29"/>
      <c r="AB11" s="60"/>
      <c r="AC11" s="29"/>
      <c r="AD11" s="60"/>
      <c r="AE11" s="29"/>
      <c r="AF11" s="30" t="str">
        <f t="shared" si="7"/>
        <v/>
      </c>
      <c r="AG11" s="60"/>
      <c r="AH11" s="4"/>
      <c r="AI11" s="60"/>
      <c r="AJ11" s="4"/>
      <c r="AK11" s="60"/>
      <c r="AL11" s="4"/>
      <c r="AM11" s="60"/>
      <c r="AN11" s="4"/>
      <c r="AO11" s="60"/>
      <c r="AP11" s="4"/>
      <c r="AQ11" s="31" t="str">
        <f t="shared" si="2"/>
        <v/>
      </c>
      <c r="AR11" s="31">
        <f>IF($Z11="",0,$AQ11*$AA11)</f>
        <v>0</v>
      </c>
      <c r="AS11" s="31" t="str">
        <f t="shared" si="3"/>
        <v/>
      </c>
      <c r="AT11" s="31">
        <f>IF($AB11="",0,$AS11*$AC11)</f>
        <v>0</v>
      </c>
      <c r="AU11" s="31" t="str">
        <f t="shared" si="4"/>
        <v/>
      </c>
      <c r="AV11" s="31">
        <f>IF($AD11="",0,$AU11*$AE11)</f>
        <v>0</v>
      </c>
      <c r="AW11" s="31" t="str">
        <f t="shared" si="8"/>
        <v/>
      </c>
      <c r="AX11" s="31">
        <f t="shared" si="9"/>
        <v>0</v>
      </c>
      <c r="AY11" s="31" t="str">
        <f t="shared" si="10"/>
        <v/>
      </c>
      <c r="AZ11" s="31">
        <f t="shared" si="11"/>
        <v>0</v>
      </c>
      <c r="BA11" s="31" t="str">
        <f t="shared" si="12"/>
        <v/>
      </c>
      <c r="BB11" s="31">
        <f t="shared" si="13"/>
        <v>0</v>
      </c>
      <c r="BC11" s="31" t="str">
        <f t="shared" si="14"/>
        <v/>
      </c>
      <c r="BD11" s="31">
        <f t="shared" si="15"/>
        <v>0</v>
      </c>
      <c r="BE11" s="31" t="str">
        <f t="shared" si="16"/>
        <v/>
      </c>
      <c r="BF11" s="31">
        <f t="shared" si="17"/>
        <v>0</v>
      </c>
    </row>
    <row r="12" spans="2:58" ht="17.25" thickBot="1" x14ac:dyDescent="0.35">
      <c r="C12" s="34" t="s">
        <v>54</v>
      </c>
      <c r="D12" s="35">
        <v>1500</v>
      </c>
      <c r="E12" s="36">
        <f t="shared" si="18"/>
        <v>4400</v>
      </c>
      <c r="F12" s="37">
        <v>4800</v>
      </c>
      <c r="G12" s="36">
        <f t="shared" si="19"/>
        <v>13000</v>
      </c>
      <c r="H12" s="70">
        <v>7000</v>
      </c>
      <c r="I12" s="36">
        <f t="shared" si="19"/>
        <v>30900</v>
      </c>
      <c r="J12" s="71">
        <v>11000</v>
      </c>
      <c r="K12" s="36">
        <f t="shared" si="19"/>
        <v>46800</v>
      </c>
      <c r="L12" s="72">
        <v>15000</v>
      </c>
      <c r="M12" s="27">
        <f t="shared" si="20"/>
        <v>62700</v>
      </c>
      <c r="P12" s="22">
        <v>8</v>
      </c>
      <c r="Q12" s="1" t="s">
        <v>98</v>
      </c>
      <c r="R12" s="23" t="s">
        <v>12</v>
      </c>
      <c r="S12" s="24"/>
      <c r="T12" s="25" t="s">
        <v>11</v>
      </c>
      <c r="U12" s="26" t="s">
        <v>1</v>
      </c>
      <c r="V12" s="60">
        <f t="shared" si="0"/>
        <v>5</v>
      </c>
      <c r="W12" s="60" t="str">
        <f t="shared" si="1"/>
        <v>신뢰</v>
      </c>
      <c r="X12" s="31">
        <f t="shared" si="5"/>
        <v>17800</v>
      </c>
      <c r="Y12" s="28">
        <f t="shared" si="6"/>
        <v>17800</v>
      </c>
      <c r="Z12" s="60"/>
      <c r="AA12" s="29"/>
      <c r="AB12" s="60"/>
      <c r="AC12" s="29"/>
      <c r="AD12" s="60"/>
      <c r="AE12" s="29"/>
      <c r="AF12" s="30" t="str">
        <f t="shared" si="7"/>
        <v/>
      </c>
      <c r="AG12" s="60"/>
      <c r="AH12" s="4"/>
      <c r="AI12" s="60"/>
      <c r="AJ12" s="4"/>
      <c r="AK12" s="60"/>
      <c r="AL12" s="4"/>
      <c r="AM12" s="60"/>
      <c r="AN12" s="4"/>
      <c r="AO12" s="60"/>
      <c r="AP12" s="4"/>
      <c r="AQ12" s="31" t="str">
        <f t="shared" si="2"/>
        <v/>
      </c>
      <c r="AR12" s="31">
        <f>IF($Z12="",0,$AQ12*$AA12)</f>
        <v>0</v>
      </c>
      <c r="AS12" s="31" t="str">
        <f t="shared" si="3"/>
        <v/>
      </c>
      <c r="AT12" s="31">
        <f>IF($AB12="",0,$AS12*$AC12)</f>
        <v>0</v>
      </c>
      <c r="AU12" s="31" t="str">
        <f t="shared" si="4"/>
        <v/>
      </c>
      <c r="AV12" s="31">
        <f>IF($AD12="",0,$AU12*$AE12)</f>
        <v>0</v>
      </c>
      <c r="AW12" s="31" t="str">
        <f t="shared" si="8"/>
        <v/>
      </c>
      <c r="AX12" s="31">
        <f t="shared" si="9"/>
        <v>0</v>
      </c>
      <c r="AY12" s="31" t="str">
        <f t="shared" si="10"/>
        <v/>
      </c>
      <c r="AZ12" s="31">
        <f t="shared" si="11"/>
        <v>0</v>
      </c>
      <c r="BA12" s="31" t="str">
        <f t="shared" si="12"/>
        <v/>
      </c>
      <c r="BB12" s="31">
        <f t="shared" si="13"/>
        <v>0</v>
      </c>
      <c r="BC12" s="31" t="str">
        <f t="shared" si="14"/>
        <v/>
      </c>
      <c r="BD12" s="31">
        <f t="shared" si="15"/>
        <v>0</v>
      </c>
      <c r="BE12" s="31" t="str">
        <f t="shared" si="16"/>
        <v/>
      </c>
      <c r="BF12" s="31">
        <f t="shared" si="17"/>
        <v>0</v>
      </c>
    </row>
    <row r="13" spans="2:58" x14ac:dyDescent="0.3">
      <c r="C13" s="38" t="s">
        <v>55</v>
      </c>
      <c r="D13" s="39"/>
      <c r="E13" s="40">
        <f t="shared" si="18"/>
        <v>5900</v>
      </c>
      <c r="F13" s="40"/>
      <c r="G13" s="40">
        <f t="shared" si="19"/>
        <v>17800</v>
      </c>
      <c r="H13" s="41"/>
      <c r="I13" s="40">
        <f t="shared" si="19"/>
        <v>37900</v>
      </c>
      <c r="J13" s="73"/>
      <c r="K13" s="40">
        <f t="shared" si="19"/>
        <v>57800</v>
      </c>
      <c r="L13" s="39"/>
      <c r="M13" s="27">
        <f t="shared" si="20"/>
        <v>77700</v>
      </c>
      <c r="P13" s="22">
        <v>9</v>
      </c>
      <c r="Q13" s="1" t="s">
        <v>99</v>
      </c>
      <c r="R13" s="23" t="s">
        <v>12</v>
      </c>
      <c r="S13" s="24"/>
      <c r="T13" s="25" t="s">
        <v>11</v>
      </c>
      <c r="U13" s="26" t="s">
        <v>1</v>
      </c>
      <c r="V13" s="60">
        <f t="shared" si="0"/>
        <v>5</v>
      </c>
      <c r="W13" s="60" t="str">
        <f t="shared" si="1"/>
        <v>신뢰</v>
      </c>
      <c r="X13" s="31">
        <f t="shared" si="5"/>
        <v>17800</v>
      </c>
      <c r="Y13" s="28">
        <f t="shared" si="6"/>
        <v>17800</v>
      </c>
      <c r="Z13" s="60"/>
      <c r="AA13" s="29"/>
      <c r="AB13" s="60"/>
      <c r="AC13" s="29"/>
      <c r="AD13" s="60"/>
      <c r="AE13" s="29"/>
      <c r="AF13" s="30" t="str">
        <f t="shared" si="7"/>
        <v/>
      </c>
      <c r="AG13" s="60"/>
      <c r="AH13" s="4"/>
      <c r="AI13" s="60"/>
      <c r="AJ13" s="4"/>
      <c r="AK13" s="60"/>
      <c r="AL13" s="4"/>
      <c r="AM13" s="60"/>
      <c r="AN13" s="4"/>
      <c r="AO13" s="60"/>
      <c r="AP13" s="4"/>
      <c r="AQ13" s="31" t="str">
        <f t="shared" si="2"/>
        <v/>
      </c>
      <c r="AR13" s="31">
        <f>IF($Z13="",0,$AQ13*$AA13)</f>
        <v>0</v>
      </c>
      <c r="AS13" s="31" t="str">
        <f t="shared" si="3"/>
        <v/>
      </c>
      <c r="AT13" s="31">
        <f>IF($AB13="",0,$AS13*$AC13)</f>
        <v>0</v>
      </c>
      <c r="AU13" s="31" t="str">
        <f t="shared" si="4"/>
        <v/>
      </c>
      <c r="AV13" s="31">
        <f>IF($AD13="",0,$AU13*$AE13)</f>
        <v>0</v>
      </c>
      <c r="AW13" s="31" t="str">
        <f t="shared" si="8"/>
        <v/>
      </c>
      <c r="AX13" s="31">
        <f t="shared" si="9"/>
        <v>0</v>
      </c>
      <c r="AY13" s="31" t="str">
        <f t="shared" si="10"/>
        <v/>
      </c>
      <c r="AZ13" s="31">
        <f t="shared" si="11"/>
        <v>0</v>
      </c>
      <c r="BA13" s="31" t="str">
        <f t="shared" si="12"/>
        <v/>
      </c>
      <c r="BB13" s="31">
        <f t="shared" si="13"/>
        <v>0</v>
      </c>
      <c r="BC13" s="31" t="str">
        <f t="shared" si="14"/>
        <v/>
      </c>
      <c r="BD13" s="31">
        <f t="shared" si="15"/>
        <v>0</v>
      </c>
      <c r="BE13" s="31" t="str">
        <f t="shared" si="16"/>
        <v/>
      </c>
      <c r="BF13" s="31">
        <f t="shared" si="17"/>
        <v>0</v>
      </c>
    </row>
    <row r="14" spans="2:58" ht="17.25" thickBot="1" x14ac:dyDescent="0.35">
      <c r="C14" s="81" t="s">
        <v>56</v>
      </c>
      <c r="D14" s="81"/>
      <c r="E14" s="81"/>
      <c r="F14" s="81"/>
      <c r="G14" s="81"/>
      <c r="H14" s="81"/>
      <c r="I14" s="23"/>
      <c r="J14" s="23"/>
      <c r="K14" s="23"/>
      <c r="L14" s="23"/>
      <c r="P14" s="22">
        <v>10</v>
      </c>
      <c r="Q14" s="1" t="s">
        <v>100</v>
      </c>
      <c r="R14" s="23" t="s">
        <v>12</v>
      </c>
      <c r="S14" s="24"/>
      <c r="T14" s="25" t="s">
        <v>10</v>
      </c>
      <c r="U14" s="26" t="s">
        <v>1</v>
      </c>
      <c r="V14" s="60">
        <f t="shared" si="0"/>
        <v>3</v>
      </c>
      <c r="W14" s="60" t="str">
        <f t="shared" si="1"/>
        <v>신뢰</v>
      </c>
      <c r="X14" s="31">
        <f t="shared" si="5"/>
        <v>5900</v>
      </c>
      <c r="Y14" s="28">
        <f t="shared" si="6"/>
        <v>5900</v>
      </c>
      <c r="Z14" s="60"/>
      <c r="AA14" s="29"/>
      <c r="AB14" s="60"/>
      <c r="AC14" s="29"/>
      <c r="AD14" s="60"/>
      <c r="AE14" s="29"/>
      <c r="AF14" s="30" t="str">
        <f t="shared" si="7"/>
        <v/>
      </c>
      <c r="AG14" s="60"/>
      <c r="AH14" s="4"/>
      <c r="AI14" s="60"/>
      <c r="AJ14" s="4"/>
      <c r="AK14" s="60"/>
      <c r="AL14" s="4"/>
      <c r="AM14" s="60"/>
      <c r="AN14" s="4"/>
      <c r="AO14" s="60"/>
      <c r="AP14" s="4"/>
      <c r="AQ14" s="31" t="str">
        <f t="shared" si="2"/>
        <v/>
      </c>
      <c r="AR14" s="31">
        <f>IF($Z14="",0,$AQ14*$AA14)</f>
        <v>0</v>
      </c>
      <c r="AS14" s="31" t="str">
        <f t="shared" si="3"/>
        <v/>
      </c>
      <c r="AT14" s="31">
        <f>IF($AB14="",0,$AS14*$AC14)</f>
        <v>0</v>
      </c>
      <c r="AU14" s="31" t="str">
        <f t="shared" si="4"/>
        <v/>
      </c>
      <c r="AV14" s="31">
        <f>IF($AD14="",0,$AU14*$AE14)</f>
        <v>0</v>
      </c>
      <c r="AW14" s="31" t="str">
        <f t="shared" si="8"/>
        <v/>
      </c>
      <c r="AX14" s="31">
        <f t="shared" si="9"/>
        <v>0</v>
      </c>
      <c r="AY14" s="31" t="str">
        <f t="shared" si="10"/>
        <v/>
      </c>
      <c r="AZ14" s="31">
        <f t="shared" si="11"/>
        <v>0</v>
      </c>
      <c r="BA14" s="31" t="str">
        <f t="shared" si="12"/>
        <v/>
      </c>
      <c r="BB14" s="31">
        <f t="shared" si="13"/>
        <v>0</v>
      </c>
      <c r="BC14" s="31" t="str">
        <f t="shared" si="14"/>
        <v/>
      </c>
      <c r="BD14" s="31">
        <f t="shared" si="15"/>
        <v>0</v>
      </c>
      <c r="BE14" s="31" t="str">
        <f t="shared" si="16"/>
        <v/>
      </c>
      <c r="BF14" s="31">
        <f t="shared" si="17"/>
        <v>0</v>
      </c>
    </row>
    <row r="15" spans="2:58" x14ac:dyDescent="0.3">
      <c r="C15" s="82" t="s">
        <v>57</v>
      </c>
      <c r="D15" s="83"/>
      <c r="E15" s="42"/>
      <c r="F15" s="76" t="s">
        <v>58</v>
      </c>
      <c r="G15" s="77"/>
      <c r="H15" s="78"/>
      <c r="I15" s="74"/>
      <c r="M15" s="3"/>
      <c r="N15" s="3"/>
      <c r="O15" s="43"/>
      <c r="P15" s="22">
        <v>11</v>
      </c>
      <c r="R15" s="23" t="s">
        <v>101</v>
      </c>
      <c r="S15" s="24"/>
      <c r="T15" s="25"/>
      <c r="U15" s="26"/>
      <c r="V15" s="60" t="str">
        <f t="shared" si="0"/>
        <v>엥</v>
      </c>
      <c r="W15" s="60" t="str">
        <f t="shared" si="1"/>
        <v>엥</v>
      </c>
      <c r="X15" s="31" t="e">
        <f t="shared" si="5"/>
        <v>#N/A</v>
      </c>
      <c r="Y15" s="28" t="str">
        <f t="shared" si="6"/>
        <v>-</v>
      </c>
      <c r="Z15" s="60"/>
      <c r="AA15" s="29"/>
      <c r="AB15" s="60"/>
      <c r="AC15" s="29"/>
      <c r="AD15" s="60"/>
      <c r="AE15" s="29"/>
      <c r="AF15" s="30" t="str">
        <f t="shared" si="7"/>
        <v/>
      </c>
      <c r="AG15" s="60"/>
      <c r="AH15" s="4"/>
      <c r="AI15" s="60"/>
      <c r="AJ15" s="4"/>
      <c r="AK15" s="60"/>
      <c r="AL15" s="4"/>
      <c r="AM15" s="60"/>
      <c r="AN15" s="4"/>
      <c r="AO15" s="60"/>
      <c r="AP15" s="4"/>
      <c r="AQ15" s="31" t="str">
        <f t="shared" si="2"/>
        <v/>
      </c>
      <c r="AR15" s="31">
        <f>IF($Z15="",0,$AQ15*$AA15)</f>
        <v>0</v>
      </c>
      <c r="AS15" s="31" t="str">
        <f t="shared" si="3"/>
        <v/>
      </c>
      <c r="AT15" s="31">
        <f>IF($AB15="",0,$AS15*$AC15)</f>
        <v>0</v>
      </c>
      <c r="AU15" s="31" t="str">
        <f t="shared" si="4"/>
        <v/>
      </c>
      <c r="AV15" s="31">
        <f>IF($AD15="",0,$AU15*$AE15)</f>
        <v>0</v>
      </c>
      <c r="AW15" s="31" t="str">
        <f t="shared" si="8"/>
        <v/>
      </c>
      <c r="AX15" s="31">
        <f t="shared" si="9"/>
        <v>0</v>
      </c>
      <c r="AY15" s="31" t="str">
        <f t="shared" si="10"/>
        <v/>
      </c>
      <c r="AZ15" s="31">
        <f t="shared" si="11"/>
        <v>0</v>
      </c>
      <c r="BA15" s="31" t="str">
        <f t="shared" si="12"/>
        <v/>
      </c>
      <c r="BB15" s="31">
        <f t="shared" si="13"/>
        <v>0</v>
      </c>
      <c r="BC15" s="31" t="str">
        <f t="shared" si="14"/>
        <v/>
      </c>
      <c r="BD15" s="31">
        <f t="shared" si="15"/>
        <v>0</v>
      </c>
      <c r="BE15" s="31" t="str">
        <f t="shared" si="16"/>
        <v/>
      </c>
      <c r="BF15" s="31">
        <f t="shared" si="17"/>
        <v>0</v>
      </c>
    </row>
    <row r="16" spans="2:58" x14ac:dyDescent="0.3">
      <c r="B16" s="60" t="s">
        <v>59</v>
      </c>
      <c r="C16" s="79" t="s">
        <v>60</v>
      </c>
      <c r="D16" s="44">
        <v>300</v>
      </c>
      <c r="E16" s="23"/>
      <c r="F16" s="45">
        <v>186</v>
      </c>
      <c r="G16" s="46"/>
      <c r="H16" s="47">
        <f>IF($F16="","",$D16*$F16)</f>
        <v>55800</v>
      </c>
      <c r="I16" s="46"/>
      <c r="M16" s="23"/>
      <c r="N16" s="23"/>
      <c r="O16" s="60"/>
      <c r="P16" s="22">
        <v>12</v>
      </c>
      <c r="Q16" s="1" t="s">
        <v>102</v>
      </c>
      <c r="R16" s="23" t="s">
        <v>12</v>
      </c>
      <c r="S16" s="24">
        <v>187</v>
      </c>
      <c r="T16" s="25" t="s">
        <v>11</v>
      </c>
      <c r="U16" s="26" t="s">
        <v>1</v>
      </c>
      <c r="V16" s="60">
        <f t="shared" si="0"/>
        <v>5</v>
      </c>
      <c r="W16" s="60" t="str">
        <f t="shared" si="1"/>
        <v>신뢰</v>
      </c>
      <c r="X16" s="31">
        <f t="shared" si="5"/>
        <v>17800</v>
      </c>
      <c r="Y16" s="28">
        <f t="shared" si="6"/>
        <v>17613</v>
      </c>
      <c r="Z16" s="60"/>
      <c r="AA16" s="29"/>
      <c r="AB16" s="60"/>
      <c r="AC16" s="29"/>
      <c r="AD16" s="60"/>
      <c r="AE16" s="29"/>
      <c r="AF16" s="30" t="str">
        <f t="shared" si="7"/>
        <v/>
      </c>
      <c r="AG16" s="60"/>
      <c r="AH16" s="4"/>
      <c r="AI16" s="60"/>
      <c r="AJ16" s="4"/>
      <c r="AK16" s="60"/>
      <c r="AL16" s="4"/>
      <c r="AM16" s="60"/>
      <c r="AN16" s="4"/>
      <c r="AO16" s="60"/>
      <c r="AP16" s="4"/>
      <c r="AQ16" s="31" t="str">
        <f t="shared" si="2"/>
        <v/>
      </c>
      <c r="AR16" s="31">
        <f>IF($Z16="",0,$AQ16*$AA16)</f>
        <v>0</v>
      </c>
      <c r="AS16" s="31" t="str">
        <f t="shared" si="3"/>
        <v/>
      </c>
      <c r="AT16" s="31">
        <f>IF($AB16="",0,$AS16*$AC16)</f>
        <v>0</v>
      </c>
      <c r="AU16" s="31" t="str">
        <f t="shared" si="4"/>
        <v/>
      </c>
      <c r="AV16" s="31">
        <f>IF($AD16="",0,$AU16*$AE16)</f>
        <v>0</v>
      </c>
      <c r="AW16" s="31" t="str">
        <f t="shared" si="8"/>
        <v/>
      </c>
      <c r="AX16" s="31">
        <f t="shared" si="9"/>
        <v>0</v>
      </c>
      <c r="AY16" s="31" t="str">
        <f t="shared" si="10"/>
        <v/>
      </c>
      <c r="AZ16" s="31">
        <f t="shared" si="11"/>
        <v>0</v>
      </c>
      <c r="BA16" s="31" t="str">
        <f t="shared" si="12"/>
        <v/>
      </c>
      <c r="BB16" s="31">
        <f t="shared" si="13"/>
        <v>0</v>
      </c>
      <c r="BC16" s="31" t="str">
        <f t="shared" si="14"/>
        <v/>
      </c>
      <c r="BD16" s="31">
        <f t="shared" si="15"/>
        <v>0</v>
      </c>
      <c r="BE16" s="31" t="str">
        <f t="shared" si="16"/>
        <v/>
      </c>
      <c r="BF16" s="31">
        <f t="shared" si="17"/>
        <v>0</v>
      </c>
    </row>
    <row r="17" spans="2:58" x14ac:dyDescent="0.3">
      <c r="B17" s="60" t="s">
        <v>61</v>
      </c>
      <c r="C17" s="80"/>
      <c r="D17" s="44">
        <v>330</v>
      </c>
      <c r="E17" s="60"/>
      <c r="F17" s="48"/>
      <c r="G17" s="49"/>
      <c r="H17" s="47" t="str">
        <f>IF($F17="","",$D17*$F17)</f>
        <v/>
      </c>
      <c r="I17" s="49"/>
      <c r="J17" s="96" t="s">
        <v>62</v>
      </c>
      <c r="M17" s="60"/>
      <c r="P17" s="22">
        <v>13</v>
      </c>
      <c r="Q17" s="1" t="s">
        <v>103</v>
      </c>
      <c r="R17" s="23" t="s">
        <v>12</v>
      </c>
      <c r="S17" s="24">
        <v>43</v>
      </c>
      <c r="T17" s="25" t="s">
        <v>11</v>
      </c>
      <c r="U17" s="26" t="s">
        <v>1</v>
      </c>
      <c r="V17" s="60">
        <f t="shared" si="0"/>
        <v>5</v>
      </c>
      <c r="W17" s="60" t="str">
        <f t="shared" si="1"/>
        <v>신뢰</v>
      </c>
      <c r="X17" s="31">
        <f t="shared" si="5"/>
        <v>17800</v>
      </c>
      <c r="Y17" s="28">
        <f t="shared" si="6"/>
        <v>17757</v>
      </c>
      <c r="Z17" s="60"/>
      <c r="AA17" s="29"/>
      <c r="AB17" s="60"/>
      <c r="AC17" s="29"/>
      <c r="AD17" s="60"/>
      <c r="AE17" s="29"/>
      <c r="AF17" s="30" t="str">
        <f t="shared" si="7"/>
        <v/>
      </c>
      <c r="AG17" s="60"/>
      <c r="AH17" s="4"/>
      <c r="AI17" s="60"/>
      <c r="AJ17" s="4"/>
      <c r="AK17" s="60"/>
      <c r="AL17" s="4"/>
      <c r="AM17" s="60"/>
      <c r="AN17" s="4"/>
      <c r="AO17" s="60"/>
      <c r="AP17" s="4"/>
      <c r="AQ17" s="31" t="str">
        <f t="shared" si="2"/>
        <v/>
      </c>
      <c r="AR17" s="31">
        <f>IF($Z17="",0,$AQ17*$AA17)</f>
        <v>0</v>
      </c>
      <c r="AS17" s="31" t="str">
        <f t="shared" si="3"/>
        <v/>
      </c>
      <c r="AT17" s="31">
        <f>IF($AB17="",0,$AS17*$AC17)</f>
        <v>0</v>
      </c>
      <c r="AU17" s="31" t="str">
        <f t="shared" si="4"/>
        <v/>
      </c>
      <c r="AV17" s="31">
        <f>IF($AD17="",0,$AU17*$AE17)</f>
        <v>0</v>
      </c>
      <c r="AW17" s="31" t="str">
        <f t="shared" si="8"/>
        <v/>
      </c>
      <c r="AX17" s="31">
        <f t="shared" si="9"/>
        <v>0</v>
      </c>
      <c r="AY17" s="31" t="str">
        <f t="shared" si="10"/>
        <v/>
      </c>
      <c r="AZ17" s="31">
        <f t="shared" si="11"/>
        <v>0</v>
      </c>
      <c r="BA17" s="31" t="str">
        <f t="shared" si="12"/>
        <v/>
      </c>
      <c r="BB17" s="31">
        <f t="shared" si="13"/>
        <v>0</v>
      </c>
      <c r="BC17" s="31" t="str">
        <f t="shared" si="14"/>
        <v/>
      </c>
      <c r="BD17" s="31">
        <f t="shared" si="15"/>
        <v>0</v>
      </c>
      <c r="BE17" s="31" t="str">
        <f t="shared" si="16"/>
        <v/>
      </c>
      <c r="BF17" s="31">
        <f t="shared" si="17"/>
        <v>0</v>
      </c>
    </row>
    <row r="18" spans="2:58" x14ac:dyDescent="0.3">
      <c r="B18" s="60" t="s">
        <v>63</v>
      </c>
      <c r="C18" s="80"/>
      <c r="D18" s="44">
        <v>354</v>
      </c>
      <c r="E18" s="60"/>
      <c r="F18" s="48"/>
      <c r="G18" s="49"/>
      <c r="H18" s="47" t="str">
        <f>IF($F18="","",$D18*$F18)</f>
        <v/>
      </c>
      <c r="I18" s="49"/>
      <c r="J18" s="96"/>
      <c r="M18" s="60"/>
      <c r="P18" s="22">
        <v>14</v>
      </c>
      <c r="Q18" s="1" t="s">
        <v>104</v>
      </c>
      <c r="R18" s="23" t="s">
        <v>3</v>
      </c>
      <c r="S18" s="24">
        <v>1</v>
      </c>
      <c r="T18" s="25" t="s">
        <v>10</v>
      </c>
      <c r="U18" s="26" t="s">
        <v>1</v>
      </c>
      <c r="V18" s="60">
        <f t="shared" si="0"/>
        <v>3</v>
      </c>
      <c r="W18" s="60" t="str">
        <f t="shared" si="1"/>
        <v>신뢰</v>
      </c>
      <c r="X18" s="31">
        <f t="shared" si="5"/>
        <v>4400</v>
      </c>
      <c r="Y18" s="28">
        <f t="shared" si="6"/>
        <v>4399</v>
      </c>
      <c r="Z18" s="60"/>
      <c r="AA18" s="29"/>
      <c r="AB18" s="60"/>
      <c r="AC18" s="29"/>
      <c r="AD18" s="60"/>
      <c r="AE18" s="29"/>
      <c r="AF18" s="30" t="str">
        <f t="shared" si="7"/>
        <v/>
      </c>
      <c r="AG18" s="60"/>
      <c r="AH18" s="4"/>
      <c r="AI18" s="60"/>
      <c r="AJ18" s="4"/>
      <c r="AK18" s="60"/>
      <c r="AL18" s="4"/>
      <c r="AM18" s="60"/>
      <c r="AN18" s="4"/>
      <c r="AO18" s="60"/>
      <c r="AP18" s="4"/>
      <c r="AQ18" s="31" t="str">
        <f t="shared" si="2"/>
        <v/>
      </c>
      <c r="AR18" s="31">
        <f>IF($Z18="",0,$AQ18*$AA18)</f>
        <v>0</v>
      </c>
      <c r="AS18" s="31" t="str">
        <f t="shared" si="3"/>
        <v/>
      </c>
      <c r="AT18" s="31">
        <f>IF($AB18="",0,$AS18*$AC18)</f>
        <v>0</v>
      </c>
      <c r="AU18" s="31" t="str">
        <f t="shared" si="4"/>
        <v/>
      </c>
      <c r="AV18" s="31">
        <f>IF($AD18="",0,$AU18*$AE18)</f>
        <v>0</v>
      </c>
      <c r="AW18" s="31" t="str">
        <f t="shared" si="8"/>
        <v/>
      </c>
      <c r="AX18" s="31">
        <f t="shared" si="9"/>
        <v>0</v>
      </c>
      <c r="AY18" s="31" t="str">
        <f t="shared" si="10"/>
        <v/>
      </c>
      <c r="AZ18" s="31">
        <f t="shared" si="11"/>
        <v>0</v>
      </c>
      <c r="BA18" s="31" t="str">
        <f t="shared" si="12"/>
        <v/>
      </c>
      <c r="BB18" s="31">
        <f t="shared" si="13"/>
        <v>0</v>
      </c>
      <c r="BC18" s="31" t="str">
        <f t="shared" si="14"/>
        <v/>
      </c>
      <c r="BD18" s="31">
        <f t="shared" si="15"/>
        <v>0</v>
      </c>
      <c r="BE18" s="31" t="str">
        <f t="shared" si="16"/>
        <v/>
      </c>
      <c r="BF18" s="31">
        <f t="shared" si="17"/>
        <v>0</v>
      </c>
    </row>
    <row r="19" spans="2:58" x14ac:dyDescent="0.3">
      <c r="B19" s="60" t="s">
        <v>64</v>
      </c>
      <c r="C19" s="80"/>
      <c r="D19" s="44">
        <v>360</v>
      </c>
      <c r="E19" s="60"/>
      <c r="F19" s="48"/>
      <c r="G19" s="49"/>
      <c r="H19" s="47" t="str">
        <f>IF($F19="","",$D19*$F19)</f>
        <v/>
      </c>
      <c r="I19" s="49"/>
      <c r="J19" s="96"/>
      <c r="M19" s="60"/>
      <c r="P19" s="22">
        <v>15</v>
      </c>
      <c r="Q19" s="1" t="s">
        <v>82</v>
      </c>
      <c r="R19" s="23" t="s">
        <v>7</v>
      </c>
      <c r="S19" s="24">
        <v>1625</v>
      </c>
      <c r="T19" s="25" t="s">
        <v>2</v>
      </c>
      <c r="U19" s="26" t="s">
        <v>1</v>
      </c>
      <c r="V19" s="60">
        <f t="shared" si="0"/>
        <v>11</v>
      </c>
      <c r="W19" s="60" t="str">
        <f t="shared" si="1"/>
        <v>신뢰</v>
      </c>
      <c r="X19" s="31">
        <f t="shared" si="5"/>
        <v>75100</v>
      </c>
      <c r="Y19" s="28">
        <f t="shared" si="6"/>
        <v>73475</v>
      </c>
      <c r="Z19" s="60"/>
      <c r="AA19" s="29"/>
      <c r="AB19" s="60"/>
      <c r="AC19" s="29"/>
      <c r="AD19" s="60"/>
      <c r="AE19" s="29"/>
      <c r="AF19" s="30" t="str">
        <f t="shared" si="7"/>
        <v/>
      </c>
      <c r="AG19" s="60"/>
      <c r="AH19" s="4"/>
      <c r="AI19" s="60"/>
      <c r="AJ19" s="4"/>
      <c r="AK19" s="60"/>
      <c r="AL19" s="4"/>
      <c r="AM19" s="60"/>
      <c r="AN19" s="4"/>
      <c r="AO19" s="60"/>
      <c r="AP19" s="4"/>
      <c r="AQ19" s="31" t="str">
        <f t="shared" si="2"/>
        <v/>
      </c>
      <c r="AR19" s="31">
        <f>IF($Z19="",0,$AQ19*$AA19)</f>
        <v>0</v>
      </c>
      <c r="AS19" s="31" t="str">
        <f t="shared" si="3"/>
        <v/>
      </c>
      <c r="AT19" s="31">
        <f>IF($AB19="",0,$AS19*$AC19)</f>
        <v>0</v>
      </c>
      <c r="AU19" s="31" t="str">
        <f t="shared" si="4"/>
        <v/>
      </c>
      <c r="AV19" s="31">
        <f>IF($AD19="",0,$AU19*$AE19)</f>
        <v>0</v>
      </c>
      <c r="AW19" s="31" t="str">
        <f t="shared" si="8"/>
        <v/>
      </c>
      <c r="AX19" s="31">
        <f t="shared" si="9"/>
        <v>0</v>
      </c>
      <c r="AY19" s="31" t="str">
        <f t="shared" si="10"/>
        <v/>
      </c>
      <c r="AZ19" s="31">
        <f t="shared" si="11"/>
        <v>0</v>
      </c>
      <c r="BA19" s="31" t="str">
        <f t="shared" si="12"/>
        <v/>
      </c>
      <c r="BB19" s="31">
        <f t="shared" si="13"/>
        <v>0</v>
      </c>
      <c r="BC19" s="31" t="str">
        <f t="shared" si="14"/>
        <v/>
      </c>
      <c r="BD19" s="31">
        <f t="shared" si="15"/>
        <v>0</v>
      </c>
      <c r="BE19" s="31" t="str">
        <f t="shared" si="16"/>
        <v/>
      </c>
      <c r="BF19" s="31">
        <f t="shared" si="17"/>
        <v>0</v>
      </c>
    </row>
    <row r="20" spans="2:58" x14ac:dyDescent="0.3">
      <c r="B20" s="60" t="s">
        <v>65</v>
      </c>
      <c r="C20" s="80"/>
      <c r="D20" s="44">
        <v>384</v>
      </c>
      <c r="F20" s="48"/>
      <c r="H20" s="47" t="str">
        <f>IF($F20="","",$D20*$F20)</f>
        <v/>
      </c>
      <c r="J20" s="96"/>
      <c r="M20" s="60"/>
      <c r="P20" s="22">
        <v>16</v>
      </c>
      <c r="Q20" s="1" t="s">
        <v>105</v>
      </c>
      <c r="R20" s="23" t="s">
        <v>9</v>
      </c>
      <c r="S20" s="24">
        <v>1</v>
      </c>
      <c r="T20" s="25" t="s">
        <v>2</v>
      </c>
      <c r="U20" s="26" t="s">
        <v>66</v>
      </c>
      <c r="V20" s="60">
        <f t="shared" si="0"/>
        <v>11</v>
      </c>
      <c r="W20" s="60" t="str">
        <f t="shared" si="1"/>
        <v>우호 1단계</v>
      </c>
      <c r="X20" s="31">
        <f t="shared" si="5"/>
        <v>0</v>
      </c>
      <c r="Y20" s="28">
        <f t="shared" si="6"/>
        <v>-1</v>
      </c>
      <c r="Z20" s="60"/>
      <c r="AA20" s="29"/>
      <c r="AB20" s="60"/>
      <c r="AC20" s="29"/>
      <c r="AD20" s="60"/>
      <c r="AE20" s="29"/>
      <c r="AF20" s="30" t="str">
        <f t="shared" si="7"/>
        <v/>
      </c>
      <c r="AG20" s="60"/>
      <c r="AH20" s="4"/>
      <c r="AI20" s="60"/>
      <c r="AJ20" s="4"/>
      <c r="AK20" s="60"/>
      <c r="AL20" s="4"/>
      <c r="AM20" s="60"/>
      <c r="AN20" s="4"/>
      <c r="AO20" s="60"/>
      <c r="AP20" s="4"/>
      <c r="AQ20" s="31" t="str">
        <f t="shared" si="2"/>
        <v/>
      </c>
      <c r="AR20" s="31">
        <f>IF($Z20="",0,$AQ20*$AA20)</f>
        <v>0</v>
      </c>
      <c r="AS20" s="31" t="str">
        <f t="shared" si="3"/>
        <v/>
      </c>
      <c r="AT20" s="31">
        <f>IF($AB20="",0,$AS20*$AC20)</f>
        <v>0</v>
      </c>
      <c r="AU20" s="31" t="str">
        <f t="shared" si="4"/>
        <v/>
      </c>
      <c r="AV20" s="31">
        <f>IF($AD20="",0,$AU20*$AE20)</f>
        <v>0</v>
      </c>
      <c r="AW20" s="31" t="str">
        <f t="shared" si="8"/>
        <v/>
      </c>
      <c r="AX20" s="31">
        <f t="shared" si="9"/>
        <v>0</v>
      </c>
      <c r="AY20" s="31" t="str">
        <f t="shared" si="10"/>
        <v/>
      </c>
      <c r="AZ20" s="31">
        <f t="shared" si="11"/>
        <v>0</v>
      </c>
      <c r="BA20" s="31" t="str">
        <f t="shared" si="12"/>
        <v/>
      </c>
      <c r="BB20" s="31">
        <f t="shared" si="13"/>
        <v>0</v>
      </c>
      <c r="BC20" s="31" t="str">
        <f t="shared" si="14"/>
        <v/>
      </c>
      <c r="BD20" s="31">
        <f t="shared" si="15"/>
        <v>0</v>
      </c>
      <c r="BE20" s="31" t="str">
        <f t="shared" si="16"/>
        <v/>
      </c>
      <c r="BF20" s="31">
        <f t="shared" si="17"/>
        <v>0</v>
      </c>
    </row>
    <row r="21" spans="2:58" x14ac:dyDescent="0.3">
      <c r="B21" s="60" t="s">
        <v>67</v>
      </c>
      <c r="C21" s="80"/>
      <c r="D21" s="44">
        <v>450</v>
      </c>
      <c r="F21" s="48"/>
      <c r="H21" s="47" t="str">
        <f>IF($F21="","",$D21*$F21)</f>
        <v/>
      </c>
      <c r="J21" s="96"/>
      <c r="P21" s="22">
        <v>17</v>
      </c>
      <c r="R21" s="23"/>
      <c r="S21" s="24"/>
      <c r="T21" s="25"/>
      <c r="U21" s="26"/>
      <c r="V21" s="60" t="str">
        <f t="shared" si="0"/>
        <v>엥</v>
      </c>
      <c r="W21" s="60" t="str">
        <f t="shared" si="1"/>
        <v>엥</v>
      </c>
      <c r="X21" s="31" t="str">
        <f t="shared" si="5"/>
        <v/>
      </c>
      <c r="Y21" s="28" t="str">
        <f t="shared" si="6"/>
        <v/>
      </c>
      <c r="Z21" s="60"/>
      <c r="AA21" s="29"/>
      <c r="AB21" s="60"/>
      <c r="AC21" s="29"/>
      <c r="AD21" s="60"/>
      <c r="AE21" s="29"/>
      <c r="AF21" s="30" t="str">
        <f t="shared" si="7"/>
        <v/>
      </c>
      <c r="AG21" s="60"/>
      <c r="AH21" s="4"/>
      <c r="AI21" s="60"/>
      <c r="AJ21" s="4"/>
      <c r="AK21" s="60"/>
      <c r="AL21" s="4"/>
      <c r="AM21" s="60"/>
      <c r="AN21" s="4"/>
      <c r="AO21" s="60"/>
      <c r="AP21" s="4"/>
      <c r="AQ21" s="31" t="str">
        <f t="shared" si="2"/>
        <v/>
      </c>
      <c r="AR21" s="31">
        <f>IF($Z21="",0,$AQ21*$AA21)</f>
        <v>0</v>
      </c>
      <c r="AS21" s="31" t="str">
        <f t="shared" si="3"/>
        <v/>
      </c>
      <c r="AT21" s="31">
        <f>IF($AB21="",0,$AS21*$AC21)</f>
        <v>0</v>
      </c>
      <c r="AU21" s="31" t="str">
        <f t="shared" si="4"/>
        <v/>
      </c>
      <c r="AV21" s="31">
        <f>IF($AD21="",0,$AU21*$AE21)</f>
        <v>0</v>
      </c>
      <c r="AW21" s="31" t="str">
        <f t="shared" si="8"/>
        <v/>
      </c>
      <c r="AX21" s="31">
        <f t="shared" si="9"/>
        <v>0</v>
      </c>
      <c r="AY21" s="31" t="str">
        <f t="shared" si="10"/>
        <v/>
      </c>
      <c r="AZ21" s="31">
        <f t="shared" si="11"/>
        <v>0</v>
      </c>
      <c r="BA21" s="31" t="str">
        <f t="shared" si="12"/>
        <v/>
      </c>
      <c r="BB21" s="31">
        <f t="shared" si="13"/>
        <v>0</v>
      </c>
      <c r="BC21" s="31" t="str">
        <f t="shared" si="14"/>
        <v/>
      </c>
      <c r="BD21" s="31">
        <f t="shared" si="15"/>
        <v>0</v>
      </c>
      <c r="BE21" s="31" t="str">
        <f t="shared" si="16"/>
        <v/>
      </c>
      <c r="BF21" s="31">
        <f t="shared" si="17"/>
        <v>0</v>
      </c>
    </row>
    <row r="22" spans="2:58" x14ac:dyDescent="0.3">
      <c r="B22" s="1" t="s">
        <v>68</v>
      </c>
      <c r="C22" s="50" t="s">
        <v>68</v>
      </c>
      <c r="D22" s="44">
        <v>2000</v>
      </c>
      <c r="E22" s="60"/>
      <c r="F22" s="48">
        <v>45</v>
      </c>
      <c r="G22" s="49"/>
      <c r="H22" s="47">
        <f>IF($F22="","",$D22*$F22)</f>
        <v>90000</v>
      </c>
      <c r="I22" s="49"/>
      <c r="P22" s="22">
        <v>18</v>
      </c>
      <c r="Q22" s="1" t="s">
        <v>97</v>
      </c>
      <c r="R22" s="23" t="s">
        <v>12</v>
      </c>
      <c r="S22" s="24">
        <v>0</v>
      </c>
      <c r="T22" s="25" t="s">
        <v>8</v>
      </c>
      <c r="U22" s="26" t="s">
        <v>66</v>
      </c>
      <c r="V22" s="60">
        <f t="shared" si="0"/>
        <v>9</v>
      </c>
      <c r="W22" s="60" t="str">
        <f t="shared" si="1"/>
        <v>우호 1단계</v>
      </c>
      <c r="X22" s="31">
        <f t="shared" si="5"/>
        <v>24800</v>
      </c>
      <c r="Y22" s="28">
        <f t="shared" si="6"/>
        <v>24800</v>
      </c>
      <c r="Z22" s="60" t="s">
        <v>69</v>
      </c>
      <c r="AA22" s="29">
        <v>8</v>
      </c>
      <c r="AB22" s="60" t="s">
        <v>70</v>
      </c>
      <c r="AC22" s="29">
        <v>9</v>
      </c>
      <c r="AD22" s="60" t="s">
        <v>71</v>
      </c>
      <c r="AE22" s="29">
        <v>16</v>
      </c>
      <c r="AF22" s="30">
        <f t="shared" si="7"/>
        <v>-50</v>
      </c>
      <c r="AG22" s="60"/>
      <c r="AH22" s="4"/>
      <c r="AI22" s="60"/>
      <c r="AJ22" s="4"/>
      <c r="AK22" s="60"/>
      <c r="AL22" s="4"/>
      <c r="AM22" s="60"/>
      <c r="AN22" s="4"/>
      <c r="AO22" s="60"/>
      <c r="AP22" s="4"/>
      <c r="AQ22" s="31">
        <f t="shared" si="2"/>
        <v>2000</v>
      </c>
      <c r="AR22" s="31">
        <f>IF($Z22="",0,$AQ22*$AA22)</f>
        <v>16000</v>
      </c>
      <c r="AS22" s="31">
        <f t="shared" si="3"/>
        <v>450</v>
      </c>
      <c r="AT22" s="31">
        <f>IF($AB22="",0,$AS22*$AC22)</f>
        <v>4050</v>
      </c>
      <c r="AU22" s="31">
        <f t="shared" si="4"/>
        <v>300</v>
      </c>
      <c r="AV22" s="31">
        <f>IF($AD22="",0,$AU22*$AE22)</f>
        <v>4800</v>
      </c>
      <c r="AW22" s="31" t="str">
        <f t="shared" si="8"/>
        <v/>
      </c>
      <c r="AX22" s="31">
        <f t="shared" si="9"/>
        <v>0</v>
      </c>
      <c r="AY22" s="31" t="str">
        <f t="shared" si="10"/>
        <v/>
      </c>
      <c r="AZ22" s="31">
        <f t="shared" si="11"/>
        <v>0</v>
      </c>
      <c r="BA22" s="31" t="str">
        <f t="shared" si="12"/>
        <v/>
      </c>
      <c r="BB22" s="31">
        <f t="shared" si="13"/>
        <v>0</v>
      </c>
      <c r="BC22" s="31" t="str">
        <f t="shared" si="14"/>
        <v/>
      </c>
      <c r="BD22" s="31">
        <f t="shared" si="15"/>
        <v>0</v>
      </c>
      <c r="BE22" s="31" t="str">
        <f t="shared" si="16"/>
        <v/>
      </c>
      <c r="BF22" s="31">
        <f t="shared" si="17"/>
        <v>0</v>
      </c>
    </row>
    <row r="23" spans="2:58" ht="17.25" thickBot="1" x14ac:dyDescent="0.35">
      <c r="B23" s="1" t="s">
        <v>72</v>
      </c>
      <c r="C23" s="51" t="s">
        <v>72</v>
      </c>
      <c r="D23" s="52">
        <v>10000</v>
      </c>
      <c r="F23" s="53">
        <v>77</v>
      </c>
      <c r="G23" s="54"/>
      <c r="H23" s="55">
        <f>IF($F23="","",$D23*$F23)</f>
        <v>770000</v>
      </c>
      <c r="I23" s="54"/>
      <c r="P23" s="22">
        <v>19</v>
      </c>
      <c r="Q23" s="1" t="s">
        <v>106</v>
      </c>
      <c r="R23" s="23" t="s">
        <v>73</v>
      </c>
      <c r="S23" s="24">
        <v>451</v>
      </c>
      <c r="T23" s="25" t="s">
        <v>2</v>
      </c>
      <c r="U23" s="26" t="s">
        <v>66</v>
      </c>
      <c r="V23" s="60">
        <f t="shared" si="0"/>
        <v>11</v>
      </c>
      <c r="W23" s="60" t="str">
        <f t="shared" si="1"/>
        <v>우호 1단계</v>
      </c>
      <c r="X23" s="31">
        <f t="shared" si="5"/>
        <v>23000</v>
      </c>
      <c r="Y23" s="28">
        <f t="shared" si="6"/>
        <v>22549</v>
      </c>
      <c r="Z23" s="60" t="s">
        <v>74</v>
      </c>
      <c r="AA23" s="29">
        <v>1</v>
      </c>
      <c r="AB23" s="60" t="s">
        <v>69</v>
      </c>
      <c r="AC23" s="29">
        <v>6</v>
      </c>
      <c r="AD23" s="60" t="s">
        <v>70</v>
      </c>
      <c r="AE23" s="29">
        <v>1</v>
      </c>
      <c r="AF23" s="30">
        <f t="shared" si="7"/>
        <v>99</v>
      </c>
      <c r="AG23" s="60" t="s">
        <v>71</v>
      </c>
      <c r="AH23" s="4">
        <v>0</v>
      </c>
      <c r="AI23" s="60"/>
      <c r="AJ23" s="4"/>
      <c r="AK23" s="60"/>
      <c r="AL23" s="4"/>
      <c r="AM23" s="60"/>
      <c r="AN23" s="4"/>
      <c r="AO23" s="60"/>
      <c r="AP23" s="4"/>
      <c r="AQ23" s="31">
        <f t="shared" si="2"/>
        <v>10000</v>
      </c>
      <c r="AR23" s="31">
        <f>IF($Z23="",0,$AQ23*$AA23)</f>
        <v>10000</v>
      </c>
      <c r="AS23" s="31">
        <f t="shared" si="3"/>
        <v>2000</v>
      </c>
      <c r="AT23" s="31">
        <f>IF($AB23="",0,$AS23*$AC23)</f>
        <v>12000</v>
      </c>
      <c r="AU23" s="31">
        <f t="shared" si="4"/>
        <v>450</v>
      </c>
      <c r="AV23" s="31">
        <f>IF($AD23="",0,$AU23*$AE23)</f>
        <v>450</v>
      </c>
      <c r="AW23" s="31">
        <f t="shared" si="8"/>
        <v>300</v>
      </c>
      <c r="AX23" s="31">
        <f t="shared" si="9"/>
        <v>0</v>
      </c>
      <c r="AY23" s="31" t="str">
        <f t="shared" si="10"/>
        <v/>
      </c>
      <c r="AZ23" s="31">
        <f t="shared" si="11"/>
        <v>0</v>
      </c>
      <c r="BA23" s="31" t="str">
        <f t="shared" si="12"/>
        <v/>
      </c>
      <c r="BB23" s="31">
        <f t="shared" si="13"/>
        <v>0</v>
      </c>
      <c r="BC23" s="31" t="str">
        <f t="shared" si="14"/>
        <v/>
      </c>
      <c r="BD23" s="31">
        <f t="shared" si="15"/>
        <v>0</v>
      </c>
      <c r="BE23" s="31" t="str">
        <f t="shared" si="16"/>
        <v/>
      </c>
      <c r="BF23" s="31">
        <f t="shared" si="17"/>
        <v>0</v>
      </c>
    </row>
    <row r="24" spans="2:58" x14ac:dyDescent="0.3">
      <c r="F24" s="56" t="s">
        <v>75</v>
      </c>
      <c r="H24" s="57">
        <f>SUM($H16:$H23)</f>
        <v>915800</v>
      </c>
      <c r="P24" s="22">
        <v>20</v>
      </c>
      <c r="R24" s="23"/>
      <c r="S24" s="24"/>
      <c r="T24" s="25"/>
      <c r="U24" s="26"/>
      <c r="V24" s="60" t="str">
        <f t="shared" si="0"/>
        <v>엥</v>
      </c>
      <c r="W24" s="60" t="str">
        <f t="shared" si="1"/>
        <v>엥</v>
      </c>
      <c r="X24" s="31" t="str">
        <f t="shared" si="5"/>
        <v/>
      </c>
      <c r="Y24" s="28" t="str">
        <f t="shared" si="6"/>
        <v/>
      </c>
      <c r="Z24" s="60"/>
      <c r="AA24" s="29"/>
      <c r="AB24" s="60"/>
      <c r="AC24" s="29"/>
      <c r="AD24" s="60"/>
      <c r="AE24" s="29"/>
      <c r="AF24" s="30" t="str">
        <f t="shared" si="7"/>
        <v/>
      </c>
      <c r="AG24" s="60"/>
      <c r="AH24" s="4"/>
      <c r="AI24" s="60"/>
      <c r="AJ24" s="4"/>
      <c r="AK24" s="60"/>
      <c r="AL24" s="4"/>
      <c r="AM24" s="60"/>
      <c r="AN24" s="4"/>
      <c r="AO24" s="60"/>
      <c r="AP24" s="4"/>
      <c r="AQ24" s="31" t="str">
        <f t="shared" si="2"/>
        <v/>
      </c>
      <c r="AR24" s="31">
        <f>IF($Z24="",0,$AQ24*$AA24)</f>
        <v>0</v>
      </c>
      <c r="AS24" s="31" t="str">
        <f t="shared" si="3"/>
        <v/>
      </c>
      <c r="AT24" s="31">
        <f>IF($AB24="",0,$AS24*$AC24)</f>
        <v>0</v>
      </c>
      <c r="AU24" s="31" t="str">
        <f t="shared" si="4"/>
        <v/>
      </c>
      <c r="AV24" s="31">
        <f>IF($AD24="",0,$AU24*$AE24)</f>
        <v>0</v>
      </c>
      <c r="AW24" s="31" t="str">
        <f t="shared" si="8"/>
        <v/>
      </c>
      <c r="AX24" s="31">
        <f t="shared" si="9"/>
        <v>0</v>
      </c>
      <c r="AY24" s="31" t="str">
        <f t="shared" si="10"/>
        <v/>
      </c>
      <c r="AZ24" s="31">
        <f t="shared" si="11"/>
        <v>0</v>
      </c>
      <c r="BA24" s="31" t="str">
        <f t="shared" si="12"/>
        <v/>
      </c>
      <c r="BB24" s="31">
        <f t="shared" si="13"/>
        <v>0</v>
      </c>
      <c r="BC24" s="31" t="str">
        <f t="shared" si="14"/>
        <v/>
      </c>
      <c r="BD24" s="31">
        <f t="shared" si="15"/>
        <v>0</v>
      </c>
      <c r="BE24" s="31" t="str">
        <f t="shared" si="16"/>
        <v/>
      </c>
      <c r="BF24" s="31">
        <f t="shared" si="17"/>
        <v>0</v>
      </c>
    </row>
    <row r="25" spans="2:58" ht="17.25" thickBot="1" x14ac:dyDescent="0.35">
      <c r="C25" s="97" t="s">
        <v>76</v>
      </c>
      <c r="D25" s="97"/>
      <c r="E25" s="97"/>
      <c r="F25" s="97"/>
      <c r="G25" s="97"/>
      <c r="H25" s="97"/>
      <c r="I25" s="75"/>
      <c r="J25" s="75"/>
      <c r="K25" s="75"/>
      <c r="L25" s="75"/>
      <c r="P25" s="22">
        <v>21</v>
      </c>
      <c r="R25" s="23"/>
      <c r="S25" s="24"/>
      <c r="T25" s="25"/>
      <c r="U25" s="26"/>
      <c r="V25" s="60" t="str">
        <f t="shared" si="0"/>
        <v>엥</v>
      </c>
      <c r="W25" s="60" t="str">
        <f t="shared" si="1"/>
        <v>엥</v>
      </c>
      <c r="X25" s="31" t="str">
        <f t="shared" si="5"/>
        <v/>
      </c>
      <c r="Y25" s="28" t="str">
        <f t="shared" si="6"/>
        <v/>
      </c>
      <c r="Z25" s="60"/>
      <c r="AA25" s="29"/>
      <c r="AB25" s="60"/>
      <c r="AC25" s="29"/>
      <c r="AD25" s="60"/>
      <c r="AE25" s="29"/>
      <c r="AF25" s="30" t="str">
        <f t="shared" si="7"/>
        <v/>
      </c>
      <c r="AG25" s="60"/>
      <c r="AH25" s="4"/>
      <c r="AI25" s="60"/>
      <c r="AJ25" s="4"/>
      <c r="AK25" s="60"/>
      <c r="AL25" s="4"/>
      <c r="AM25" s="60"/>
      <c r="AN25" s="4"/>
      <c r="AO25" s="60"/>
      <c r="AP25" s="4"/>
      <c r="AQ25" s="31" t="str">
        <f t="shared" si="2"/>
        <v/>
      </c>
      <c r="AR25" s="31">
        <f>IF($Z25="",0,$AQ25*$AA25)</f>
        <v>0</v>
      </c>
      <c r="AS25" s="31" t="str">
        <f t="shared" si="3"/>
        <v/>
      </c>
      <c r="AT25" s="31">
        <f>IF($AB25="",0,$AS25*$AC25)</f>
        <v>0</v>
      </c>
      <c r="AU25" s="31" t="str">
        <f t="shared" si="4"/>
        <v/>
      </c>
      <c r="AV25" s="31">
        <f>IF($AD25="",0,$AU25*$AE25)</f>
        <v>0</v>
      </c>
      <c r="AW25" s="31" t="str">
        <f t="shared" si="8"/>
        <v/>
      </c>
      <c r="AX25" s="31">
        <f t="shared" si="9"/>
        <v>0</v>
      </c>
      <c r="AY25" s="31" t="str">
        <f t="shared" si="10"/>
        <v/>
      </c>
      <c r="AZ25" s="31">
        <f t="shared" si="11"/>
        <v>0</v>
      </c>
      <c r="BA25" s="31" t="str">
        <f t="shared" si="12"/>
        <v/>
      </c>
      <c r="BB25" s="31">
        <f t="shared" si="13"/>
        <v>0</v>
      </c>
      <c r="BC25" s="31" t="str">
        <f t="shared" si="14"/>
        <v/>
      </c>
      <c r="BD25" s="31">
        <f t="shared" si="15"/>
        <v>0</v>
      </c>
      <c r="BE25" s="31" t="str">
        <f t="shared" si="16"/>
        <v/>
      </c>
      <c r="BF25" s="31">
        <f t="shared" si="17"/>
        <v>0</v>
      </c>
    </row>
    <row r="26" spans="2:58" x14ac:dyDescent="0.3">
      <c r="C26" s="82" t="s">
        <v>77</v>
      </c>
      <c r="D26" s="83"/>
      <c r="E26" s="42"/>
      <c r="F26" s="76" t="s">
        <v>78</v>
      </c>
      <c r="G26" s="77"/>
      <c r="H26" s="78"/>
      <c r="I26" s="59"/>
      <c r="P26" s="22">
        <v>22</v>
      </c>
      <c r="R26" s="23"/>
      <c r="S26" s="24"/>
      <c r="T26" s="25"/>
      <c r="U26" s="26"/>
      <c r="V26" s="60" t="str">
        <f t="shared" si="0"/>
        <v>엥</v>
      </c>
      <c r="W26" s="60" t="str">
        <f t="shared" si="1"/>
        <v>엥</v>
      </c>
      <c r="X26" s="31" t="str">
        <f t="shared" si="5"/>
        <v/>
      </c>
      <c r="Y26" s="28" t="str">
        <f t="shared" si="6"/>
        <v/>
      </c>
      <c r="Z26" s="60"/>
      <c r="AA26" s="29"/>
      <c r="AB26" s="60"/>
      <c r="AC26" s="29"/>
      <c r="AD26" s="60"/>
      <c r="AE26" s="29"/>
      <c r="AF26" s="30" t="str">
        <f t="shared" si="7"/>
        <v/>
      </c>
      <c r="AG26" s="60"/>
      <c r="AH26" s="4"/>
      <c r="AI26" s="60"/>
      <c r="AJ26" s="4"/>
      <c r="AK26" s="60"/>
      <c r="AL26" s="4"/>
      <c r="AM26" s="60"/>
      <c r="AN26" s="4"/>
      <c r="AO26" s="60"/>
      <c r="AP26" s="4"/>
      <c r="AQ26" s="31" t="str">
        <f t="shared" si="2"/>
        <v/>
      </c>
      <c r="AR26" s="31">
        <f>IF($Z26="",0,$AQ26*$AA26)</f>
        <v>0</v>
      </c>
      <c r="AS26" s="31" t="str">
        <f t="shared" si="3"/>
        <v/>
      </c>
      <c r="AT26" s="31">
        <f>IF($AB26="",0,$AS26*$AC26)</f>
        <v>0</v>
      </c>
      <c r="AU26" s="31" t="str">
        <f t="shared" si="4"/>
        <v/>
      </c>
      <c r="AV26" s="31">
        <f>IF($AD26="",0,$AU26*$AE26)</f>
        <v>0</v>
      </c>
      <c r="AW26" s="31" t="str">
        <f t="shared" si="8"/>
        <v/>
      </c>
      <c r="AX26" s="31">
        <f t="shared" si="9"/>
        <v>0</v>
      </c>
      <c r="AY26" s="31" t="str">
        <f t="shared" si="10"/>
        <v/>
      </c>
      <c r="AZ26" s="31">
        <f t="shared" si="11"/>
        <v>0</v>
      </c>
      <c r="BA26" s="31" t="str">
        <f t="shared" si="12"/>
        <v/>
      </c>
      <c r="BB26" s="31">
        <f t="shared" si="13"/>
        <v>0</v>
      </c>
      <c r="BC26" s="31" t="str">
        <f t="shared" si="14"/>
        <v/>
      </c>
      <c r="BD26" s="31">
        <f t="shared" si="15"/>
        <v>0</v>
      </c>
      <c r="BE26" s="31" t="str">
        <f t="shared" si="16"/>
        <v/>
      </c>
      <c r="BF26" s="31">
        <f t="shared" si="17"/>
        <v>0</v>
      </c>
    </row>
    <row r="27" spans="2:58" x14ac:dyDescent="0.3">
      <c r="C27" s="79" t="s">
        <v>60</v>
      </c>
      <c r="D27" s="44">
        <v>300</v>
      </c>
      <c r="E27" s="23"/>
      <c r="F27" s="45">
        <v>32</v>
      </c>
      <c r="G27" s="46"/>
      <c r="H27" s="47">
        <f>IF($F27="","",$D27*$F27)</f>
        <v>9600</v>
      </c>
      <c r="I27" s="46"/>
      <c r="P27" s="22">
        <v>23</v>
      </c>
      <c r="R27" s="23"/>
      <c r="S27" s="24"/>
      <c r="T27" s="25"/>
      <c r="U27" s="26"/>
      <c r="V27" s="60" t="str">
        <f t="shared" si="0"/>
        <v>엥</v>
      </c>
      <c r="W27" s="60" t="str">
        <f t="shared" si="1"/>
        <v>엥</v>
      </c>
      <c r="X27" s="31" t="str">
        <f t="shared" si="5"/>
        <v/>
      </c>
      <c r="Y27" s="28" t="str">
        <f t="shared" si="6"/>
        <v/>
      </c>
      <c r="Z27" s="60"/>
      <c r="AA27" s="29"/>
      <c r="AB27" s="60"/>
      <c r="AC27" s="29"/>
      <c r="AD27" s="60"/>
      <c r="AE27" s="29"/>
      <c r="AF27" s="30" t="str">
        <f t="shared" si="7"/>
        <v/>
      </c>
      <c r="AG27" s="60"/>
      <c r="AH27" s="4"/>
      <c r="AI27" s="60"/>
      <c r="AJ27" s="4"/>
      <c r="AK27" s="60"/>
      <c r="AL27" s="4"/>
      <c r="AM27" s="60"/>
      <c r="AN27" s="4"/>
      <c r="AO27" s="60"/>
      <c r="AP27" s="4"/>
      <c r="AQ27" s="31" t="str">
        <f t="shared" si="2"/>
        <v/>
      </c>
      <c r="AR27" s="31">
        <f>IF($Z27="",0,$AQ27*$AA27)</f>
        <v>0</v>
      </c>
      <c r="AS27" s="31" t="str">
        <f t="shared" si="3"/>
        <v/>
      </c>
      <c r="AT27" s="31">
        <f>IF($AB27="",0,$AS27*$AC27)</f>
        <v>0</v>
      </c>
      <c r="AU27" s="31" t="str">
        <f t="shared" si="4"/>
        <v/>
      </c>
      <c r="AV27" s="31">
        <f>IF($AD27="",0,$AU27*$AE27)</f>
        <v>0</v>
      </c>
      <c r="AW27" s="31" t="str">
        <f t="shared" si="8"/>
        <v/>
      </c>
      <c r="AX27" s="31">
        <f t="shared" si="9"/>
        <v>0</v>
      </c>
      <c r="AY27" s="31" t="str">
        <f t="shared" si="10"/>
        <v/>
      </c>
      <c r="AZ27" s="31">
        <f t="shared" si="11"/>
        <v>0</v>
      </c>
      <c r="BA27" s="31" t="str">
        <f t="shared" si="12"/>
        <v/>
      </c>
      <c r="BB27" s="31">
        <f t="shared" si="13"/>
        <v>0</v>
      </c>
      <c r="BC27" s="31" t="str">
        <f t="shared" si="14"/>
        <v/>
      </c>
      <c r="BD27" s="31">
        <f t="shared" si="15"/>
        <v>0</v>
      </c>
      <c r="BE27" s="31" t="str">
        <f t="shared" si="16"/>
        <v/>
      </c>
      <c r="BF27" s="31">
        <f t="shared" si="17"/>
        <v>0</v>
      </c>
    </row>
    <row r="28" spans="2:58" x14ac:dyDescent="0.3">
      <c r="C28" s="80"/>
      <c r="D28" s="44">
        <v>330</v>
      </c>
      <c r="E28" s="60"/>
      <c r="F28" s="48">
        <v>6</v>
      </c>
      <c r="G28" s="49"/>
      <c r="H28" s="47">
        <f>IF($F28="","",$D28*$F28)</f>
        <v>1980</v>
      </c>
      <c r="I28" s="49"/>
      <c r="P28" s="22">
        <v>24</v>
      </c>
      <c r="R28" s="23"/>
      <c r="S28" s="24"/>
      <c r="T28" s="25"/>
      <c r="U28" s="26"/>
      <c r="V28" s="60" t="str">
        <f t="shared" si="0"/>
        <v>엥</v>
      </c>
      <c r="W28" s="60" t="str">
        <f t="shared" si="1"/>
        <v>엥</v>
      </c>
      <c r="X28" s="31" t="str">
        <f t="shared" si="5"/>
        <v/>
      </c>
      <c r="Y28" s="28" t="str">
        <f t="shared" si="6"/>
        <v/>
      </c>
      <c r="Z28" s="60"/>
      <c r="AA28" s="29"/>
      <c r="AB28" s="60"/>
      <c r="AC28" s="29"/>
      <c r="AD28" s="60"/>
      <c r="AE28" s="29"/>
      <c r="AF28" s="30" t="str">
        <f t="shared" si="7"/>
        <v/>
      </c>
      <c r="AG28" s="60"/>
      <c r="AH28" s="4"/>
      <c r="AI28" s="60"/>
      <c r="AJ28" s="4"/>
      <c r="AK28" s="60"/>
      <c r="AL28" s="4"/>
      <c r="AM28" s="60"/>
      <c r="AN28" s="4"/>
      <c r="AO28" s="60"/>
      <c r="AP28" s="4"/>
      <c r="AQ28" s="31" t="str">
        <f t="shared" si="2"/>
        <v/>
      </c>
      <c r="AR28" s="31">
        <f>IF($Z28="",0,$AQ28*$AA28)</f>
        <v>0</v>
      </c>
      <c r="AS28" s="31" t="str">
        <f t="shared" si="3"/>
        <v/>
      </c>
      <c r="AT28" s="31">
        <f>IF($AB28="",0,$AS28*$AC28)</f>
        <v>0</v>
      </c>
      <c r="AU28" s="31" t="str">
        <f t="shared" si="4"/>
        <v/>
      </c>
      <c r="AV28" s="31">
        <f>IF($AD28="",0,$AU28*$AE28)</f>
        <v>0</v>
      </c>
      <c r="AW28" s="31" t="str">
        <f t="shared" si="8"/>
        <v/>
      </c>
      <c r="AX28" s="31">
        <f t="shared" si="9"/>
        <v>0</v>
      </c>
      <c r="AY28" s="31" t="str">
        <f t="shared" si="10"/>
        <v/>
      </c>
      <c r="AZ28" s="31">
        <f t="shared" si="11"/>
        <v>0</v>
      </c>
      <c r="BA28" s="31" t="str">
        <f t="shared" si="12"/>
        <v/>
      </c>
      <c r="BB28" s="31">
        <f t="shared" si="13"/>
        <v>0</v>
      </c>
      <c r="BC28" s="31" t="str">
        <f t="shared" si="14"/>
        <v/>
      </c>
      <c r="BD28" s="31">
        <f t="shared" si="15"/>
        <v>0</v>
      </c>
      <c r="BE28" s="31" t="str">
        <f t="shared" si="16"/>
        <v/>
      </c>
      <c r="BF28" s="31">
        <f t="shared" si="17"/>
        <v>0</v>
      </c>
    </row>
    <row r="29" spans="2:58" x14ac:dyDescent="0.3">
      <c r="C29" s="80"/>
      <c r="D29" s="44">
        <v>354</v>
      </c>
      <c r="E29" s="60"/>
      <c r="F29" s="48">
        <v>2</v>
      </c>
      <c r="G29" s="49"/>
      <c r="H29" s="47">
        <f>IF($F29="","",$D29*$F29)</f>
        <v>708</v>
      </c>
      <c r="I29" s="49"/>
    </row>
    <row r="30" spans="2:58" x14ac:dyDescent="0.3">
      <c r="C30" s="80"/>
      <c r="D30" s="44">
        <v>360</v>
      </c>
      <c r="E30" s="60"/>
      <c r="F30" s="48">
        <v>1</v>
      </c>
      <c r="G30" s="49"/>
      <c r="H30" s="47">
        <f>IF($F30="","",$D30*$F30)</f>
        <v>360</v>
      </c>
      <c r="I30" s="49"/>
    </row>
    <row r="31" spans="2:58" x14ac:dyDescent="0.3">
      <c r="C31" s="80"/>
      <c r="D31" s="44">
        <v>384</v>
      </c>
      <c r="F31" s="48">
        <v>6</v>
      </c>
      <c r="H31" s="47">
        <f>IF($F31="","",$D31*$F31)</f>
        <v>2304</v>
      </c>
    </row>
    <row r="32" spans="2:58" x14ac:dyDescent="0.3">
      <c r="C32" s="80"/>
      <c r="D32" s="44">
        <v>450</v>
      </c>
      <c r="F32" s="48">
        <v>6</v>
      </c>
      <c r="H32" s="47">
        <f>IF($F32="","",$D32*$F32)</f>
        <v>2700</v>
      </c>
    </row>
    <row r="33" spans="3:10" x14ac:dyDescent="0.3">
      <c r="C33" s="50" t="s">
        <v>68</v>
      </c>
      <c r="D33" s="44">
        <v>2000</v>
      </c>
      <c r="E33" s="60"/>
      <c r="F33" s="48">
        <v>2</v>
      </c>
      <c r="G33" s="49"/>
      <c r="H33" s="47">
        <f>IF($F33="","",$D33*$F33)</f>
        <v>4000</v>
      </c>
      <c r="I33" s="49"/>
    </row>
    <row r="34" spans="3:10" ht="17.25" thickBot="1" x14ac:dyDescent="0.35">
      <c r="C34" s="51" t="s">
        <v>79</v>
      </c>
      <c r="D34" s="52">
        <v>10000</v>
      </c>
      <c r="F34" s="53">
        <v>1</v>
      </c>
      <c r="G34" s="54"/>
      <c r="H34" s="55">
        <f>IF($F34="","",$D34*$F34)</f>
        <v>10000</v>
      </c>
      <c r="I34" s="54"/>
    </row>
    <row r="35" spans="3:10" x14ac:dyDescent="0.3">
      <c r="C35" s="56" t="s">
        <v>75</v>
      </c>
      <c r="F35" s="58">
        <f>SUM($F27:$F34)</f>
        <v>56</v>
      </c>
      <c r="H35" s="57">
        <f>SUM($H27:$H34)</f>
        <v>31652</v>
      </c>
      <c r="J35" s="98" t="s">
        <v>80</v>
      </c>
    </row>
    <row r="1000" spans="24:24" x14ac:dyDescent="0.3">
      <c r="X1000" s="99" t="s">
        <v>81</v>
      </c>
    </row>
  </sheetData>
  <sheetProtection selectLockedCells="1"/>
  <mergeCells count="23">
    <mergeCell ref="C25:H25"/>
    <mergeCell ref="C26:D26"/>
    <mergeCell ref="F26:H26"/>
    <mergeCell ref="C27:C32"/>
    <mergeCell ref="BC4:BD4"/>
    <mergeCell ref="BE4:BF4"/>
    <mergeCell ref="C14:H14"/>
    <mergeCell ref="C15:D15"/>
    <mergeCell ref="F15:H15"/>
    <mergeCell ref="C16:C21"/>
    <mergeCell ref="J17:J21"/>
    <mergeCell ref="AQ4:AR4"/>
    <mergeCell ref="AS4:AT4"/>
    <mergeCell ref="AU4:AV4"/>
    <mergeCell ref="AW4:AX4"/>
    <mergeCell ref="AY4:AZ4"/>
    <mergeCell ref="BA4:BB4"/>
    <mergeCell ref="Q1:R1"/>
    <mergeCell ref="C3:L3"/>
    <mergeCell ref="Q3:U3"/>
    <mergeCell ref="Z3:AE3"/>
    <mergeCell ref="AG3:AP3"/>
    <mergeCell ref="R4:S4"/>
  </mergeCells>
  <phoneticPr fontId="2" type="noConversion"/>
  <conditionalFormatting sqref="Q5 Q24:Q28 Q7:Q21">
    <cfRule type="cellIs" dxfId="147" priority="67" operator="notEqual">
      <formula>0</formula>
    </cfRule>
  </conditionalFormatting>
  <conditionalFormatting sqref="AF1:AF1048576">
    <cfRule type="cellIs" dxfId="146" priority="65" operator="lessThan">
      <formula>-500</formula>
    </cfRule>
    <cfRule type="cellIs" dxfId="145" priority="66" operator="lessThan">
      <formula>0</formula>
    </cfRule>
  </conditionalFormatting>
  <conditionalFormatting sqref="R7">
    <cfRule type="containsText" dxfId="144" priority="62" operator="containsText" text="보통">
      <formula>NOT(ISERROR(SEARCH("보통",R7)))</formula>
    </cfRule>
    <cfRule type="containsText" dxfId="143" priority="63" operator="containsText" text="관심">
      <formula>NOT(ISERROR(SEARCH("관심",R7)))</formula>
    </cfRule>
    <cfRule type="containsText" dxfId="142" priority="64" operator="containsText" text="우호">
      <formula>NOT(ISERROR(SEARCH("우호",R7)))</formula>
    </cfRule>
  </conditionalFormatting>
  <conditionalFormatting sqref="S5 S7:S28">
    <cfRule type="cellIs" dxfId="141" priority="58" operator="notEqual">
      <formula>0</formula>
    </cfRule>
  </conditionalFormatting>
  <conditionalFormatting sqref="C5:C13 U5 R5 R24:R28 U24:U28 R7:R21 U7:U22">
    <cfRule type="containsText" dxfId="140" priority="68" operator="containsText" text="보통">
      <formula>NOT(ISERROR(SEARCH("보통",C5)))</formula>
    </cfRule>
    <cfRule type="containsText" dxfId="139" priority="69" operator="containsText" text="관심">
      <formula>NOT(ISERROR(SEARCH("관심",C5)))</formula>
    </cfRule>
    <cfRule type="containsText" dxfId="138" priority="70" operator="containsText" text="우호">
      <formula>NOT(ISERROR(SEARCH("우호",C5)))</formula>
    </cfRule>
  </conditionalFormatting>
  <conditionalFormatting sqref="U5 R5 R24:R28 U24:U28 R7:R21 U7:U22">
    <cfRule type="cellIs" dxfId="137" priority="57" operator="equal">
      <formula>"신뢰"</formula>
    </cfRule>
  </conditionalFormatting>
  <conditionalFormatting sqref="R8:R21 R24:R28">
    <cfRule type="containsText" dxfId="136" priority="54" operator="containsText" text="보통">
      <formula>NOT(ISERROR(SEARCH("보통",R8)))</formula>
    </cfRule>
    <cfRule type="containsText" dxfId="135" priority="55" operator="containsText" text="관심">
      <formula>NOT(ISERROR(SEARCH("관심",R8)))</formula>
    </cfRule>
    <cfRule type="containsText" dxfId="134" priority="56" operator="containsText" text="우호">
      <formula>NOT(ISERROR(SEARCH("우호",R8)))</formula>
    </cfRule>
  </conditionalFormatting>
  <conditionalFormatting sqref="T1:T2 T4:T5 T24:T1048 T7:T22">
    <cfRule type="cellIs" dxfId="133" priority="52" operator="equal">
      <formula>"E"</formula>
    </cfRule>
    <cfRule type="cellIs" dxfId="132" priority="53" operator="equal">
      <formula>"D"</formula>
    </cfRule>
    <cfRule type="cellIs" dxfId="131" priority="59" operator="equal">
      <formula>"C"</formula>
    </cfRule>
    <cfRule type="cellIs" dxfId="130" priority="60" operator="equal">
      <formula>"B"</formula>
    </cfRule>
    <cfRule type="cellIs" dxfId="129" priority="61" operator="equal">
      <formula>"A"</formula>
    </cfRule>
  </conditionalFormatting>
  <conditionalFormatting sqref="S16">
    <cfRule type="cellIs" dxfId="128" priority="48" operator="notEqual">
      <formula>0</formula>
    </cfRule>
  </conditionalFormatting>
  <conditionalFormatting sqref="R16">
    <cfRule type="containsText" dxfId="127" priority="49" operator="containsText" text="보통">
      <formula>NOT(ISERROR(SEARCH("보통",R16)))</formula>
    </cfRule>
    <cfRule type="containsText" dxfId="126" priority="50" operator="containsText" text="관심">
      <formula>NOT(ISERROR(SEARCH("관심",R16)))</formula>
    </cfRule>
    <cfRule type="containsText" dxfId="125" priority="51" operator="containsText" text="우호">
      <formula>NOT(ISERROR(SEARCH("우호",R16)))</formula>
    </cfRule>
  </conditionalFormatting>
  <conditionalFormatting sqref="R16">
    <cfRule type="cellIs" dxfId="124" priority="47" operator="equal">
      <formula>"신뢰"</formula>
    </cfRule>
  </conditionalFormatting>
  <conditionalFormatting sqref="R16">
    <cfRule type="containsText" dxfId="123" priority="44" operator="containsText" text="보통">
      <formula>NOT(ISERROR(SEARCH("보통",R16)))</formula>
    </cfRule>
    <cfRule type="containsText" dxfId="122" priority="45" operator="containsText" text="관심">
      <formula>NOT(ISERROR(SEARCH("관심",R16)))</formula>
    </cfRule>
    <cfRule type="containsText" dxfId="121" priority="46" operator="containsText" text="우호">
      <formula>NOT(ISERROR(SEARCH("우호",R16)))</formula>
    </cfRule>
  </conditionalFormatting>
  <conditionalFormatting sqref="R8">
    <cfRule type="containsText" dxfId="120" priority="41" operator="containsText" text="보통">
      <formula>NOT(ISERROR(SEARCH("보통",R8)))</formula>
    </cfRule>
    <cfRule type="containsText" dxfId="119" priority="42" operator="containsText" text="관심">
      <formula>NOT(ISERROR(SEARCH("관심",R8)))</formula>
    </cfRule>
    <cfRule type="containsText" dxfId="118" priority="43" operator="containsText" text="우호">
      <formula>NOT(ISERROR(SEARCH("우호",R8)))</formula>
    </cfRule>
  </conditionalFormatting>
  <conditionalFormatting sqref="S17">
    <cfRule type="cellIs" dxfId="117" priority="37" operator="notEqual">
      <formula>0</formula>
    </cfRule>
  </conditionalFormatting>
  <conditionalFormatting sqref="R17">
    <cfRule type="containsText" dxfId="116" priority="38" operator="containsText" text="보통">
      <formula>NOT(ISERROR(SEARCH("보통",R17)))</formula>
    </cfRule>
    <cfRule type="containsText" dxfId="115" priority="39" operator="containsText" text="관심">
      <formula>NOT(ISERROR(SEARCH("관심",R17)))</formula>
    </cfRule>
    <cfRule type="containsText" dxfId="114" priority="40" operator="containsText" text="우호">
      <formula>NOT(ISERROR(SEARCH("우호",R17)))</formula>
    </cfRule>
  </conditionalFormatting>
  <conditionalFormatting sqref="R17">
    <cfRule type="cellIs" dxfId="113" priority="36" operator="equal">
      <formula>"신뢰"</formula>
    </cfRule>
  </conditionalFormatting>
  <conditionalFormatting sqref="R17">
    <cfRule type="containsText" dxfId="112" priority="33" operator="containsText" text="보통">
      <formula>NOT(ISERROR(SEARCH("보통",R17)))</formula>
    </cfRule>
    <cfRule type="containsText" dxfId="111" priority="34" operator="containsText" text="관심">
      <formula>NOT(ISERROR(SEARCH("관심",R17)))</formula>
    </cfRule>
    <cfRule type="containsText" dxfId="110" priority="35" operator="containsText" text="우호">
      <formula>NOT(ISERROR(SEARCH("우호",R17)))</formula>
    </cfRule>
  </conditionalFormatting>
  <conditionalFormatting sqref="Q22">
    <cfRule type="cellIs" dxfId="109" priority="29" operator="notEqual">
      <formula>0</formula>
    </cfRule>
  </conditionalFormatting>
  <conditionalFormatting sqref="R22">
    <cfRule type="containsText" dxfId="108" priority="30" operator="containsText" text="보통">
      <formula>NOT(ISERROR(SEARCH("보통",R22)))</formula>
    </cfRule>
    <cfRule type="containsText" dxfId="107" priority="31" operator="containsText" text="관심">
      <formula>NOT(ISERROR(SEARCH("관심",R22)))</formula>
    </cfRule>
    <cfRule type="containsText" dxfId="106" priority="32" operator="containsText" text="우호">
      <formula>NOT(ISERROR(SEARCH("우호",R22)))</formula>
    </cfRule>
  </conditionalFormatting>
  <conditionalFormatting sqref="R22">
    <cfRule type="cellIs" dxfId="105" priority="28" operator="equal">
      <formula>"신뢰"</formula>
    </cfRule>
  </conditionalFormatting>
  <conditionalFormatting sqref="R22">
    <cfRule type="containsText" dxfId="104" priority="25" operator="containsText" text="보통">
      <formula>NOT(ISERROR(SEARCH("보통",R22)))</formula>
    </cfRule>
    <cfRule type="containsText" dxfId="103" priority="26" operator="containsText" text="관심">
      <formula>NOT(ISERROR(SEARCH("관심",R22)))</formula>
    </cfRule>
    <cfRule type="containsText" dxfId="102" priority="27" operator="containsText" text="우호">
      <formula>NOT(ISERROR(SEARCH("우호",R22)))</formula>
    </cfRule>
  </conditionalFormatting>
  <conditionalFormatting sqref="Q23">
    <cfRule type="cellIs" dxfId="101" priority="21" operator="notEqual">
      <formula>0</formula>
    </cfRule>
  </conditionalFormatting>
  <conditionalFormatting sqref="R23 U23">
    <cfRule type="containsText" dxfId="100" priority="22" operator="containsText" text="보통">
      <formula>NOT(ISERROR(SEARCH("보통",R23)))</formula>
    </cfRule>
    <cfRule type="containsText" dxfId="99" priority="23" operator="containsText" text="관심">
      <formula>NOT(ISERROR(SEARCH("관심",R23)))</formula>
    </cfRule>
    <cfRule type="containsText" dxfId="98" priority="24" operator="containsText" text="우호">
      <formula>NOT(ISERROR(SEARCH("우호",R23)))</formula>
    </cfRule>
  </conditionalFormatting>
  <conditionalFormatting sqref="R23 U23">
    <cfRule type="cellIs" dxfId="97" priority="17" operator="equal">
      <formula>"신뢰"</formula>
    </cfRule>
  </conditionalFormatting>
  <conditionalFormatting sqref="R23">
    <cfRule type="containsText" dxfId="96" priority="14" operator="containsText" text="보통">
      <formula>NOT(ISERROR(SEARCH("보통",R23)))</formula>
    </cfRule>
    <cfRule type="containsText" dxfId="95" priority="15" operator="containsText" text="관심">
      <formula>NOT(ISERROR(SEARCH("관심",R23)))</formula>
    </cfRule>
    <cfRule type="containsText" dxfId="94" priority="16" operator="containsText" text="우호">
      <formula>NOT(ISERROR(SEARCH("우호",R23)))</formula>
    </cfRule>
  </conditionalFormatting>
  <conditionalFormatting sqref="T23">
    <cfRule type="cellIs" dxfId="93" priority="12" operator="equal">
      <formula>"E"</formula>
    </cfRule>
    <cfRule type="cellIs" dxfId="92" priority="13" operator="equal">
      <formula>"D"</formula>
    </cfRule>
    <cfRule type="cellIs" dxfId="91" priority="18" operator="equal">
      <formula>"C"</formula>
    </cfRule>
    <cfRule type="cellIs" dxfId="90" priority="19" operator="equal">
      <formula>"B"</formula>
    </cfRule>
    <cfRule type="cellIs" dxfId="89" priority="20" operator="equal">
      <formula>"A"</formula>
    </cfRule>
  </conditionalFormatting>
  <conditionalFormatting sqref="Q6">
    <cfRule type="cellIs" dxfId="29" priority="8" operator="notEqual">
      <formula>0</formula>
    </cfRule>
  </conditionalFormatting>
  <conditionalFormatting sqref="S6">
    <cfRule type="cellIs" dxfId="28" priority="4" operator="notEqual">
      <formula>0</formula>
    </cfRule>
  </conditionalFormatting>
  <conditionalFormatting sqref="U6 R6">
    <cfRule type="containsText" dxfId="27" priority="9" operator="containsText" text="보통">
      <formula>NOT(ISERROR(SEARCH("보통",R6)))</formula>
    </cfRule>
    <cfRule type="containsText" dxfId="26" priority="10" operator="containsText" text="관심">
      <formula>NOT(ISERROR(SEARCH("관심",R6)))</formula>
    </cfRule>
    <cfRule type="containsText" dxfId="25" priority="11" operator="containsText" text="우호">
      <formula>NOT(ISERROR(SEARCH("우호",R6)))</formula>
    </cfRule>
  </conditionalFormatting>
  <conditionalFormatting sqref="U6 R6">
    <cfRule type="cellIs" dxfId="24" priority="3" operator="equal">
      <formula>"신뢰"</formula>
    </cfRule>
  </conditionalFormatting>
  <conditionalFormatting sqref="T6">
    <cfRule type="cellIs" dxfId="23" priority="1" operator="equal">
      <formula>"E"</formula>
    </cfRule>
    <cfRule type="cellIs" dxfId="22" priority="2" operator="equal">
      <formula>"D"</formula>
    </cfRule>
    <cfRule type="cellIs" dxfId="21" priority="5" operator="equal">
      <formula>"C"</formula>
    </cfRule>
    <cfRule type="cellIs" dxfId="20" priority="6" operator="equal">
      <formula>"B"</formula>
    </cfRule>
    <cfRule type="cellIs" dxfId="19" priority="7" operator="equal">
      <formula>"A"</formula>
    </cfRule>
  </conditionalFormatting>
  <dataValidations xWindow="731" yWindow="323" count="6">
    <dataValidation type="list" allowBlank="1" showInputMessage="1" prompt="해당 값 선택" sqref="R5:R28">
      <formula1>"보통 1단계,보통 2단계,관심 1단계,관심 2단계,관심 3단계,우호 1단계,우호 2단계, 우호 3단계"</formula1>
    </dataValidation>
    <dataValidation type="list" allowBlank="1" showInputMessage="1" showErrorMessage="1" prompt="왼쪽 호감도 표에서 골라서 알맞은 선택" sqref="T5:T21">
      <formula1>"E,D,C,B,A"</formula1>
    </dataValidation>
    <dataValidation type="list" allowBlank="1" showInputMessage="1" showErrorMessage="1" prompt="왼쪽 호감도 표에서 골라서 알맞은 선택" sqref="T22:T28">
      <formula1>"D,C,B,A"</formula1>
    </dataValidation>
    <dataValidation type="list" allowBlank="1" showInputMessage="1" showErrorMessage="1" sqref="U5:U28">
      <formula1>"신뢰,우호,관심,보통"</formula1>
    </dataValidation>
    <dataValidation type="list" allowBlank="1" showInputMessage="1" showErrorMessage="1" sqref="AO5:AO28 AD5:AD28 AI5:AI28 AK5:AK28 AM5:AM28 AB5:AB28 Z5:Z28 AG5:AG28">
      <formula1>"영웅 300, 영웅 330, 영웅 354, 영웅 360, 영웅 384, 영웅 450, 전설, 유물"</formula1>
    </dataValidation>
    <dataValidation allowBlank="1" showInputMessage="1" showErrorMessage="1" prompt="현재 호감도 수치 입력" sqref="S5:S28"/>
  </dataValidations>
  <hyperlinks>
    <hyperlink ref="S1" r:id="rId1"/>
  </hyperlinks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호감도</vt:lpstr>
      <vt:lpstr>test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2023-07-30T02:14:36Z</dcterms:modified>
</cp:coreProperties>
</file>