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\Desktop\"/>
    </mc:Choice>
  </mc:AlternateContent>
  <xr:revisionPtr revIDLastSave="0" documentId="13_ncr:1_{8F69FA66-5C8D-4201-99D6-87D5F5F3C998}" xr6:coauthVersionLast="47" xr6:coauthVersionMax="47" xr10:uidLastSave="{00000000-0000-0000-0000-000000000000}"/>
  <bookViews>
    <workbookView xWindow="-120" yWindow="-120" windowWidth="29040" windowHeight="15840" xr2:uid="{3B5A076A-D0E1-439E-91BB-0CDFF6DA16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3" i="1" l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43" i="1"/>
  <c r="S71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42" i="1"/>
  <c r="AR7" i="1"/>
  <c r="AU7" i="1" s="1"/>
  <c r="O44" i="1" s="1"/>
  <c r="AR8" i="1"/>
  <c r="AR9" i="1"/>
  <c r="AR10" i="1"/>
  <c r="AV10" i="1" s="1"/>
  <c r="W47" i="1" s="1"/>
  <c r="AR11" i="1"/>
  <c r="AU11" i="1" s="1"/>
  <c r="O48" i="1" s="1"/>
  <c r="AR12" i="1"/>
  <c r="AR13" i="1"/>
  <c r="AR14" i="1"/>
  <c r="AV14" i="1" s="1"/>
  <c r="W51" i="1" s="1"/>
  <c r="AR15" i="1"/>
  <c r="AR16" i="1"/>
  <c r="AR17" i="1"/>
  <c r="AR18" i="1"/>
  <c r="AV18" i="1" s="1"/>
  <c r="W55" i="1" s="1"/>
  <c r="AR19" i="1"/>
  <c r="AU19" i="1" s="1"/>
  <c r="O56" i="1" s="1"/>
  <c r="AR20" i="1"/>
  <c r="AV20" i="1" s="1"/>
  <c r="W57" i="1" s="1"/>
  <c r="AR21" i="1"/>
  <c r="AR22" i="1"/>
  <c r="AV22" i="1" s="1"/>
  <c r="W59" i="1" s="1"/>
  <c r="AR23" i="1"/>
  <c r="AU23" i="1" s="1"/>
  <c r="O60" i="1" s="1"/>
  <c r="AR24" i="1"/>
  <c r="AR25" i="1"/>
  <c r="AR26" i="1"/>
  <c r="AV26" i="1" s="1"/>
  <c r="W63" i="1" s="1"/>
  <c r="AR27" i="1"/>
  <c r="AU27" i="1" s="1"/>
  <c r="O64" i="1" s="1"/>
  <c r="AR28" i="1"/>
  <c r="AR29" i="1"/>
  <c r="AR30" i="1"/>
  <c r="AV30" i="1" s="1"/>
  <c r="W67" i="1" s="1"/>
  <c r="AR31" i="1"/>
  <c r="AR32" i="1"/>
  <c r="AR33" i="1"/>
  <c r="AR34" i="1"/>
  <c r="AV34" i="1" s="1"/>
  <c r="W71" i="1" s="1"/>
  <c r="AR6" i="1"/>
  <c r="AU6" i="1" s="1"/>
  <c r="O43" i="1" s="1"/>
  <c r="AR5" i="1"/>
  <c r="AI7" i="1"/>
  <c r="AI8" i="1"/>
  <c r="AI9" i="1"/>
  <c r="AI10" i="1"/>
  <c r="AI11" i="1"/>
  <c r="AI12" i="1"/>
  <c r="AI13" i="1"/>
  <c r="F50" i="1" s="1"/>
  <c r="AI14" i="1"/>
  <c r="AI15" i="1"/>
  <c r="AI16" i="1"/>
  <c r="AI17" i="1"/>
  <c r="AI18" i="1"/>
  <c r="AI19" i="1"/>
  <c r="AI20" i="1"/>
  <c r="AI21" i="1"/>
  <c r="F58" i="1" s="1"/>
  <c r="AI22" i="1"/>
  <c r="AI23" i="1"/>
  <c r="AI24" i="1"/>
  <c r="AI25" i="1"/>
  <c r="AI26" i="1"/>
  <c r="AI27" i="1"/>
  <c r="AI28" i="1"/>
  <c r="AI29" i="1"/>
  <c r="F66" i="1" s="1"/>
  <c r="AI30" i="1"/>
  <c r="AI31" i="1"/>
  <c r="AI32" i="1"/>
  <c r="AI33" i="1"/>
  <c r="AI34" i="1"/>
  <c r="AI6" i="1"/>
  <c r="AI5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43" i="1"/>
  <c r="K42" i="1"/>
  <c r="AT35" i="1"/>
  <c r="AS35" i="1"/>
  <c r="AQ34" i="1"/>
  <c r="AQ33" i="1"/>
  <c r="AV32" i="1"/>
  <c r="W69" i="1" s="1"/>
  <c r="AQ32" i="1"/>
  <c r="AU31" i="1"/>
  <c r="O68" i="1" s="1"/>
  <c r="AQ31" i="1"/>
  <c r="AQ30" i="1"/>
  <c r="AQ29" i="1"/>
  <c r="AV28" i="1"/>
  <c r="W65" i="1" s="1"/>
  <c r="AQ28" i="1"/>
  <c r="AQ27" i="1"/>
  <c r="AQ26" i="1"/>
  <c r="AQ25" i="1"/>
  <c r="AV24" i="1"/>
  <c r="W61" i="1" s="1"/>
  <c r="AQ24" i="1"/>
  <c r="AQ23" i="1"/>
  <c r="AQ22" i="1"/>
  <c r="AQ21" i="1"/>
  <c r="AQ20" i="1"/>
  <c r="AQ19" i="1"/>
  <c r="AQ18" i="1"/>
  <c r="AQ17" i="1"/>
  <c r="AV16" i="1"/>
  <c r="W53" i="1" s="1"/>
  <c r="AQ16" i="1"/>
  <c r="AU15" i="1"/>
  <c r="O52" i="1" s="1"/>
  <c r="AQ15" i="1"/>
  <c r="AQ14" i="1"/>
  <c r="AQ13" i="1"/>
  <c r="AV12" i="1"/>
  <c r="W49" i="1" s="1"/>
  <c r="AQ12" i="1"/>
  <c r="AQ11" i="1"/>
  <c r="AQ10" i="1"/>
  <c r="AQ9" i="1"/>
  <c r="AV8" i="1"/>
  <c r="W45" i="1" s="1"/>
  <c r="AQ8" i="1"/>
  <c r="AQ7" i="1"/>
  <c r="AQ6" i="1"/>
  <c r="AQ5" i="1"/>
  <c r="AK35" i="1"/>
  <c r="AJ35" i="1"/>
  <c r="AH34" i="1"/>
  <c r="AH33" i="1"/>
  <c r="AH32" i="1"/>
  <c r="F69" i="1" s="1"/>
  <c r="AH31" i="1"/>
  <c r="AH30" i="1"/>
  <c r="AH29" i="1"/>
  <c r="AH28" i="1"/>
  <c r="F65" i="1" s="1"/>
  <c r="AH27" i="1"/>
  <c r="AH26" i="1"/>
  <c r="AH25" i="1"/>
  <c r="AH24" i="1"/>
  <c r="F61" i="1" s="1"/>
  <c r="AH23" i="1"/>
  <c r="AH22" i="1"/>
  <c r="AH21" i="1"/>
  <c r="AH20" i="1"/>
  <c r="F57" i="1" s="1"/>
  <c r="AH19" i="1"/>
  <c r="AH18" i="1"/>
  <c r="AH17" i="1"/>
  <c r="AH16" i="1"/>
  <c r="F53" i="1" s="1"/>
  <c r="AH15" i="1"/>
  <c r="AH14" i="1"/>
  <c r="AH13" i="1"/>
  <c r="AH12" i="1"/>
  <c r="F49" i="1" s="1"/>
  <c r="AH11" i="1"/>
  <c r="AH10" i="1"/>
  <c r="AH9" i="1"/>
  <c r="AH8" i="1"/>
  <c r="AH7" i="1"/>
  <c r="AH6" i="1"/>
  <c r="AH5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43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6" i="1"/>
  <c r="AC19" i="1"/>
  <c r="M56" i="1" s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6" i="1"/>
  <c r="BB35" i="1"/>
  <c r="BA35" i="1"/>
  <c r="AB35" i="1"/>
  <c r="AA35" i="1"/>
  <c r="S35" i="1"/>
  <c r="R35" i="1"/>
  <c r="I35" i="1"/>
  <c r="H35" i="1"/>
  <c r="Z25" i="1"/>
  <c r="Z29" i="1"/>
  <c r="AC29" i="1" s="1"/>
  <c r="M66" i="1" s="1"/>
  <c r="N6" i="1"/>
  <c r="N7" i="1"/>
  <c r="O7" i="1" s="1"/>
  <c r="P7" i="1" s="1"/>
  <c r="N8" i="1"/>
  <c r="N9" i="1"/>
  <c r="N10" i="1"/>
  <c r="N11" i="1"/>
  <c r="O11" i="1" s="1"/>
  <c r="P11" i="1" s="1"/>
  <c r="N12" i="1"/>
  <c r="N13" i="1"/>
  <c r="N14" i="1"/>
  <c r="N15" i="1"/>
  <c r="N16" i="1"/>
  <c r="N17" i="1"/>
  <c r="N18" i="1"/>
  <c r="N19" i="1"/>
  <c r="O19" i="1" s="1"/>
  <c r="P19" i="1" s="1"/>
  <c r="N20" i="1"/>
  <c r="N21" i="1"/>
  <c r="N22" i="1"/>
  <c r="N23" i="1"/>
  <c r="O23" i="1" s="1"/>
  <c r="P23" i="1" s="1"/>
  <c r="N24" i="1"/>
  <c r="N25" i="1"/>
  <c r="N26" i="1"/>
  <c r="N27" i="1"/>
  <c r="O27" i="1" s="1"/>
  <c r="P27" i="1" s="1"/>
  <c r="N28" i="1"/>
  <c r="N29" i="1"/>
  <c r="N30" i="1"/>
  <c r="N31" i="1"/>
  <c r="O31" i="1" s="1"/>
  <c r="P31" i="1" s="1"/>
  <c r="N32" i="1"/>
  <c r="N33" i="1"/>
  <c r="N34" i="1"/>
  <c r="N5" i="1"/>
  <c r="Y34" i="1"/>
  <c r="AX34" i="1" s="1"/>
  <c r="Y33" i="1"/>
  <c r="Z33" i="1" s="1"/>
  <c r="AC33" i="1" s="1"/>
  <c r="M70" i="1" s="1"/>
  <c r="Y32" i="1"/>
  <c r="AX32" i="1" s="1"/>
  <c r="Y31" i="1"/>
  <c r="Y30" i="1"/>
  <c r="AX30" i="1" s="1"/>
  <c r="AY29" i="1"/>
  <c r="Y29" i="1"/>
  <c r="AX29" i="1" s="1"/>
  <c r="Y28" i="1"/>
  <c r="AX28" i="1" s="1"/>
  <c r="Y27" i="1"/>
  <c r="Z27" i="1" s="1"/>
  <c r="AC27" i="1" s="1"/>
  <c r="M64" i="1" s="1"/>
  <c r="Y26" i="1"/>
  <c r="AX26" i="1" s="1"/>
  <c r="Y25" i="1"/>
  <c r="AX25" i="1" s="1"/>
  <c r="Y24" i="1"/>
  <c r="AX24" i="1" s="1"/>
  <c r="AY23" i="1"/>
  <c r="Y23" i="1"/>
  <c r="Z23" i="1" s="1"/>
  <c r="AC23" i="1" s="1"/>
  <c r="M60" i="1" s="1"/>
  <c r="Y22" i="1"/>
  <c r="Z22" i="1" s="1"/>
  <c r="E59" i="1" s="1"/>
  <c r="Y21" i="1"/>
  <c r="AX21" i="1" s="1"/>
  <c r="Y20" i="1"/>
  <c r="AX20" i="1" s="1"/>
  <c r="Y19" i="1"/>
  <c r="Z19" i="1" s="1"/>
  <c r="Y18" i="1"/>
  <c r="Z18" i="1" s="1"/>
  <c r="E55" i="1" s="1"/>
  <c r="AY17" i="1"/>
  <c r="Y17" i="1"/>
  <c r="AX17" i="1" s="1"/>
  <c r="Y16" i="1"/>
  <c r="AX16" i="1" s="1"/>
  <c r="Y15" i="1"/>
  <c r="Y14" i="1"/>
  <c r="AX14" i="1" s="1"/>
  <c r="Y13" i="1"/>
  <c r="Z13" i="1" s="1"/>
  <c r="AC13" i="1" s="1"/>
  <c r="M50" i="1" s="1"/>
  <c r="Y12" i="1"/>
  <c r="AX12" i="1" s="1"/>
  <c r="AY11" i="1"/>
  <c r="Y11" i="1"/>
  <c r="Z11" i="1" s="1"/>
  <c r="AC11" i="1" s="1"/>
  <c r="M48" i="1" s="1"/>
  <c r="Y10" i="1"/>
  <c r="Z10" i="1" s="1"/>
  <c r="E47" i="1" s="1"/>
  <c r="Y9" i="1"/>
  <c r="AX9" i="1" s="1"/>
  <c r="Y8" i="1"/>
  <c r="AX8" i="1" s="1"/>
  <c r="Y7" i="1"/>
  <c r="Z7" i="1" s="1"/>
  <c r="AC7" i="1" s="1"/>
  <c r="M44" i="1" s="1"/>
  <c r="Y6" i="1"/>
  <c r="AX6" i="1" s="1"/>
  <c r="AY5" i="1"/>
  <c r="Y5" i="1"/>
  <c r="Z5" i="1" s="1"/>
  <c r="AD5" i="1" s="1"/>
  <c r="C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5" i="1"/>
  <c r="F48" i="1" l="1"/>
  <c r="F52" i="1"/>
  <c r="F56" i="1"/>
  <c r="F60" i="1"/>
  <c r="F64" i="1"/>
  <c r="F68" i="1"/>
  <c r="F46" i="1"/>
  <c r="F54" i="1"/>
  <c r="F62" i="1"/>
  <c r="F70" i="1"/>
  <c r="F47" i="1"/>
  <c r="F51" i="1"/>
  <c r="F55" i="1"/>
  <c r="F59" i="1"/>
  <c r="F63" i="1"/>
  <c r="F67" i="1"/>
  <c r="F71" i="1"/>
  <c r="AV6" i="1"/>
  <c r="W43" i="1" s="1"/>
  <c r="AC5" i="1"/>
  <c r="M42" i="1" s="1"/>
  <c r="AD18" i="1"/>
  <c r="AD10" i="1"/>
  <c r="E42" i="1"/>
  <c r="AM6" i="1"/>
  <c r="V43" i="1" s="1"/>
  <c r="AL6" i="1"/>
  <c r="N43" i="1" s="1"/>
  <c r="G42" i="1"/>
  <c r="AU5" i="1"/>
  <c r="O42" i="1" s="1"/>
  <c r="G46" i="1"/>
  <c r="AU9" i="1"/>
  <c r="O46" i="1" s="1"/>
  <c r="G50" i="1"/>
  <c r="AU13" i="1"/>
  <c r="O50" i="1" s="1"/>
  <c r="G54" i="1"/>
  <c r="AU17" i="1"/>
  <c r="O54" i="1" s="1"/>
  <c r="G58" i="1"/>
  <c r="AU21" i="1"/>
  <c r="O58" i="1" s="1"/>
  <c r="G62" i="1"/>
  <c r="AU25" i="1"/>
  <c r="O62" i="1" s="1"/>
  <c r="G66" i="1"/>
  <c r="AU29" i="1"/>
  <c r="O66" i="1" s="1"/>
  <c r="G70" i="1"/>
  <c r="AU33" i="1"/>
  <c r="O70" i="1" s="1"/>
  <c r="G60" i="1"/>
  <c r="G44" i="1"/>
  <c r="E56" i="1"/>
  <c r="AD19" i="1"/>
  <c r="E60" i="1"/>
  <c r="AD23" i="1"/>
  <c r="E70" i="1"/>
  <c r="AD33" i="1"/>
  <c r="E66" i="1"/>
  <c r="AD29" i="1"/>
  <c r="AC22" i="1"/>
  <c r="M59" i="1" s="1"/>
  <c r="AC18" i="1"/>
  <c r="M55" i="1" s="1"/>
  <c r="AC10" i="1"/>
  <c r="M47" i="1" s="1"/>
  <c r="AM7" i="1"/>
  <c r="V44" i="1" s="1"/>
  <c r="AL7" i="1"/>
  <c r="N44" i="1" s="1"/>
  <c r="F44" i="1"/>
  <c r="AV5" i="1"/>
  <c r="W42" i="1" s="1"/>
  <c r="G45" i="1"/>
  <c r="AU8" i="1"/>
  <c r="O45" i="1" s="1"/>
  <c r="AV9" i="1"/>
  <c r="W46" i="1" s="1"/>
  <c r="G49" i="1"/>
  <c r="AU12" i="1"/>
  <c r="O49" i="1" s="1"/>
  <c r="AV13" i="1"/>
  <c r="W50" i="1" s="1"/>
  <c r="G53" i="1"/>
  <c r="AU16" i="1"/>
  <c r="O53" i="1" s="1"/>
  <c r="AV17" i="1"/>
  <c r="W54" i="1" s="1"/>
  <c r="G57" i="1"/>
  <c r="AU20" i="1"/>
  <c r="O57" i="1" s="1"/>
  <c r="AV21" i="1"/>
  <c r="W58" i="1" s="1"/>
  <c r="G61" i="1"/>
  <c r="AU24" i="1"/>
  <c r="O61" i="1" s="1"/>
  <c r="AV25" i="1"/>
  <c r="W62" i="1" s="1"/>
  <c r="G65" i="1"/>
  <c r="AU28" i="1"/>
  <c r="O65" i="1" s="1"/>
  <c r="AV29" i="1"/>
  <c r="W66" i="1" s="1"/>
  <c r="G69" i="1"/>
  <c r="AU32" i="1"/>
  <c r="O69" i="1" s="1"/>
  <c r="AV33" i="1"/>
  <c r="W70" i="1" s="1"/>
  <c r="G43" i="1"/>
  <c r="G56" i="1"/>
  <c r="AD22" i="1"/>
  <c r="E50" i="1"/>
  <c r="AD13" i="1"/>
  <c r="E64" i="1"/>
  <c r="AD27" i="1"/>
  <c r="E62" i="1"/>
  <c r="AD25" i="1"/>
  <c r="AC25" i="1"/>
  <c r="M62" i="1" s="1"/>
  <c r="AM8" i="1"/>
  <c r="V45" i="1" s="1"/>
  <c r="F45" i="1"/>
  <c r="AL8" i="1"/>
  <c r="N45" i="1" s="1"/>
  <c r="G68" i="1"/>
  <c r="G52" i="1"/>
  <c r="E44" i="1"/>
  <c r="AD7" i="1"/>
  <c r="E48" i="1"/>
  <c r="AD11" i="1"/>
  <c r="AM5" i="1"/>
  <c r="V42" i="1" s="1"/>
  <c r="AL5" i="1"/>
  <c r="N42" i="1" s="1"/>
  <c r="F42" i="1"/>
  <c r="AM9" i="1"/>
  <c r="V46" i="1" s="1"/>
  <c r="AL9" i="1"/>
  <c r="N46" i="1" s="1"/>
  <c r="AV7" i="1"/>
  <c r="W44" i="1" s="1"/>
  <c r="G47" i="1"/>
  <c r="AU10" i="1"/>
  <c r="O47" i="1" s="1"/>
  <c r="AV11" i="1"/>
  <c r="W48" i="1" s="1"/>
  <c r="G51" i="1"/>
  <c r="AU14" i="1"/>
  <c r="O51" i="1" s="1"/>
  <c r="AV15" i="1"/>
  <c r="W52" i="1" s="1"/>
  <c r="G55" i="1"/>
  <c r="AU18" i="1"/>
  <c r="O55" i="1" s="1"/>
  <c r="AV19" i="1"/>
  <c r="W56" i="1" s="1"/>
  <c r="G59" i="1"/>
  <c r="AU22" i="1"/>
  <c r="O59" i="1" s="1"/>
  <c r="AV23" i="1"/>
  <c r="W60" i="1" s="1"/>
  <c r="G63" i="1"/>
  <c r="AU26" i="1"/>
  <c r="O63" i="1" s="1"/>
  <c r="AV27" i="1"/>
  <c r="W64" i="1" s="1"/>
  <c r="G67" i="1"/>
  <c r="AU30" i="1"/>
  <c r="O67" i="1" s="1"/>
  <c r="AV31" i="1"/>
  <c r="W68" i="1" s="1"/>
  <c r="G71" i="1"/>
  <c r="AU34" i="1"/>
  <c r="O71" i="1" s="1"/>
  <c r="F43" i="1"/>
  <c r="G64" i="1"/>
  <c r="G48" i="1"/>
  <c r="AM33" i="1"/>
  <c r="V70" i="1" s="1"/>
  <c r="AL33" i="1"/>
  <c r="N70" i="1" s="1"/>
  <c r="AM10" i="1"/>
  <c r="V47" i="1" s="1"/>
  <c r="AL10" i="1"/>
  <c r="N47" i="1" s="1"/>
  <c r="AM14" i="1"/>
  <c r="V51" i="1" s="1"/>
  <c r="AL14" i="1"/>
  <c r="N51" i="1" s="1"/>
  <c r="AM18" i="1"/>
  <c r="V55" i="1" s="1"/>
  <c r="AL18" i="1"/>
  <c r="N55" i="1" s="1"/>
  <c r="AM22" i="1"/>
  <c r="V59" i="1" s="1"/>
  <c r="AL22" i="1"/>
  <c r="N59" i="1" s="1"/>
  <c r="AM26" i="1"/>
  <c r="V63" i="1" s="1"/>
  <c r="AL26" i="1"/>
  <c r="N63" i="1" s="1"/>
  <c r="AM30" i="1"/>
  <c r="V67" i="1" s="1"/>
  <c r="AL30" i="1"/>
  <c r="N67" i="1" s="1"/>
  <c r="AM34" i="1"/>
  <c r="V71" i="1" s="1"/>
  <c r="AL34" i="1"/>
  <c r="N71" i="1" s="1"/>
  <c r="AM13" i="1"/>
  <c r="V50" i="1" s="1"/>
  <c r="AL13" i="1"/>
  <c r="N50" i="1" s="1"/>
  <c r="AM29" i="1"/>
  <c r="V66" i="1" s="1"/>
  <c r="AL29" i="1"/>
  <c r="N66" i="1" s="1"/>
  <c r="AM11" i="1"/>
  <c r="V48" i="1" s="1"/>
  <c r="AL11" i="1"/>
  <c r="N48" i="1" s="1"/>
  <c r="AM15" i="1"/>
  <c r="V52" i="1" s="1"/>
  <c r="AL15" i="1"/>
  <c r="N52" i="1" s="1"/>
  <c r="AM19" i="1"/>
  <c r="V56" i="1" s="1"/>
  <c r="AL19" i="1"/>
  <c r="N56" i="1" s="1"/>
  <c r="AM23" i="1"/>
  <c r="V60" i="1" s="1"/>
  <c r="AL23" i="1"/>
  <c r="N60" i="1" s="1"/>
  <c r="AM27" i="1"/>
  <c r="V64" i="1" s="1"/>
  <c r="AL27" i="1"/>
  <c r="N64" i="1" s="1"/>
  <c r="AM31" i="1"/>
  <c r="V68" i="1" s="1"/>
  <c r="AL31" i="1"/>
  <c r="N68" i="1" s="1"/>
  <c r="AM17" i="1"/>
  <c r="V54" i="1" s="1"/>
  <c r="AL17" i="1"/>
  <c r="N54" i="1" s="1"/>
  <c r="AM21" i="1"/>
  <c r="V58" i="1" s="1"/>
  <c r="AL21" i="1"/>
  <c r="N58" i="1" s="1"/>
  <c r="AM25" i="1"/>
  <c r="V62" i="1" s="1"/>
  <c r="AL25" i="1"/>
  <c r="N62" i="1" s="1"/>
  <c r="AM12" i="1"/>
  <c r="V49" i="1" s="1"/>
  <c r="AL12" i="1"/>
  <c r="N49" i="1" s="1"/>
  <c r="AM16" i="1"/>
  <c r="V53" i="1" s="1"/>
  <c r="AL16" i="1"/>
  <c r="N53" i="1" s="1"/>
  <c r="AM20" i="1"/>
  <c r="V57" i="1" s="1"/>
  <c r="AL20" i="1"/>
  <c r="N57" i="1" s="1"/>
  <c r="AM24" i="1"/>
  <c r="V61" i="1" s="1"/>
  <c r="AL24" i="1"/>
  <c r="N61" i="1" s="1"/>
  <c r="AM28" i="1"/>
  <c r="V65" i="1" s="1"/>
  <c r="AL28" i="1"/>
  <c r="N65" i="1" s="1"/>
  <c r="AM32" i="1"/>
  <c r="V69" i="1" s="1"/>
  <c r="AL32" i="1"/>
  <c r="N69" i="1" s="1"/>
  <c r="Z9" i="1"/>
  <c r="O10" i="1"/>
  <c r="P10" i="1" s="1"/>
  <c r="O6" i="1"/>
  <c r="P6" i="1" s="1"/>
  <c r="AX23" i="1"/>
  <c r="AZ23" i="1" s="1"/>
  <c r="AX11" i="1"/>
  <c r="Z20" i="1"/>
  <c r="AX10" i="1"/>
  <c r="AZ10" i="1" s="1"/>
  <c r="Z17" i="1"/>
  <c r="AX19" i="1"/>
  <c r="AZ19" i="1" s="1"/>
  <c r="AX7" i="1"/>
  <c r="AZ7" i="1" s="1"/>
  <c r="AX27" i="1"/>
  <c r="AZ27" i="1" s="1"/>
  <c r="Z21" i="1"/>
  <c r="AX5" i="1"/>
  <c r="AZ5" i="1" s="1"/>
  <c r="AX15" i="1"/>
  <c r="AZ15" i="1" s="1"/>
  <c r="Z28" i="1"/>
  <c r="Z12" i="1"/>
  <c r="AZ6" i="1"/>
  <c r="AZ26" i="1"/>
  <c r="O34" i="1"/>
  <c r="P34" i="1" s="1"/>
  <c r="O29" i="1"/>
  <c r="P29" i="1" s="1"/>
  <c r="O26" i="1"/>
  <c r="P26" i="1" s="1"/>
  <c r="O21" i="1"/>
  <c r="P21" i="1" s="1"/>
  <c r="O17" i="1"/>
  <c r="P17" i="1" s="1"/>
  <c r="O13" i="1"/>
  <c r="P13" i="1" s="1"/>
  <c r="O9" i="1"/>
  <c r="P9" i="1" s="1"/>
  <c r="Z31" i="1"/>
  <c r="Z15" i="1"/>
  <c r="AX33" i="1"/>
  <c r="AZ33" i="1" s="1"/>
  <c r="AX13" i="1"/>
  <c r="AZ13" i="1" s="1"/>
  <c r="AX31" i="1"/>
  <c r="AZ31" i="1" s="1"/>
  <c r="Z32" i="1"/>
  <c r="Z24" i="1"/>
  <c r="Z16" i="1"/>
  <c r="Z8" i="1"/>
  <c r="AX22" i="1"/>
  <c r="AZ22" i="1" s="1"/>
  <c r="AX18" i="1"/>
  <c r="AZ18" i="1" s="1"/>
  <c r="AZ11" i="1"/>
  <c r="AZ14" i="1"/>
  <c r="AZ30" i="1"/>
  <c r="AZ34" i="1"/>
  <c r="O32" i="1"/>
  <c r="P32" i="1" s="1"/>
  <c r="O28" i="1"/>
  <c r="P28" i="1" s="1"/>
  <c r="O24" i="1"/>
  <c r="P24" i="1" s="1"/>
  <c r="O20" i="1"/>
  <c r="P20" i="1" s="1"/>
  <c r="O16" i="1"/>
  <c r="P16" i="1" s="1"/>
  <c r="O12" i="1"/>
  <c r="P12" i="1" s="1"/>
  <c r="O8" i="1"/>
  <c r="P8" i="1" s="1"/>
  <c r="Z34" i="1"/>
  <c r="Z30" i="1"/>
  <c r="Z26" i="1"/>
  <c r="Z14" i="1"/>
  <c r="Z6" i="1"/>
  <c r="AZ24" i="1"/>
  <c r="AZ28" i="1"/>
  <c r="AZ9" i="1"/>
  <c r="AZ12" i="1"/>
  <c r="AZ16" i="1"/>
  <c r="AZ25" i="1"/>
  <c r="AZ32" i="1"/>
  <c r="O30" i="1"/>
  <c r="P30" i="1" s="1"/>
  <c r="O22" i="1"/>
  <c r="P22" i="1" s="1"/>
  <c r="O18" i="1"/>
  <c r="P18" i="1" s="1"/>
  <c r="O33" i="1"/>
  <c r="P33" i="1" s="1"/>
  <c r="O25" i="1"/>
  <c r="P25" i="1" s="1"/>
  <c r="AZ21" i="1"/>
  <c r="AZ29" i="1"/>
  <c r="O14" i="1"/>
  <c r="P14" i="1" s="1"/>
  <c r="O15" i="1"/>
  <c r="P15" i="1" s="1"/>
  <c r="E5" i="1"/>
  <c r="F5" i="1" s="1"/>
  <c r="G5" i="1" s="1"/>
  <c r="E31" i="1"/>
  <c r="E23" i="1"/>
  <c r="E19" i="1"/>
  <c r="F19" i="1" s="1"/>
  <c r="G19" i="1" s="1"/>
  <c r="C56" i="1" s="1"/>
  <c r="E11" i="1"/>
  <c r="E7" i="1"/>
  <c r="AZ17" i="1"/>
  <c r="AZ20" i="1"/>
  <c r="E27" i="1"/>
  <c r="E15" i="1"/>
  <c r="AZ8" i="1"/>
  <c r="E34" i="1"/>
  <c r="E30" i="1"/>
  <c r="E26" i="1"/>
  <c r="E22" i="1"/>
  <c r="E18" i="1"/>
  <c r="E14" i="1"/>
  <c r="E10" i="1"/>
  <c r="E6" i="1"/>
  <c r="E33" i="1"/>
  <c r="E29" i="1"/>
  <c r="E25" i="1"/>
  <c r="E21" i="1"/>
  <c r="E17" i="1"/>
  <c r="E13" i="1"/>
  <c r="E9" i="1"/>
  <c r="E32" i="1"/>
  <c r="E28" i="1"/>
  <c r="E24" i="1"/>
  <c r="E20" i="1"/>
  <c r="E16" i="1"/>
  <c r="E12" i="1"/>
  <c r="E8" i="1"/>
  <c r="E67" i="1" l="1"/>
  <c r="AD30" i="1"/>
  <c r="AC30" i="1"/>
  <c r="M67" i="1" s="1"/>
  <c r="AC16" i="1"/>
  <c r="M53" i="1" s="1"/>
  <c r="E53" i="1"/>
  <c r="AD16" i="1"/>
  <c r="E46" i="1"/>
  <c r="AD9" i="1"/>
  <c r="AC9" i="1"/>
  <c r="M46" i="1" s="1"/>
  <c r="E63" i="1"/>
  <c r="AC26" i="1"/>
  <c r="M63" i="1" s="1"/>
  <c r="AD26" i="1"/>
  <c r="E68" i="1"/>
  <c r="AD31" i="1"/>
  <c r="AC31" i="1"/>
  <c r="M68" i="1" s="1"/>
  <c r="AD20" i="1"/>
  <c r="AC20" i="1"/>
  <c r="M57" i="1" s="1"/>
  <c r="E57" i="1"/>
  <c r="E71" i="1"/>
  <c r="AC34" i="1"/>
  <c r="M71" i="1" s="1"/>
  <c r="AD34" i="1"/>
  <c r="AC24" i="1"/>
  <c r="M61" i="1" s="1"/>
  <c r="E61" i="1"/>
  <c r="AD24" i="1"/>
  <c r="E54" i="1"/>
  <c r="AD17" i="1"/>
  <c r="AC17" i="1"/>
  <c r="M54" i="1" s="1"/>
  <c r="AC8" i="1"/>
  <c r="M45" i="1" s="1"/>
  <c r="E45" i="1"/>
  <c r="AD8" i="1"/>
  <c r="E43" i="1"/>
  <c r="AD6" i="1"/>
  <c r="AC6" i="1"/>
  <c r="M43" i="1" s="1"/>
  <c r="AD12" i="1"/>
  <c r="AC12" i="1"/>
  <c r="M49" i="1" s="1"/>
  <c r="E49" i="1"/>
  <c r="E58" i="1"/>
  <c r="AD21" i="1"/>
  <c r="AC21" i="1"/>
  <c r="M58" i="1" s="1"/>
  <c r="E51" i="1"/>
  <c r="AD14" i="1"/>
  <c r="AC14" i="1"/>
  <c r="M51" i="1" s="1"/>
  <c r="AC32" i="1"/>
  <c r="M69" i="1" s="1"/>
  <c r="E69" i="1"/>
  <c r="AD32" i="1"/>
  <c r="E52" i="1"/>
  <c r="AD15" i="1"/>
  <c r="AC15" i="1"/>
  <c r="M52" i="1" s="1"/>
  <c r="AD28" i="1"/>
  <c r="AC28" i="1"/>
  <c r="M65" i="1" s="1"/>
  <c r="E65" i="1"/>
  <c r="BD17" i="1"/>
  <c r="X54" i="1" s="1"/>
  <c r="BC17" i="1"/>
  <c r="P54" i="1" s="1"/>
  <c r="H54" i="1"/>
  <c r="BD9" i="1"/>
  <c r="X46" i="1" s="1"/>
  <c r="BC9" i="1"/>
  <c r="P46" i="1" s="1"/>
  <c r="H46" i="1"/>
  <c r="H67" i="1"/>
  <c r="BD30" i="1"/>
  <c r="X67" i="1" s="1"/>
  <c r="BC30" i="1"/>
  <c r="P67" i="1" s="1"/>
  <c r="BC10" i="1"/>
  <c r="P47" i="1" s="1"/>
  <c r="BD10" i="1"/>
  <c r="X47" i="1" s="1"/>
  <c r="H47" i="1"/>
  <c r="BD29" i="1"/>
  <c r="X66" i="1" s="1"/>
  <c r="BC29" i="1"/>
  <c r="P66" i="1" s="1"/>
  <c r="H66" i="1"/>
  <c r="BD25" i="1"/>
  <c r="X62" i="1" s="1"/>
  <c r="BC25" i="1"/>
  <c r="P62" i="1" s="1"/>
  <c r="H62" i="1"/>
  <c r="H68" i="1"/>
  <c r="BD31" i="1"/>
  <c r="X68" i="1" s="1"/>
  <c r="BC31" i="1"/>
  <c r="P68" i="1" s="1"/>
  <c r="BC26" i="1"/>
  <c r="P63" i="1" s="1"/>
  <c r="H63" i="1"/>
  <c r="BD26" i="1"/>
  <c r="X63" i="1" s="1"/>
  <c r="H44" i="1"/>
  <c r="BC7" i="1"/>
  <c r="P44" i="1" s="1"/>
  <c r="BD7" i="1"/>
  <c r="X44" i="1" s="1"/>
  <c r="BD21" i="1"/>
  <c r="X58" i="1" s="1"/>
  <c r="BC21" i="1"/>
  <c r="P58" i="1" s="1"/>
  <c r="H58" i="1"/>
  <c r="BC16" i="1"/>
  <c r="P53" i="1" s="1"/>
  <c r="H53" i="1"/>
  <c r="BD16" i="1"/>
  <c r="X53" i="1" s="1"/>
  <c r="BC24" i="1"/>
  <c r="P61" i="1" s="1"/>
  <c r="H61" i="1"/>
  <c r="BD24" i="1"/>
  <c r="X61" i="1" s="1"/>
  <c r="H48" i="1"/>
  <c r="BD11" i="1"/>
  <c r="X48" i="1" s="1"/>
  <c r="BC11" i="1"/>
  <c r="P48" i="1" s="1"/>
  <c r="BD13" i="1"/>
  <c r="X50" i="1" s="1"/>
  <c r="H50" i="1"/>
  <c r="BC13" i="1"/>
  <c r="P50" i="1" s="1"/>
  <c r="BC5" i="1"/>
  <c r="P42" i="1" s="1"/>
  <c r="H42" i="1"/>
  <c r="BD5" i="1"/>
  <c r="X42" i="1" s="1"/>
  <c r="H56" i="1"/>
  <c r="BD19" i="1"/>
  <c r="X56" i="1" s="1"/>
  <c r="BC19" i="1"/>
  <c r="P56" i="1" s="1"/>
  <c r="BC20" i="1"/>
  <c r="P57" i="1" s="1"/>
  <c r="BD20" i="1"/>
  <c r="X57" i="1" s="1"/>
  <c r="H57" i="1"/>
  <c r="BC12" i="1"/>
  <c r="P49" i="1" s="1"/>
  <c r="H49" i="1"/>
  <c r="BD12" i="1"/>
  <c r="X49" i="1" s="1"/>
  <c r="BD34" i="1"/>
  <c r="X71" i="1" s="1"/>
  <c r="BC34" i="1"/>
  <c r="P71" i="1" s="1"/>
  <c r="H71" i="1"/>
  <c r="BC18" i="1"/>
  <c r="P55" i="1" s="1"/>
  <c r="H55" i="1"/>
  <c r="BD18" i="1"/>
  <c r="X55" i="1" s="1"/>
  <c r="BD33" i="1"/>
  <c r="X70" i="1" s="1"/>
  <c r="BC33" i="1"/>
  <c r="P70" i="1" s="1"/>
  <c r="H70" i="1"/>
  <c r="H60" i="1"/>
  <c r="BD23" i="1"/>
  <c r="X60" i="1" s="1"/>
  <c r="BC23" i="1"/>
  <c r="P60" i="1" s="1"/>
  <c r="BC8" i="1"/>
  <c r="P45" i="1" s="1"/>
  <c r="BD8" i="1"/>
  <c r="X45" i="1" s="1"/>
  <c r="H45" i="1"/>
  <c r="BC32" i="1"/>
  <c r="P69" i="1" s="1"/>
  <c r="BD32" i="1"/>
  <c r="X69" i="1" s="1"/>
  <c r="H69" i="1"/>
  <c r="BD22" i="1"/>
  <c r="X59" i="1" s="1"/>
  <c r="BC22" i="1"/>
  <c r="P59" i="1" s="1"/>
  <c r="H59" i="1"/>
  <c r="H64" i="1"/>
  <c r="BC27" i="1"/>
  <c r="P64" i="1" s="1"/>
  <c r="BD27" i="1"/>
  <c r="X64" i="1" s="1"/>
  <c r="BC28" i="1"/>
  <c r="P65" i="1" s="1"/>
  <c r="H65" i="1"/>
  <c r="BD28" i="1"/>
  <c r="X65" i="1" s="1"/>
  <c r="H51" i="1"/>
  <c r="BD14" i="1"/>
  <c r="X51" i="1" s="1"/>
  <c r="BC14" i="1"/>
  <c r="P51" i="1" s="1"/>
  <c r="H52" i="1"/>
  <c r="BC15" i="1"/>
  <c r="P52" i="1" s="1"/>
  <c r="BD15" i="1"/>
  <c r="X52" i="1" s="1"/>
  <c r="H43" i="1"/>
  <c r="BD6" i="1"/>
  <c r="X43" i="1" s="1"/>
  <c r="BC6" i="1"/>
  <c r="P43" i="1" s="1"/>
  <c r="C42" i="1"/>
  <c r="J19" i="1"/>
  <c r="K19" i="1"/>
  <c r="K5" i="1"/>
  <c r="J5" i="1"/>
  <c r="F15" i="1"/>
  <c r="G15" i="1" s="1"/>
  <c r="C52" i="1" s="1"/>
  <c r="F20" i="1"/>
  <c r="G20" i="1" s="1"/>
  <c r="C57" i="1" s="1"/>
  <c r="F8" i="1"/>
  <c r="G8" i="1" s="1"/>
  <c r="C45" i="1" s="1"/>
  <c r="F25" i="1"/>
  <c r="G25" i="1" s="1"/>
  <c r="C62" i="1" s="1"/>
  <c r="F13" i="1"/>
  <c r="G13" i="1" s="1"/>
  <c r="C50" i="1" s="1"/>
  <c r="F29" i="1"/>
  <c r="G29" i="1" s="1"/>
  <c r="C66" i="1" s="1"/>
  <c r="F17" i="1"/>
  <c r="G17" i="1" s="1"/>
  <c r="C54" i="1" s="1"/>
  <c r="F33" i="1"/>
  <c r="G33" i="1" s="1"/>
  <c r="C70" i="1" s="1"/>
  <c r="F31" i="1"/>
  <c r="G31" i="1" s="1"/>
  <c r="C68" i="1" s="1"/>
  <c r="F12" i="1"/>
  <c r="G12" i="1" s="1"/>
  <c r="C49" i="1" s="1"/>
  <c r="F6" i="1"/>
  <c r="G6" i="1" s="1"/>
  <c r="C43" i="1" s="1"/>
  <c r="F7" i="1"/>
  <c r="G7" i="1" s="1"/>
  <c r="C44" i="1" s="1"/>
  <c r="F9" i="1"/>
  <c r="G9" i="1" s="1"/>
  <c r="C46" i="1" s="1"/>
  <c r="F22" i="1"/>
  <c r="G22" i="1" s="1"/>
  <c r="C59" i="1" s="1"/>
  <c r="F26" i="1"/>
  <c r="G26" i="1" s="1"/>
  <c r="C63" i="1" s="1"/>
  <c r="F14" i="1"/>
  <c r="G14" i="1" s="1"/>
  <c r="C51" i="1" s="1"/>
  <c r="F30" i="1"/>
  <c r="G30" i="1" s="1"/>
  <c r="C67" i="1" s="1"/>
  <c r="F10" i="1"/>
  <c r="G10" i="1" s="1"/>
  <c r="C47" i="1" s="1"/>
  <c r="F23" i="1"/>
  <c r="G23" i="1" s="1"/>
  <c r="C60" i="1" s="1"/>
  <c r="F24" i="1"/>
  <c r="G24" i="1" s="1"/>
  <c r="C61" i="1" s="1"/>
  <c r="F11" i="1"/>
  <c r="G11" i="1" s="1"/>
  <c r="C48" i="1" s="1"/>
  <c r="F27" i="1"/>
  <c r="G27" i="1" s="1"/>
  <c r="C64" i="1" s="1"/>
  <c r="F28" i="1"/>
  <c r="G28" i="1" s="1"/>
  <c r="C65" i="1" s="1"/>
  <c r="F18" i="1"/>
  <c r="G18" i="1" s="1"/>
  <c r="C55" i="1" s="1"/>
  <c r="F34" i="1"/>
  <c r="G34" i="1" s="1"/>
  <c r="C71" i="1" s="1"/>
  <c r="F21" i="1"/>
  <c r="G21" i="1" s="1"/>
  <c r="C58" i="1" s="1"/>
  <c r="F16" i="1"/>
  <c r="G16" i="1" s="1"/>
  <c r="C53" i="1" s="1"/>
  <c r="F32" i="1"/>
  <c r="G32" i="1" s="1"/>
  <c r="C69" i="1" s="1"/>
  <c r="J24" i="1" l="1"/>
  <c r="K24" i="1"/>
  <c r="J7" i="1"/>
  <c r="K7" i="1"/>
  <c r="J28" i="1"/>
  <c r="K28" i="1"/>
  <c r="J26" i="1"/>
  <c r="K26" i="1"/>
  <c r="K17" i="1"/>
  <c r="J17" i="1"/>
  <c r="J8" i="1"/>
  <c r="K8" i="1"/>
  <c r="K32" i="1"/>
  <c r="J32" i="1"/>
  <c r="J18" i="1"/>
  <c r="K18" i="1"/>
  <c r="J14" i="1"/>
  <c r="K14" i="1"/>
  <c r="K33" i="1"/>
  <c r="J33" i="1"/>
  <c r="K25" i="1"/>
  <c r="J25" i="1"/>
  <c r="K16" i="1"/>
  <c r="J16" i="1"/>
  <c r="J23" i="1"/>
  <c r="K23" i="1"/>
  <c r="J6" i="1"/>
  <c r="K6" i="1"/>
  <c r="K21" i="1"/>
  <c r="J21" i="1"/>
  <c r="J27" i="1"/>
  <c r="K27" i="1"/>
  <c r="J10" i="1"/>
  <c r="K10" i="1"/>
  <c r="J22" i="1"/>
  <c r="K22" i="1"/>
  <c r="J12" i="1"/>
  <c r="K12" i="1"/>
  <c r="K29" i="1"/>
  <c r="J29" i="1"/>
  <c r="J20" i="1"/>
  <c r="K20" i="1"/>
  <c r="J34" i="1"/>
  <c r="K34" i="1"/>
  <c r="J11" i="1"/>
  <c r="K11" i="1"/>
  <c r="J30" i="1"/>
  <c r="K30" i="1"/>
  <c r="K9" i="1"/>
  <c r="J9" i="1"/>
  <c r="J31" i="1"/>
  <c r="K31" i="1"/>
  <c r="K13" i="1"/>
  <c r="J13" i="1"/>
  <c r="J15" i="1"/>
  <c r="K15" i="1"/>
</calcChain>
</file>

<file path=xl/sharedStrings.xml><?xml version="1.0" encoding="utf-8"?>
<sst xmlns="http://schemas.openxmlformats.org/spreadsheetml/2006/main" count="188" uniqueCount="59">
  <si>
    <t>섬멸</t>
    <phoneticPr fontId="2" type="noConversion"/>
  </si>
  <si>
    <t>신뇌합일</t>
    <phoneticPr fontId="2" type="noConversion"/>
  </si>
  <si>
    <t>낙뢰</t>
    <phoneticPr fontId="2" type="noConversion"/>
  </si>
  <si>
    <t>뇌명벽해파</t>
    <phoneticPr fontId="2" type="noConversion"/>
  </si>
  <si>
    <t>방무20</t>
    <phoneticPr fontId="2" type="noConversion"/>
  </si>
  <si>
    <t>보공20</t>
    <phoneticPr fontId="2" type="noConversion"/>
  </si>
  <si>
    <t>방무30 보공30</t>
    <phoneticPr fontId="2" type="noConversion"/>
  </si>
  <si>
    <t>레벨</t>
    <phoneticPr fontId="2" type="noConversion"/>
  </si>
  <si>
    <t>점유율 반영</t>
    <phoneticPr fontId="2" type="noConversion"/>
  </si>
  <si>
    <t>점유&amp;최종뎀 상승 반영</t>
    <phoneticPr fontId="2" type="noConversion"/>
  </si>
  <si>
    <t>솔</t>
    <phoneticPr fontId="2" type="noConversion"/>
  </si>
  <si>
    <t>조각</t>
    <phoneticPr fontId="2" type="noConversion"/>
  </si>
  <si>
    <t>솔 제한</t>
    <phoneticPr fontId="2" type="noConversion"/>
  </si>
  <si>
    <t>헤비유저</t>
    <phoneticPr fontId="2" type="noConversion"/>
  </si>
  <si>
    <t>조각 제한</t>
    <phoneticPr fontId="2" type="noConversion"/>
  </si>
  <si>
    <t>일반 유저</t>
    <phoneticPr fontId="2" type="noConversion"/>
  </si>
  <si>
    <t>효율</t>
    <phoneticPr fontId="2" type="noConversion"/>
  </si>
  <si>
    <t>직전 레벨 대비 최종뎀 상승량</t>
    <phoneticPr fontId="2" type="noConversion"/>
  </si>
  <si>
    <t>뇌신창격</t>
    <phoneticPr fontId="2" type="noConversion"/>
  </si>
  <si>
    <t>섬+낙</t>
    <phoneticPr fontId="2" type="noConversion"/>
  </si>
  <si>
    <t>상승량</t>
    <phoneticPr fontId="2" type="noConversion"/>
  </si>
  <si>
    <t>0→1</t>
    <phoneticPr fontId="2" type="noConversion"/>
  </si>
  <si>
    <t>1→2</t>
    <phoneticPr fontId="2" type="noConversion"/>
  </si>
  <si>
    <t>2→3</t>
    <phoneticPr fontId="2" type="noConversion"/>
  </si>
  <si>
    <t>3→4</t>
    <phoneticPr fontId="2" type="noConversion"/>
  </si>
  <si>
    <t>4→5</t>
    <phoneticPr fontId="2" type="noConversion"/>
  </si>
  <si>
    <t>5→6</t>
    <phoneticPr fontId="2" type="noConversion"/>
  </si>
  <si>
    <t>6→7</t>
    <phoneticPr fontId="2" type="noConversion"/>
  </si>
  <si>
    <t>7→8</t>
    <phoneticPr fontId="2" type="noConversion"/>
  </si>
  <si>
    <t>9→10</t>
    <phoneticPr fontId="2" type="noConversion"/>
  </si>
  <si>
    <t>10→11</t>
    <phoneticPr fontId="2" type="noConversion"/>
  </si>
  <si>
    <t>11→12</t>
    <phoneticPr fontId="2" type="noConversion"/>
  </si>
  <si>
    <t>12→13</t>
    <phoneticPr fontId="2" type="noConversion"/>
  </si>
  <si>
    <t>8→9</t>
    <phoneticPr fontId="2" type="noConversion"/>
  </si>
  <si>
    <t>13→14</t>
    <phoneticPr fontId="2" type="noConversion"/>
  </si>
  <si>
    <t>14→15</t>
    <phoneticPr fontId="2" type="noConversion"/>
  </si>
  <si>
    <t>15→16</t>
    <phoneticPr fontId="2" type="noConversion"/>
  </si>
  <si>
    <t>16→17</t>
    <phoneticPr fontId="2" type="noConversion"/>
  </si>
  <si>
    <t>17→18</t>
    <phoneticPr fontId="2" type="noConversion"/>
  </si>
  <si>
    <t>18→19</t>
    <phoneticPr fontId="2" type="noConversion"/>
  </si>
  <si>
    <t>19→20</t>
    <phoneticPr fontId="2" type="noConversion"/>
  </si>
  <si>
    <t>20→21</t>
    <phoneticPr fontId="2" type="noConversion"/>
  </si>
  <si>
    <t>21→22</t>
    <phoneticPr fontId="2" type="noConversion"/>
  </si>
  <si>
    <t>22→23</t>
    <phoneticPr fontId="2" type="noConversion"/>
  </si>
  <si>
    <t>23→24</t>
    <phoneticPr fontId="2" type="noConversion"/>
  </si>
  <si>
    <t>24→25</t>
    <phoneticPr fontId="2" type="noConversion"/>
  </si>
  <si>
    <t>25→26</t>
    <phoneticPr fontId="2" type="noConversion"/>
  </si>
  <si>
    <t>26→27</t>
    <phoneticPr fontId="2" type="noConversion"/>
  </si>
  <si>
    <t>27→28</t>
    <phoneticPr fontId="2" type="noConversion"/>
  </si>
  <si>
    <t>28→29</t>
    <phoneticPr fontId="2" type="noConversion"/>
  </si>
  <si>
    <t>20→30</t>
    <phoneticPr fontId="2" type="noConversion"/>
  </si>
  <si>
    <t>창뇌연격</t>
    <phoneticPr fontId="2" type="noConversion"/>
  </si>
  <si>
    <t>교아탄</t>
    <phoneticPr fontId="2" type="noConversion"/>
  </si>
  <si>
    <t>헤비유저(솔 수급이 제한)의 스킬 레벨업 효율</t>
    <phoneticPr fontId="2" type="noConversion"/>
  </si>
  <si>
    <t>일반유저(조각 수급이 제한)의 스킬 레벨업 효율</t>
    <phoneticPr fontId="2" type="noConversion"/>
  </si>
  <si>
    <t>자신의 정확한 효율을 알고 싶다면</t>
    <phoneticPr fontId="2" type="noConversion"/>
  </si>
  <si>
    <t>보스 또는 허수아비 전투분석 후 스킬 점유율을</t>
    <phoneticPr fontId="2" type="noConversion"/>
  </si>
  <si>
    <t>분홍색 셀(점유율 반영)에 기입하면 됨.</t>
    <phoneticPr fontId="2" type="noConversion"/>
  </si>
  <si>
    <t>제작자 코멘트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</si>
</sst>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_ "/>
    <numFmt numFmtId="180" formatCode="0.0_);[Red]\(0.0\)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5" borderId="0" xfId="0" applyNumberFormat="1" applyFill="1">
      <alignment vertical="center"/>
    </xf>
    <xf numFmtId="177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80" fontId="0" fillId="4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77" fontId="0" fillId="4" borderId="0" xfId="0" applyNumberForma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Alignment="1">
      <alignment horizontal="center" vertical="center"/>
    </xf>
    <xf numFmtId="0" fontId="4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5" fillId="5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C1071-A10E-4A35-9B1E-F2CD965F85D5}">
  <dimension ref="B1:BG72"/>
  <sheetViews>
    <sheetView tabSelected="1" topLeftCell="N1" zoomScale="85" zoomScaleNormal="85" workbookViewId="0">
      <selection activeCell="X48" sqref="X43:X48"/>
    </sheetView>
  </sheetViews>
  <sheetFormatPr defaultRowHeight="16.5" x14ac:dyDescent="0.3"/>
  <cols>
    <col min="10" max="10" width="9.125" bestFit="1" customWidth="1"/>
    <col min="11" max="11" width="10.125" customWidth="1"/>
  </cols>
  <sheetData>
    <row r="1" spans="2:59" x14ac:dyDescent="0.3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20" t="s">
        <v>51</v>
      </c>
      <c r="AA1" s="7"/>
      <c r="AB1" s="7"/>
      <c r="AC1" s="7"/>
      <c r="AD1" s="7"/>
      <c r="AE1" s="7"/>
      <c r="AF1" s="7"/>
      <c r="AG1" s="7"/>
      <c r="AH1" s="7"/>
      <c r="AI1" s="20" t="s">
        <v>18</v>
      </c>
      <c r="AJ1" s="7"/>
      <c r="AK1" s="7"/>
      <c r="AL1" s="7"/>
      <c r="AM1" s="7"/>
      <c r="AN1" s="7"/>
      <c r="AO1" s="7"/>
      <c r="AP1" s="7"/>
      <c r="AQ1" s="7"/>
      <c r="AR1" s="20" t="s">
        <v>52</v>
      </c>
      <c r="AS1" s="7"/>
      <c r="AT1" s="7"/>
      <c r="AU1" s="7"/>
      <c r="AV1" s="7"/>
      <c r="AW1" s="7"/>
      <c r="AX1" s="20" t="s">
        <v>1</v>
      </c>
      <c r="AY1" s="7"/>
      <c r="AZ1" s="7"/>
      <c r="BA1" s="7"/>
      <c r="BB1" s="7"/>
      <c r="BC1" s="7"/>
      <c r="BD1" s="7"/>
      <c r="BE1" s="7"/>
      <c r="BF1" s="7"/>
      <c r="BG1" s="7"/>
    </row>
    <row r="2" spans="2:59" x14ac:dyDescent="0.3">
      <c r="B2" s="7"/>
      <c r="C2" s="7"/>
      <c r="D2" s="7"/>
      <c r="E2" s="7"/>
      <c r="F2" s="7"/>
      <c r="G2" s="21" t="s">
        <v>8</v>
      </c>
      <c r="H2" s="7"/>
      <c r="I2" s="7"/>
      <c r="J2" s="21" t="s">
        <v>16</v>
      </c>
      <c r="K2" s="7"/>
      <c r="L2" s="7"/>
      <c r="M2" s="7"/>
      <c r="N2" s="7"/>
      <c r="O2" s="7"/>
      <c r="P2" s="21" t="s">
        <v>8</v>
      </c>
      <c r="Q2" s="7"/>
      <c r="R2" s="7"/>
      <c r="S2" s="7"/>
      <c r="T2" s="21" t="s">
        <v>16</v>
      </c>
      <c r="U2" s="7"/>
      <c r="V2" s="7"/>
      <c r="W2" s="7"/>
      <c r="X2" s="7"/>
      <c r="Y2" s="7"/>
      <c r="Z2" s="21" t="s">
        <v>8</v>
      </c>
      <c r="AA2" s="7"/>
      <c r="AB2" s="7"/>
      <c r="AC2" s="21" t="s">
        <v>16</v>
      </c>
      <c r="AD2" s="7"/>
      <c r="AE2" s="7"/>
      <c r="AF2" s="7"/>
      <c r="AG2" s="7"/>
      <c r="AH2" s="7"/>
      <c r="AI2" s="21" t="s">
        <v>8</v>
      </c>
      <c r="AJ2" s="7"/>
      <c r="AK2" s="7"/>
      <c r="AL2" s="21" t="s">
        <v>16</v>
      </c>
      <c r="AM2" s="7"/>
      <c r="AN2" s="7"/>
      <c r="AO2" s="7"/>
      <c r="AP2" s="7"/>
      <c r="AQ2" s="7"/>
      <c r="AR2" s="21" t="s">
        <v>8</v>
      </c>
      <c r="AS2" s="7"/>
      <c r="AT2" s="7"/>
      <c r="AU2" s="21" t="s">
        <v>16</v>
      </c>
      <c r="AV2" s="7"/>
      <c r="AW2" s="7"/>
      <c r="AX2" s="21" t="s">
        <v>8</v>
      </c>
      <c r="AY2" s="7"/>
      <c r="AZ2" s="21" t="s">
        <v>9</v>
      </c>
      <c r="BA2" s="21"/>
      <c r="BB2" s="7"/>
      <c r="BC2" s="21" t="s">
        <v>16</v>
      </c>
      <c r="BD2" s="7"/>
      <c r="BE2" s="7"/>
      <c r="BF2" s="7"/>
      <c r="BG2" s="7"/>
    </row>
    <row r="3" spans="2:59" x14ac:dyDescent="0.3">
      <c r="B3" s="7" t="s">
        <v>7</v>
      </c>
      <c r="C3" s="20" t="s">
        <v>0</v>
      </c>
      <c r="D3" s="20" t="s">
        <v>2</v>
      </c>
      <c r="E3" s="7"/>
      <c r="F3" s="7" t="s">
        <v>20</v>
      </c>
      <c r="G3" s="19">
        <v>0.25</v>
      </c>
      <c r="H3" s="7" t="s">
        <v>10</v>
      </c>
      <c r="I3" s="7" t="s">
        <v>11</v>
      </c>
      <c r="J3" s="7" t="s">
        <v>12</v>
      </c>
      <c r="K3" s="7" t="s">
        <v>14</v>
      </c>
      <c r="L3" s="7"/>
      <c r="M3" s="7" t="s">
        <v>7</v>
      </c>
      <c r="N3" s="20" t="s">
        <v>3</v>
      </c>
      <c r="O3" s="7" t="s">
        <v>20</v>
      </c>
      <c r="P3" s="19">
        <v>0.1</v>
      </c>
      <c r="Q3" s="7"/>
      <c r="R3" s="7" t="s">
        <v>10</v>
      </c>
      <c r="S3" s="7" t="s">
        <v>11</v>
      </c>
      <c r="T3" s="7" t="s">
        <v>12</v>
      </c>
      <c r="U3" s="7" t="s">
        <v>14</v>
      </c>
      <c r="V3" s="7"/>
      <c r="W3" s="7" t="s">
        <v>7</v>
      </c>
      <c r="X3" s="7"/>
      <c r="Y3" s="7" t="s">
        <v>20</v>
      </c>
      <c r="Z3" s="19">
        <v>0.1</v>
      </c>
      <c r="AA3" s="7" t="s">
        <v>10</v>
      </c>
      <c r="AB3" s="7" t="s">
        <v>11</v>
      </c>
      <c r="AC3" s="7" t="s">
        <v>12</v>
      </c>
      <c r="AD3" s="7" t="s">
        <v>14</v>
      </c>
      <c r="AE3" s="7"/>
      <c r="AF3" s="7" t="s">
        <v>7</v>
      </c>
      <c r="AG3" s="7"/>
      <c r="AH3" s="7" t="s">
        <v>20</v>
      </c>
      <c r="AI3" s="19">
        <v>0.1</v>
      </c>
      <c r="AJ3" s="7" t="s">
        <v>10</v>
      </c>
      <c r="AK3" s="7" t="s">
        <v>11</v>
      </c>
      <c r="AL3" s="7" t="s">
        <v>12</v>
      </c>
      <c r="AM3" s="7" t="s">
        <v>14</v>
      </c>
      <c r="AN3" s="7"/>
      <c r="AO3" s="7" t="s">
        <v>7</v>
      </c>
      <c r="AP3" s="7"/>
      <c r="AQ3" s="7" t="s">
        <v>20</v>
      </c>
      <c r="AR3" s="19">
        <v>0.1</v>
      </c>
      <c r="AS3" s="7" t="s">
        <v>10</v>
      </c>
      <c r="AT3" s="7" t="s">
        <v>11</v>
      </c>
      <c r="AU3" s="7" t="s">
        <v>12</v>
      </c>
      <c r="AV3" s="7" t="s">
        <v>14</v>
      </c>
      <c r="AW3" s="7"/>
      <c r="AX3" s="19">
        <v>0.05</v>
      </c>
      <c r="AY3" s="7" t="s">
        <v>20</v>
      </c>
      <c r="AZ3" s="7"/>
      <c r="BA3" s="7" t="s">
        <v>10</v>
      </c>
      <c r="BB3" s="7" t="s">
        <v>11</v>
      </c>
      <c r="BC3" s="7" t="s">
        <v>12</v>
      </c>
      <c r="BD3" s="7" t="s">
        <v>14</v>
      </c>
      <c r="BE3" s="7"/>
      <c r="BF3" s="7"/>
      <c r="BG3" s="7"/>
    </row>
    <row r="4" spans="2:59" x14ac:dyDescent="0.3">
      <c r="B4" s="7">
        <v>0</v>
      </c>
      <c r="C4" s="7">
        <f>335*7</f>
        <v>2345</v>
      </c>
      <c r="D4" s="7"/>
      <c r="E4" s="7">
        <v>2345</v>
      </c>
      <c r="F4" s="7"/>
      <c r="G4" s="7"/>
      <c r="H4" s="7"/>
      <c r="I4" s="7"/>
      <c r="J4" s="7" t="s">
        <v>13</v>
      </c>
      <c r="K4" s="7" t="s">
        <v>15</v>
      </c>
      <c r="L4" s="7"/>
      <c r="M4" s="7"/>
      <c r="N4" s="7"/>
      <c r="O4" s="7"/>
      <c r="P4" s="7"/>
      <c r="Q4" s="7"/>
      <c r="R4" s="7"/>
      <c r="S4" s="7"/>
      <c r="T4" s="7" t="s">
        <v>13</v>
      </c>
      <c r="U4" s="7" t="s">
        <v>15</v>
      </c>
      <c r="V4" s="7"/>
      <c r="W4" s="7">
        <v>0</v>
      </c>
      <c r="X4" s="7">
        <v>100</v>
      </c>
      <c r="Y4" s="7"/>
      <c r="Z4" s="7"/>
      <c r="AA4" s="7"/>
      <c r="AB4" s="7"/>
      <c r="AC4" s="7" t="s">
        <v>13</v>
      </c>
      <c r="AD4" s="7" t="s">
        <v>15</v>
      </c>
      <c r="AE4" s="7"/>
      <c r="AF4" s="7">
        <v>0</v>
      </c>
      <c r="AG4" s="7">
        <v>100</v>
      </c>
      <c r="AH4" s="7"/>
      <c r="AI4" s="7"/>
      <c r="AJ4" s="7"/>
      <c r="AK4" s="7"/>
      <c r="AL4" s="7" t="s">
        <v>13</v>
      </c>
      <c r="AM4" s="7" t="s">
        <v>15</v>
      </c>
      <c r="AN4" s="7"/>
      <c r="AO4" s="7">
        <v>0</v>
      </c>
      <c r="AP4" s="7">
        <v>100</v>
      </c>
      <c r="AQ4" s="7"/>
      <c r="AR4" s="7"/>
      <c r="AS4" s="7"/>
      <c r="AT4" s="7"/>
      <c r="AU4" s="7" t="s">
        <v>13</v>
      </c>
      <c r="AV4" s="7" t="s">
        <v>15</v>
      </c>
      <c r="AW4" s="7"/>
      <c r="AX4" s="7"/>
      <c r="AY4" s="7"/>
      <c r="AZ4" s="7"/>
      <c r="BA4" s="7"/>
      <c r="BB4" s="7"/>
      <c r="BC4" s="7" t="s">
        <v>13</v>
      </c>
      <c r="BD4" s="7" t="s">
        <v>15</v>
      </c>
      <c r="BE4" s="7"/>
      <c r="BF4" s="7"/>
      <c r="BG4" s="7"/>
    </row>
    <row r="5" spans="2:59" x14ac:dyDescent="0.3">
      <c r="B5" s="7">
        <v>1</v>
      </c>
      <c r="C5" s="7">
        <f>(350+B5*4)*7</f>
        <v>2478</v>
      </c>
      <c r="D5" s="7">
        <f>(100+B5*3)*3</f>
        <v>309</v>
      </c>
      <c r="E5" s="7">
        <f>SUM(C5:D5)</f>
        <v>2787</v>
      </c>
      <c r="F5" s="22">
        <f>((E5/E4)-1)</f>
        <v>0.18848614072494674</v>
      </c>
      <c r="G5" s="9">
        <f>F5*$G$3</f>
        <v>4.7121535181236684E-2</v>
      </c>
      <c r="H5" s="7">
        <v>3</v>
      </c>
      <c r="I5" s="7">
        <v>50</v>
      </c>
      <c r="J5" s="14">
        <f>10000*G5/H5</f>
        <v>157.07178393745562</v>
      </c>
      <c r="K5" s="14">
        <f>1000000*G5/I5</f>
        <v>942.43070362473372</v>
      </c>
      <c r="L5" s="7"/>
      <c r="M5" s="7">
        <v>1</v>
      </c>
      <c r="N5" s="7">
        <f>(1620+54*M5)*4*11+(2760+92*M5)*7*14</f>
        <v>353152</v>
      </c>
      <c r="O5" s="7"/>
      <c r="P5" s="16"/>
      <c r="Q5" s="7"/>
      <c r="R5" s="7"/>
      <c r="S5" s="7"/>
      <c r="T5" s="7"/>
      <c r="U5" s="7"/>
      <c r="V5" s="7"/>
      <c r="W5" s="7">
        <v>1</v>
      </c>
      <c r="X5" s="7">
        <v>111</v>
      </c>
      <c r="Y5" s="22">
        <f>(X5/X4-1)</f>
        <v>0.1100000000000001</v>
      </c>
      <c r="Z5" s="23">
        <f>Y5*$Z$3</f>
        <v>1.100000000000001E-2</v>
      </c>
      <c r="AA5" s="7">
        <v>4</v>
      </c>
      <c r="AB5" s="7">
        <v>75</v>
      </c>
      <c r="AC5" s="15">
        <f>10000*Z5/AA5</f>
        <v>27.500000000000025</v>
      </c>
      <c r="AD5" s="15">
        <f>1000000*Z5/AB5</f>
        <v>146.6666666666668</v>
      </c>
      <c r="AE5" s="7"/>
      <c r="AF5" s="7">
        <v>1</v>
      </c>
      <c r="AG5" s="7">
        <v>111</v>
      </c>
      <c r="AH5" s="22">
        <f>(AG5/AG4-1)</f>
        <v>0.1100000000000001</v>
      </c>
      <c r="AI5" s="23">
        <f>AH5*$AI$3</f>
        <v>1.100000000000001E-2</v>
      </c>
      <c r="AJ5" s="7">
        <v>4</v>
      </c>
      <c r="AK5" s="7">
        <v>75</v>
      </c>
      <c r="AL5" s="15">
        <f>10000*AI5/AJ5</f>
        <v>27.500000000000025</v>
      </c>
      <c r="AM5" s="15">
        <f>1000000*AI5/AK5</f>
        <v>146.6666666666668</v>
      </c>
      <c r="AN5" s="7"/>
      <c r="AO5" s="7">
        <v>1</v>
      </c>
      <c r="AP5" s="7">
        <v>111</v>
      </c>
      <c r="AQ5" s="22">
        <f>(AP5/AP4-1)</f>
        <v>0.1100000000000001</v>
      </c>
      <c r="AR5" s="23">
        <f>AQ5*$AR$3</f>
        <v>1.100000000000001E-2</v>
      </c>
      <c r="AS5" s="7">
        <v>4</v>
      </c>
      <c r="AT5" s="7">
        <v>75</v>
      </c>
      <c r="AU5" s="15">
        <f>10000*AR5/AS5</f>
        <v>27.500000000000025</v>
      </c>
      <c r="AV5" s="15">
        <f>1000000*AR5/AT5</f>
        <v>146.6666666666668</v>
      </c>
      <c r="AW5" s="7"/>
      <c r="AX5" s="10">
        <f>Y5*$AX$3</f>
        <v>5.5000000000000049E-3</v>
      </c>
      <c r="AY5" s="24">
        <f>((128/127)-1)*0.7</f>
        <v>5.5118110236220368E-3</v>
      </c>
      <c r="AZ5" s="23">
        <f>SUM(AX5:AY5)</f>
        <v>1.1011811023622042E-2</v>
      </c>
      <c r="BA5" s="7">
        <v>4</v>
      </c>
      <c r="BB5" s="7">
        <v>75</v>
      </c>
      <c r="BC5" s="15">
        <f>10000*AZ5/BA5</f>
        <v>27.529527559055104</v>
      </c>
      <c r="BD5" s="15">
        <f>1000000*AZ5/BB5</f>
        <v>146.82414698162722</v>
      </c>
      <c r="BE5" s="7"/>
      <c r="BF5" s="7"/>
      <c r="BG5" s="7"/>
    </row>
    <row r="6" spans="2:59" x14ac:dyDescent="0.3">
      <c r="B6" s="7">
        <v>2</v>
      </c>
      <c r="C6" s="7">
        <f>(350+B6*4)*7</f>
        <v>2506</v>
      </c>
      <c r="D6" s="7">
        <f>(100+B6*3)*3</f>
        <v>318</v>
      </c>
      <c r="E6" s="7">
        <f t="shared" ref="E6:E34" si="0">SUM(C6:D6)</f>
        <v>2824</v>
      </c>
      <c r="F6" s="24">
        <f>((E6/E5)-1)</f>
        <v>1.3275923932543954E-2</v>
      </c>
      <c r="G6" s="25">
        <f t="shared" ref="G6:G34" si="1">F6*$G$3</f>
        <v>3.3189809831359884E-3</v>
      </c>
      <c r="H6" s="7">
        <v>1</v>
      </c>
      <c r="I6" s="7">
        <v>15</v>
      </c>
      <c r="J6" s="15">
        <f t="shared" ref="J6:J34" si="2">10000*G6/H6</f>
        <v>33.189809831359881</v>
      </c>
      <c r="K6" s="15">
        <f t="shared" ref="K6:K34" si="3">1000000*G6/I6</f>
        <v>221.26539887573256</v>
      </c>
      <c r="L6" s="7"/>
      <c r="M6" s="7">
        <v>2</v>
      </c>
      <c r="N6" s="7">
        <f t="shared" ref="N6:N34" si="4">(1620+54*M6)*4*11+(2760+92*M6)*7*14</f>
        <v>364544</v>
      </c>
      <c r="O6" s="24">
        <f>N6/N5-1</f>
        <v>3.2258064516129004E-2</v>
      </c>
      <c r="P6" s="25">
        <f>O6*$P$3</f>
        <v>3.2258064516129006E-3</v>
      </c>
      <c r="Q6" s="7"/>
      <c r="R6" s="7">
        <v>1</v>
      </c>
      <c r="S6" s="7">
        <v>30</v>
      </c>
      <c r="T6" s="15">
        <f>10000*P6/R6</f>
        <v>32.258064516129004</v>
      </c>
      <c r="U6" s="15">
        <f>1000000*P6/S6</f>
        <v>107.52688172043003</v>
      </c>
      <c r="V6" s="7"/>
      <c r="W6" s="7">
        <v>2</v>
      </c>
      <c r="X6" s="7">
        <v>112</v>
      </c>
      <c r="Y6" s="24">
        <f>(X6/X5-1)</f>
        <v>9.009009009008917E-3</v>
      </c>
      <c r="Z6" s="26">
        <f>Y6*$Z$3</f>
        <v>9.009009009008917E-4</v>
      </c>
      <c r="AA6" s="7">
        <v>1</v>
      </c>
      <c r="AB6" s="7">
        <v>23</v>
      </c>
      <c r="AC6" s="15">
        <f t="shared" ref="AC6:AC34" si="5">10000*Z6/AA6</f>
        <v>9.009009009008917</v>
      </c>
      <c r="AD6" s="15">
        <f t="shared" ref="AD6:AD34" si="6">1000000*Z6/AB6</f>
        <v>39.169604386995289</v>
      </c>
      <c r="AE6" s="7"/>
      <c r="AF6" s="7">
        <v>2</v>
      </c>
      <c r="AG6" s="7">
        <v>112</v>
      </c>
      <c r="AH6" s="24">
        <f>(AG6/AG5-1)</f>
        <v>9.009009009008917E-3</v>
      </c>
      <c r="AI6" s="26">
        <f>AH6*$AI$3</f>
        <v>9.009009009008917E-4</v>
      </c>
      <c r="AJ6" s="7">
        <v>1</v>
      </c>
      <c r="AK6" s="7">
        <v>23</v>
      </c>
      <c r="AL6" s="15">
        <f t="shared" ref="AL6:AL34" si="7">10000*AI6/AJ6</f>
        <v>9.009009009008917</v>
      </c>
      <c r="AM6" s="15">
        <f t="shared" ref="AM6:AM34" si="8">1000000*AI6/AK6</f>
        <v>39.169604386995289</v>
      </c>
      <c r="AN6" s="7"/>
      <c r="AO6" s="7">
        <v>2</v>
      </c>
      <c r="AP6" s="7">
        <v>112</v>
      </c>
      <c r="AQ6" s="24">
        <f>(AP6/AP5-1)</f>
        <v>9.009009009008917E-3</v>
      </c>
      <c r="AR6" s="26">
        <f>AQ6*$AR$3</f>
        <v>9.009009009008917E-4</v>
      </c>
      <c r="AS6" s="7">
        <v>1</v>
      </c>
      <c r="AT6" s="7">
        <v>23</v>
      </c>
      <c r="AU6" s="15">
        <f t="shared" ref="AU6:AU34" si="9">10000*AR6/AS6</f>
        <v>9.009009009008917</v>
      </c>
      <c r="AV6" s="15">
        <f t="shared" ref="AV6:AV34" si="10">1000000*AR6/AT6</f>
        <v>39.169604386995289</v>
      </c>
      <c r="AW6" s="7"/>
      <c r="AX6" s="10">
        <f>Y6*$AX$3</f>
        <v>4.5045045045044585E-4</v>
      </c>
      <c r="AY6" s="7"/>
      <c r="AZ6" s="25">
        <f t="shared" ref="AZ6:AZ34" si="11">SUM(AX6:AY6)</f>
        <v>4.5045045045044585E-4</v>
      </c>
      <c r="BA6" s="7">
        <v>1</v>
      </c>
      <c r="BB6" s="7">
        <v>23</v>
      </c>
      <c r="BC6" s="15">
        <f t="shared" ref="BC6:BC34" si="12">10000*AZ6/BA6</f>
        <v>4.5045045045044585</v>
      </c>
      <c r="BD6" s="15">
        <f t="shared" ref="BD6:BD34" si="13">1000000*AZ6/BB6</f>
        <v>19.584802193497644</v>
      </c>
      <c r="BE6" s="7"/>
      <c r="BF6" s="7"/>
      <c r="BG6" s="7"/>
    </row>
    <row r="7" spans="2:59" x14ac:dyDescent="0.3">
      <c r="B7" s="7">
        <v>3</v>
      </c>
      <c r="C7" s="7">
        <f>(350+B7*4)*7</f>
        <v>2534</v>
      </c>
      <c r="D7" s="7">
        <f>(100+B7*3)*3</f>
        <v>327</v>
      </c>
      <c r="E7" s="7">
        <f t="shared" si="0"/>
        <v>2861</v>
      </c>
      <c r="F7" s="24">
        <f t="shared" ref="F7:F34" si="14">((E7/E6)-1)</f>
        <v>1.310198300283294E-2</v>
      </c>
      <c r="G7" s="25">
        <f t="shared" si="1"/>
        <v>3.275495750708235E-3</v>
      </c>
      <c r="H7" s="7">
        <v>1</v>
      </c>
      <c r="I7" s="7">
        <v>18</v>
      </c>
      <c r="J7" s="15">
        <f t="shared" si="2"/>
        <v>32.754957507082352</v>
      </c>
      <c r="K7" s="15">
        <f t="shared" si="3"/>
        <v>181.9719861504575</v>
      </c>
      <c r="L7" s="7"/>
      <c r="M7" s="7">
        <v>3</v>
      </c>
      <c r="N7" s="7">
        <f t="shared" si="4"/>
        <v>375936</v>
      </c>
      <c r="O7" s="24">
        <f t="shared" ref="O7:O34" si="15">N7/N6-1</f>
        <v>3.125E-2</v>
      </c>
      <c r="P7" s="25">
        <f>O7*$P$3</f>
        <v>3.1250000000000002E-3</v>
      </c>
      <c r="Q7" s="7"/>
      <c r="R7" s="7">
        <v>1</v>
      </c>
      <c r="S7" s="7">
        <v>35</v>
      </c>
      <c r="T7" s="15">
        <f t="shared" ref="T7:T34" si="16">10000*P7/R7</f>
        <v>31.25</v>
      </c>
      <c r="U7" s="15">
        <f t="shared" ref="U7:U34" si="17">1000000*P7/S7</f>
        <v>89.285714285714292</v>
      </c>
      <c r="V7" s="7"/>
      <c r="W7" s="7">
        <v>3</v>
      </c>
      <c r="X7" s="7">
        <v>113</v>
      </c>
      <c r="Y7" s="24">
        <f t="shared" ref="Y7:AA34" si="18">(X7/X6-1)</f>
        <v>8.9285714285713969E-3</v>
      </c>
      <c r="Z7" s="26">
        <f>Y7*$Z$3</f>
        <v>8.9285714285713969E-4</v>
      </c>
      <c r="AA7" s="7">
        <v>1</v>
      </c>
      <c r="AB7" s="7">
        <v>27</v>
      </c>
      <c r="AC7" s="15">
        <f t="shared" si="5"/>
        <v>8.9285714285713969</v>
      </c>
      <c r="AD7" s="15">
        <f t="shared" si="6"/>
        <v>33.068783068782949</v>
      </c>
      <c r="AE7" s="7"/>
      <c r="AF7" s="7">
        <v>3</v>
      </c>
      <c r="AG7" s="7">
        <v>113</v>
      </c>
      <c r="AH7" s="24">
        <f t="shared" ref="AH7:AJ7" si="19">(AG7/AG6-1)</f>
        <v>8.9285714285713969E-3</v>
      </c>
      <c r="AI7" s="26">
        <f t="shared" ref="AI7:AI34" si="20">AH7*$AI$3</f>
        <v>8.9285714285713969E-4</v>
      </c>
      <c r="AJ7" s="7">
        <v>1</v>
      </c>
      <c r="AK7" s="7">
        <v>27</v>
      </c>
      <c r="AL7" s="15">
        <f t="shared" si="7"/>
        <v>8.9285714285713969</v>
      </c>
      <c r="AM7" s="15">
        <f t="shared" si="8"/>
        <v>33.068783068782949</v>
      </c>
      <c r="AN7" s="7"/>
      <c r="AO7" s="7">
        <v>3</v>
      </c>
      <c r="AP7" s="7">
        <v>113</v>
      </c>
      <c r="AQ7" s="24">
        <f t="shared" ref="AQ7:AS7" si="21">(AP7/AP6-1)</f>
        <v>8.9285714285713969E-3</v>
      </c>
      <c r="AR7" s="26">
        <f t="shared" ref="AR7:AR34" si="22">AQ7*$AR$3</f>
        <v>8.9285714285713969E-4</v>
      </c>
      <c r="AS7" s="7">
        <v>1</v>
      </c>
      <c r="AT7" s="7">
        <v>27</v>
      </c>
      <c r="AU7" s="15">
        <f t="shared" si="9"/>
        <v>8.9285714285713969</v>
      </c>
      <c r="AV7" s="15">
        <f t="shared" si="10"/>
        <v>33.068783068782949</v>
      </c>
      <c r="AW7" s="7"/>
      <c r="AX7" s="10">
        <f>Y7*$AX$3</f>
        <v>4.4642857142856984E-4</v>
      </c>
      <c r="AY7" s="7"/>
      <c r="AZ7" s="25">
        <f t="shared" si="11"/>
        <v>4.4642857142856984E-4</v>
      </c>
      <c r="BA7" s="7">
        <v>1</v>
      </c>
      <c r="BB7" s="7">
        <v>27</v>
      </c>
      <c r="BC7" s="15">
        <f t="shared" si="12"/>
        <v>4.4642857142856984</v>
      </c>
      <c r="BD7" s="15">
        <f t="shared" si="13"/>
        <v>16.534391534391474</v>
      </c>
      <c r="BE7" s="7"/>
      <c r="BF7" s="7"/>
      <c r="BG7" s="7"/>
    </row>
    <row r="8" spans="2:59" x14ac:dyDescent="0.3">
      <c r="B8" s="7">
        <v>4</v>
      </c>
      <c r="C8" s="7">
        <f>(350+B8*4)*7</f>
        <v>2562</v>
      </c>
      <c r="D8" s="7">
        <f>(100+B8*3)*3</f>
        <v>336</v>
      </c>
      <c r="E8" s="7">
        <f t="shared" si="0"/>
        <v>2898</v>
      </c>
      <c r="F8" s="24">
        <f t="shared" si="14"/>
        <v>1.2932541069555992E-2</v>
      </c>
      <c r="G8" s="25">
        <f t="shared" si="1"/>
        <v>3.2331352673889979E-3</v>
      </c>
      <c r="H8" s="7">
        <v>1</v>
      </c>
      <c r="I8" s="7">
        <v>20</v>
      </c>
      <c r="J8" s="15">
        <f t="shared" si="2"/>
        <v>32.331352673889981</v>
      </c>
      <c r="K8" s="15">
        <f t="shared" si="3"/>
        <v>161.65676336944989</v>
      </c>
      <c r="L8" s="7"/>
      <c r="M8" s="7">
        <v>4</v>
      </c>
      <c r="N8" s="7">
        <f t="shared" si="4"/>
        <v>387328</v>
      </c>
      <c r="O8" s="24">
        <f t="shared" si="15"/>
        <v>3.0303030303030276E-2</v>
      </c>
      <c r="P8" s="25">
        <f>O8*$P$3</f>
        <v>3.0303030303030277E-3</v>
      </c>
      <c r="Q8" s="7"/>
      <c r="R8" s="7">
        <v>1</v>
      </c>
      <c r="S8" s="7">
        <v>40</v>
      </c>
      <c r="T8" s="15">
        <f t="shared" si="16"/>
        <v>30.303030303030276</v>
      </c>
      <c r="U8" s="15">
        <f t="shared" si="17"/>
        <v>75.757575757575694</v>
      </c>
      <c r="V8" s="7"/>
      <c r="W8" s="7">
        <v>4</v>
      </c>
      <c r="X8" s="7">
        <v>114</v>
      </c>
      <c r="Y8" s="24">
        <f t="shared" si="18"/>
        <v>8.8495575221239076E-3</v>
      </c>
      <c r="Z8" s="26">
        <f>Y8*$Z$3</f>
        <v>8.8495575221239078E-4</v>
      </c>
      <c r="AA8" s="7">
        <v>1</v>
      </c>
      <c r="AB8" s="7">
        <v>30</v>
      </c>
      <c r="AC8" s="15">
        <f t="shared" si="5"/>
        <v>8.8495575221239076</v>
      </c>
      <c r="AD8" s="15">
        <f t="shared" si="6"/>
        <v>29.498525073746357</v>
      </c>
      <c r="AE8" s="7"/>
      <c r="AF8" s="7">
        <v>4</v>
      </c>
      <c r="AG8" s="7">
        <v>114</v>
      </c>
      <c r="AH8" s="24">
        <f t="shared" ref="AH8:AJ8" si="23">(AG8/AG7-1)</f>
        <v>8.8495575221239076E-3</v>
      </c>
      <c r="AI8" s="26">
        <f t="shared" si="20"/>
        <v>8.8495575221239078E-4</v>
      </c>
      <c r="AJ8" s="7">
        <v>1</v>
      </c>
      <c r="AK8" s="7">
        <v>30</v>
      </c>
      <c r="AL8" s="15">
        <f t="shared" si="7"/>
        <v>8.8495575221239076</v>
      </c>
      <c r="AM8" s="15">
        <f t="shared" si="8"/>
        <v>29.498525073746357</v>
      </c>
      <c r="AN8" s="7"/>
      <c r="AO8" s="7">
        <v>4</v>
      </c>
      <c r="AP8" s="7">
        <v>114</v>
      </c>
      <c r="AQ8" s="24">
        <f t="shared" ref="AQ8:AS8" si="24">(AP8/AP7-1)</f>
        <v>8.8495575221239076E-3</v>
      </c>
      <c r="AR8" s="26">
        <f t="shared" si="22"/>
        <v>8.8495575221239078E-4</v>
      </c>
      <c r="AS8" s="7">
        <v>1</v>
      </c>
      <c r="AT8" s="7">
        <v>30</v>
      </c>
      <c r="AU8" s="15">
        <f t="shared" si="9"/>
        <v>8.8495575221239076</v>
      </c>
      <c r="AV8" s="15">
        <f t="shared" si="10"/>
        <v>29.498525073746357</v>
      </c>
      <c r="AW8" s="7"/>
      <c r="AX8" s="10">
        <f>Y8*$AX$3</f>
        <v>4.4247787610619539E-4</v>
      </c>
      <c r="AY8" s="7"/>
      <c r="AZ8" s="25">
        <f t="shared" si="11"/>
        <v>4.4247787610619539E-4</v>
      </c>
      <c r="BA8" s="7">
        <v>1</v>
      </c>
      <c r="BB8" s="7">
        <v>30</v>
      </c>
      <c r="BC8" s="15">
        <f t="shared" si="12"/>
        <v>4.4247787610619538</v>
      </c>
      <c r="BD8" s="15">
        <f t="shared" si="13"/>
        <v>14.749262536873179</v>
      </c>
      <c r="BE8" s="7"/>
      <c r="BF8" s="7"/>
      <c r="BG8" s="7"/>
    </row>
    <row r="9" spans="2:59" x14ac:dyDescent="0.3">
      <c r="B9" s="7">
        <v>5</v>
      </c>
      <c r="C9" s="7">
        <f>(350+B9*4)*7</f>
        <v>2590</v>
      </c>
      <c r="D9" s="7">
        <f>(100+B9*3)*3</f>
        <v>345</v>
      </c>
      <c r="E9" s="7">
        <f t="shared" si="0"/>
        <v>2935</v>
      </c>
      <c r="F9" s="24">
        <f t="shared" si="14"/>
        <v>1.2767425810904065E-2</v>
      </c>
      <c r="G9" s="25">
        <f t="shared" si="1"/>
        <v>3.1918564527260163E-3</v>
      </c>
      <c r="H9" s="7">
        <v>1</v>
      </c>
      <c r="I9" s="7">
        <v>23</v>
      </c>
      <c r="J9" s="15">
        <f t="shared" si="2"/>
        <v>31.918564527260163</v>
      </c>
      <c r="K9" s="15">
        <f t="shared" si="3"/>
        <v>138.7763675098268</v>
      </c>
      <c r="L9" s="7"/>
      <c r="M9" s="7">
        <v>5</v>
      </c>
      <c r="N9" s="7">
        <f t="shared" si="4"/>
        <v>398720</v>
      </c>
      <c r="O9" s="24">
        <f t="shared" si="15"/>
        <v>2.9411764705882248E-2</v>
      </c>
      <c r="P9" s="25">
        <f>O9*$P$3</f>
        <v>2.9411764705882248E-3</v>
      </c>
      <c r="Q9" s="7"/>
      <c r="R9" s="7">
        <v>2</v>
      </c>
      <c r="S9" s="7">
        <v>45</v>
      </c>
      <c r="T9" s="15">
        <f t="shared" si="16"/>
        <v>14.705882352941124</v>
      </c>
      <c r="U9" s="15">
        <f t="shared" si="17"/>
        <v>65.359477124182774</v>
      </c>
      <c r="V9" s="7"/>
      <c r="W9" s="7">
        <v>5</v>
      </c>
      <c r="X9" s="7">
        <v>115</v>
      </c>
      <c r="Y9" s="24">
        <f t="shared" si="18"/>
        <v>8.7719298245614308E-3</v>
      </c>
      <c r="Z9" s="26">
        <f>Y9*$Z$3</f>
        <v>8.7719298245614308E-4</v>
      </c>
      <c r="AA9" s="7">
        <v>2</v>
      </c>
      <c r="AB9" s="7">
        <v>34</v>
      </c>
      <c r="AC9" s="15">
        <f t="shared" si="5"/>
        <v>4.3859649122807154</v>
      </c>
      <c r="AD9" s="15">
        <f t="shared" si="6"/>
        <v>25.799793601651267</v>
      </c>
      <c r="AE9" s="7"/>
      <c r="AF9" s="7">
        <v>5</v>
      </c>
      <c r="AG9" s="7">
        <v>115</v>
      </c>
      <c r="AH9" s="24">
        <f t="shared" ref="AH9:AJ9" si="25">(AG9/AG8-1)</f>
        <v>8.7719298245614308E-3</v>
      </c>
      <c r="AI9" s="26">
        <f t="shared" si="20"/>
        <v>8.7719298245614308E-4</v>
      </c>
      <c r="AJ9" s="7">
        <v>2</v>
      </c>
      <c r="AK9" s="7">
        <v>34</v>
      </c>
      <c r="AL9" s="15">
        <f t="shared" si="7"/>
        <v>4.3859649122807154</v>
      </c>
      <c r="AM9" s="15">
        <f t="shared" si="8"/>
        <v>25.799793601651267</v>
      </c>
      <c r="AN9" s="7"/>
      <c r="AO9" s="7">
        <v>5</v>
      </c>
      <c r="AP9" s="7">
        <v>115</v>
      </c>
      <c r="AQ9" s="24">
        <f t="shared" ref="AQ9:AS9" si="26">(AP9/AP8-1)</f>
        <v>8.7719298245614308E-3</v>
      </c>
      <c r="AR9" s="26">
        <f t="shared" si="22"/>
        <v>8.7719298245614308E-4</v>
      </c>
      <c r="AS9" s="7">
        <v>2</v>
      </c>
      <c r="AT9" s="7">
        <v>34</v>
      </c>
      <c r="AU9" s="15">
        <f t="shared" si="9"/>
        <v>4.3859649122807154</v>
      </c>
      <c r="AV9" s="15">
        <f t="shared" si="10"/>
        <v>25.799793601651267</v>
      </c>
      <c r="AW9" s="7"/>
      <c r="AX9" s="10">
        <f>Y9*$AX$3</f>
        <v>4.3859649122807154E-4</v>
      </c>
      <c r="AY9" s="7"/>
      <c r="AZ9" s="25">
        <f t="shared" si="11"/>
        <v>4.3859649122807154E-4</v>
      </c>
      <c r="BA9" s="7">
        <v>2</v>
      </c>
      <c r="BB9" s="7">
        <v>34</v>
      </c>
      <c r="BC9" s="15">
        <f t="shared" si="12"/>
        <v>2.1929824561403577</v>
      </c>
      <c r="BD9" s="15">
        <f t="shared" si="13"/>
        <v>12.899896800825633</v>
      </c>
      <c r="BE9" s="7"/>
      <c r="BF9" s="7"/>
      <c r="BG9" s="7"/>
    </row>
    <row r="10" spans="2:59" x14ac:dyDescent="0.3">
      <c r="B10" s="7">
        <v>6</v>
      </c>
      <c r="C10" s="7">
        <f>(350+B10*4)*7</f>
        <v>2618</v>
      </c>
      <c r="D10" s="7">
        <f>(100+B10*3)*3</f>
        <v>354</v>
      </c>
      <c r="E10" s="7">
        <f t="shared" si="0"/>
        <v>2972</v>
      </c>
      <c r="F10" s="24">
        <f t="shared" si="14"/>
        <v>1.2606473594548584E-2</v>
      </c>
      <c r="G10" s="25">
        <f t="shared" si="1"/>
        <v>3.151618398637146E-3</v>
      </c>
      <c r="H10" s="7">
        <v>1</v>
      </c>
      <c r="I10" s="7">
        <v>25</v>
      </c>
      <c r="J10" s="15">
        <f t="shared" si="2"/>
        <v>31.516183986371459</v>
      </c>
      <c r="K10" s="15">
        <f t="shared" si="3"/>
        <v>126.06473594548585</v>
      </c>
      <c r="L10" s="7"/>
      <c r="M10" s="7">
        <v>6</v>
      </c>
      <c r="N10" s="7">
        <f t="shared" si="4"/>
        <v>410112</v>
      </c>
      <c r="O10" s="24">
        <f t="shared" si="15"/>
        <v>2.857142857142847E-2</v>
      </c>
      <c r="P10" s="25">
        <f>O10*$P$3</f>
        <v>2.8571428571428472E-3</v>
      </c>
      <c r="Q10" s="7"/>
      <c r="R10" s="7">
        <v>2</v>
      </c>
      <c r="S10" s="7">
        <v>50</v>
      </c>
      <c r="T10" s="15">
        <f t="shared" si="16"/>
        <v>14.285714285714235</v>
      </c>
      <c r="U10" s="15">
        <f t="shared" si="17"/>
        <v>57.142857142856947</v>
      </c>
      <c r="V10" s="7"/>
      <c r="W10" s="7">
        <v>6</v>
      </c>
      <c r="X10" s="7">
        <v>116</v>
      </c>
      <c r="Y10" s="24">
        <f t="shared" si="18"/>
        <v>8.6956521739129933E-3</v>
      </c>
      <c r="Z10" s="26">
        <f>Y10*$Z$3</f>
        <v>8.6956521739129939E-4</v>
      </c>
      <c r="AA10" s="7">
        <v>2</v>
      </c>
      <c r="AB10" s="7">
        <v>38</v>
      </c>
      <c r="AC10" s="15">
        <f t="shared" si="5"/>
        <v>4.3478260869564966</v>
      </c>
      <c r="AD10" s="15">
        <f t="shared" si="6"/>
        <v>22.883295194507877</v>
      </c>
      <c r="AE10" s="7"/>
      <c r="AF10" s="7">
        <v>6</v>
      </c>
      <c r="AG10" s="7">
        <v>116</v>
      </c>
      <c r="AH10" s="24">
        <f t="shared" ref="AH10:AJ10" si="27">(AG10/AG9-1)</f>
        <v>8.6956521739129933E-3</v>
      </c>
      <c r="AI10" s="26">
        <f t="shared" si="20"/>
        <v>8.6956521739129939E-4</v>
      </c>
      <c r="AJ10" s="7">
        <v>2</v>
      </c>
      <c r="AK10" s="7">
        <v>38</v>
      </c>
      <c r="AL10" s="15">
        <f t="shared" si="7"/>
        <v>4.3478260869564966</v>
      </c>
      <c r="AM10" s="15">
        <f t="shared" si="8"/>
        <v>22.883295194507877</v>
      </c>
      <c r="AN10" s="7"/>
      <c r="AO10" s="7">
        <v>6</v>
      </c>
      <c r="AP10" s="7">
        <v>116</v>
      </c>
      <c r="AQ10" s="24">
        <f t="shared" ref="AQ10:AS10" si="28">(AP10/AP9-1)</f>
        <v>8.6956521739129933E-3</v>
      </c>
      <c r="AR10" s="26">
        <f t="shared" si="22"/>
        <v>8.6956521739129939E-4</v>
      </c>
      <c r="AS10" s="7">
        <v>2</v>
      </c>
      <c r="AT10" s="7">
        <v>38</v>
      </c>
      <c r="AU10" s="15">
        <f t="shared" si="9"/>
        <v>4.3478260869564966</v>
      </c>
      <c r="AV10" s="15">
        <f t="shared" si="10"/>
        <v>22.883295194507877</v>
      </c>
      <c r="AW10" s="7"/>
      <c r="AX10" s="10">
        <f>Y10*$AX$3</f>
        <v>4.347826086956497E-4</v>
      </c>
      <c r="AY10" s="7"/>
      <c r="AZ10" s="25">
        <f t="shared" si="11"/>
        <v>4.347826086956497E-4</v>
      </c>
      <c r="BA10" s="7">
        <v>2</v>
      </c>
      <c r="BB10" s="7">
        <v>38</v>
      </c>
      <c r="BC10" s="15">
        <f t="shared" si="12"/>
        <v>2.1739130434782483</v>
      </c>
      <c r="BD10" s="15">
        <f t="shared" si="13"/>
        <v>11.441647597253938</v>
      </c>
      <c r="BE10" s="7"/>
      <c r="BF10" s="7"/>
      <c r="BG10" s="7"/>
    </row>
    <row r="11" spans="2:59" x14ac:dyDescent="0.3">
      <c r="B11" s="7">
        <v>7</v>
      </c>
      <c r="C11" s="7">
        <f>(350+B11*4)*7</f>
        <v>2646</v>
      </c>
      <c r="D11" s="7">
        <f>(100+B11*3)*3</f>
        <v>363</v>
      </c>
      <c r="E11" s="7">
        <f t="shared" si="0"/>
        <v>3009</v>
      </c>
      <c r="F11" s="24">
        <f t="shared" si="14"/>
        <v>1.2449528936743004E-2</v>
      </c>
      <c r="G11" s="25">
        <f t="shared" si="1"/>
        <v>3.112382234185751E-3</v>
      </c>
      <c r="H11" s="7">
        <v>1</v>
      </c>
      <c r="I11" s="7">
        <v>28</v>
      </c>
      <c r="J11" s="15">
        <f t="shared" si="2"/>
        <v>31.123822341857512</v>
      </c>
      <c r="K11" s="15">
        <f t="shared" si="3"/>
        <v>111.15650836377681</v>
      </c>
      <c r="L11" s="7"/>
      <c r="M11" s="7">
        <v>7</v>
      </c>
      <c r="N11" s="7">
        <f t="shared" si="4"/>
        <v>421504</v>
      </c>
      <c r="O11" s="24">
        <f t="shared" si="15"/>
        <v>2.7777777777777679E-2</v>
      </c>
      <c r="P11" s="25">
        <f>O11*$P$3</f>
        <v>2.7777777777777679E-3</v>
      </c>
      <c r="Q11" s="7"/>
      <c r="R11" s="7">
        <v>2</v>
      </c>
      <c r="S11" s="7">
        <v>55</v>
      </c>
      <c r="T11" s="15">
        <f t="shared" si="16"/>
        <v>13.88888888888884</v>
      </c>
      <c r="U11" s="15">
        <f t="shared" si="17"/>
        <v>50.505050505050328</v>
      </c>
      <c r="V11" s="7"/>
      <c r="W11" s="7">
        <v>7</v>
      </c>
      <c r="X11" s="7">
        <v>117</v>
      </c>
      <c r="Y11" s="24">
        <f t="shared" si="18"/>
        <v>8.6206896551723755E-3</v>
      </c>
      <c r="Z11" s="26">
        <f>Y11*$Z$3</f>
        <v>8.6206896551723757E-4</v>
      </c>
      <c r="AA11" s="7">
        <v>2</v>
      </c>
      <c r="AB11" s="7">
        <v>42</v>
      </c>
      <c r="AC11" s="15">
        <f t="shared" si="5"/>
        <v>4.3103448275861878</v>
      </c>
      <c r="AD11" s="15">
        <f t="shared" si="6"/>
        <v>20.525451559934226</v>
      </c>
      <c r="AE11" s="7"/>
      <c r="AF11" s="7">
        <v>7</v>
      </c>
      <c r="AG11" s="7">
        <v>117</v>
      </c>
      <c r="AH11" s="24">
        <f t="shared" ref="AH11:AJ11" si="29">(AG11/AG10-1)</f>
        <v>8.6206896551723755E-3</v>
      </c>
      <c r="AI11" s="26">
        <f t="shared" si="20"/>
        <v>8.6206896551723757E-4</v>
      </c>
      <c r="AJ11" s="7">
        <v>2</v>
      </c>
      <c r="AK11" s="7">
        <v>42</v>
      </c>
      <c r="AL11" s="15">
        <f t="shared" si="7"/>
        <v>4.3103448275861878</v>
      </c>
      <c r="AM11" s="15">
        <f t="shared" si="8"/>
        <v>20.525451559934226</v>
      </c>
      <c r="AN11" s="7"/>
      <c r="AO11" s="7">
        <v>7</v>
      </c>
      <c r="AP11" s="7">
        <v>117</v>
      </c>
      <c r="AQ11" s="24">
        <f t="shared" ref="AQ11:AS11" si="30">(AP11/AP10-1)</f>
        <v>8.6206896551723755E-3</v>
      </c>
      <c r="AR11" s="26">
        <f t="shared" si="22"/>
        <v>8.6206896551723757E-4</v>
      </c>
      <c r="AS11" s="7">
        <v>2</v>
      </c>
      <c r="AT11" s="7">
        <v>42</v>
      </c>
      <c r="AU11" s="15">
        <f t="shared" si="9"/>
        <v>4.3103448275861878</v>
      </c>
      <c r="AV11" s="15">
        <f t="shared" si="10"/>
        <v>20.525451559934226</v>
      </c>
      <c r="AW11" s="7"/>
      <c r="AX11" s="10">
        <f>Y11*$AX$3</f>
        <v>4.3103448275861879E-4</v>
      </c>
      <c r="AY11" s="24">
        <f>((129/128)-1)*0.7</f>
        <v>5.4687499999999997E-3</v>
      </c>
      <c r="AZ11" s="25">
        <f t="shared" si="11"/>
        <v>5.8997844827586186E-3</v>
      </c>
      <c r="BA11" s="7">
        <v>2</v>
      </c>
      <c r="BB11" s="7">
        <v>42</v>
      </c>
      <c r="BC11" s="15">
        <f t="shared" si="12"/>
        <v>29.498922413793093</v>
      </c>
      <c r="BD11" s="15">
        <f t="shared" si="13"/>
        <v>140.47105911330044</v>
      </c>
      <c r="BE11" s="7"/>
      <c r="BF11" s="7"/>
      <c r="BG11" s="7"/>
    </row>
    <row r="12" spans="2:59" x14ac:dyDescent="0.3">
      <c r="B12" s="7">
        <v>8</v>
      </c>
      <c r="C12" s="7">
        <f>(350+B12*4)*7</f>
        <v>2674</v>
      </c>
      <c r="D12" s="7">
        <f>(100+B12*3)*3</f>
        <v>372</v>
      </c>
      <c r="E12" s="7">
        <f t="shared" si="0"/>
        <v>3046</v>
      </c>
      <c r="F12" s="24">
        <f t="shared" si="14"/>
        <v>1.2296444001329343E-2</v>
      </c>
      <c r="G12" s="25">
        <f t="shared" si="1"/>
        <v>3.0741110003323358E-3</v>
      </c>
      <c r="H12" s="7">
        <v>2</v>
      </c>
      <c r="I12" s="7">
        <v>30</v>
      </c>
      <c r="J12" s="15">
        <f t="shared" si="2"/>
        <v>15.370555001661678</v>
      </c>
      <c r="K12" s="15">
        <f t="shared" si="3"/>
        <v>102.47036667774452</v>
      </c>
      <c r="L12" s="7"/>
      <c r="M12" s="7">
        <v>8</v>
      </c>
      <c r="N12" s="7">
        <f t="shared" si="4"/>
        <v>432896</v>
      </c>
      <c r="O12" s="24">
        <f t="shared" si="15"/>
        <v>2.7027027027026973E-2</v>
      </c>
      <c r="P12" s="25">
        <f>O12*$P$3</f>
        <v>2.7027027027026976E-3</v>
      </c>
      <c r="Q12" s="7"/>
      <c r="R12" s="7">
        <v>3</v>
      </c>
      <c r="S12" s="7">
        <v>60</v>
      </c>
      <c r="T12" s="15">
        <f t="shared" si="16"/>
        <v>9.0090090090089916</v>
      </c>
      <c r="U12" s="15">
        <f t="shared" si="17"/>
        <v>45.045045045044958</v>
      </c>
      <c r="V12" s="7"/>
      <c r="W12" s="7">
        <v>8</v>
      </c>
      <c r="X12" s="7">
        <v>118</v>
      </c>
      <c r="Y12" s="24">
        <f t="shared" si="18"/>
        <v>8.5470085470085166E-3</v>
      </c>
      <c r="Z12" s="26">
        <f>Y12*$Z$3</f>
        <v>8.5470085470085166E-4</v>
      </c>
      <c r="AA12" s="7">
        <v>3</v>
      </c>
      <c r="AB12" s="7">
        <v>45</v>
      </c>
      <c r="AC12" s="15">
        <f t="shared" si="5"/>
        <v>2.8490028490028387</v>
      </c>
      <c r="AD12" s="15">
        <f t="shared" si="6"/>
        <v>18.993352326685592</v>
      </c>
      <c r="AE12" s="7"/>
      <c r="AF12" s="7">
        <v>8</v>
      </c>
      <c r="AG12" s="7">
        <v>118</v>
      </c>
      <c r="AH12" s="24">
        <f t="shared" ref="AH12:AJ12" si="31">(AG12/AG11-1)</f>
        <v>8.5470085470085166E-3</v>
      </c>
      <c r="AI12" s="26">
        <f t="shared" si="20"/>
        <v>8.5470085470085166E-4</v>
      </c>
      <c r="AJ12" s="7">
        <v>3</v>
      </c>
      <c r="AK12" s="7">
        <v>45</v>
      </c>
      <c r="AL12" s="15">
        <f t="shared" si="7"/>
        <v>2.8490028490028387</v>
      </c>
      <c r="AM12" s="15">
        <f t="shared" si="8"/>
        <v>18.993352326685592</v>
      </c>
      <c r="AN12" s="7"/>
      <c r="AO12" s="7">
        <v>8</v>
      </c>
      <c r="AP12" s="7">
        <v>118</v>
      </c>
      <c r="AQ12" s="24">
        <f t="shared" ref="AQ12:AS12" si="32">(AP12/AP11-1)</f>
        <v>8.5470085470085166E-3</v>
      </c>
      <c r="AR12" s="26">
        <f t="shared" si="22"/>
        <v>8.5470085470085166E-4</v>
      </c>
      <c r="AS12" s="7">
        <v>3</v>
      </c>
      <c r="AT12" s="7">
        <v>45</v>
      </c>
      <c r="AU12" s="15">
        <f t="shared" si="9"/>
        <v>2.8490028490028387</v>
      </c>
      <c r="AV12" s="15">
        <f t="shared" si="10"/>
        <v>18.993352326685592</v>
      </c>
      <c r="AW12" s="7"/>
      <c r="AX12" s="10">
        <f>Y12*$AX$3</f>
        <v>4.2735042735042583E-4</v>
      </c>
      <c r="AY12" s="7"/>
      <c r="AZ12" s="25">
        <f t="shared" si="11"/>
        <v>4.2735042735042583E-4</v>
      </c>
      <c r="BA12" s="7">
        <v>3</v>
      </c>
      <c r="BB12" s="7">
        <v>45</v>
      </c>
      <c r="BC12" s="15">
        <f t="shared" si="12"/>
        <v>1.4245014245014194</v>
      </c>
      <c r="BD12" s="15">
        <f t="shared" si="13"/>
        <v>9.4966761633427961</v>
      </c>
      <c r="BE12" s="7"/>
      <c r="BF12" s="7"/>
      <c r="BG12" s="7"/>
    </row>
    <row r="13" spans="2:59" x14ac:dyDescent="0.3">
      <c r="B13" s="7">
        <v>9</v>
      </c>
      <c r="C13" s="7">
        <f>(350+B13*4)*7</f>
        <v>2702</v>
      </c>
      <c r="D13" s="7">
        <f>(100+B13*3)*3</f>
        <v>381</v>
      </c>
      <c r="E13" s="7">
        <f t="shared" si="0"/>
        <v>3083</v>
      </c>
      <c r="F13" s="24">
        <f t="shared" si="14"/>
        <v>1.2147078135259282E-2</v>
      </c>
      <c r="G13" s="25">
        <f t="shared" si="1"/>
        <v>3.0367695338148204E-3</v>
      </c>
      <c r="H13" s="7">
        <v>2</v>
      </c>
      <c r="I13" s="7">
        <v>33</v>
      </c>
      <c r="J13" s="15">
        <f t="shared" si="2"/>
        <v>15.183847669074101</v>
      </c>
      <c r="K13" s="15">
        <f t="shared" si="3"/>
        <v>92.023319206509711</v>
      </c>
      <c r="L13" s="7"/>
      <c r="M13" s="7">
        <v>9</v>
      </c>
      <c r="N13" s="7">
        <f t="shared" si="4"/>
        <v>444288</v>
      </c>
      <c r="O13" s="24">
        <f t="shared" si="15"/>
        <v>2.6315789473684292E-2</v>
      </c>
      <c r="P13" s="25">
        <f>O13*$P$3</f>
        <v>2.6315789473684292E-3</v>
      </c>
      <c r="Q13" s="7"/>
      <c r="R13" s="7">
        <v>3</v>
      </c>
      <c r="S13" s="7">
        <v>65</v>
      </c>
      <c r="T13" s="15">
        <f t="shared" si="16"/>
        <v>8.7719298245614308</v>
      </c>
      <c r="U13" s="15">
        <f t="shared" si="17"/>
        <v>40.485829959514298</v>
      </c>
      <c r="V13" s="7"/>
      <c r="W13" s="7">
        <v>9</v>
      </c>
      <c r="X13" s="7">
        <v>119</v>
      </c>
      <c r="Y13" s="24">
        <f t="shared" si="18"/>
        <v>8.4745762711864181E-3</v>
      </c>
      <c r="Z13" s="26">
        <f>Y13*$Z$3</f>
        <v>8.4745762711864187E-4</v>
      </c>
      <c r="AA13" s="7">
        <v>3</v>
      </c>
      <c r="AB13" s="7">
        <v>49</v>
      </c>
      <c r="AC13" s="15">
        <f t="shared" si="5"/>
        <v>2.8248587570621395</v>
      </c>
      <c r="AD13" s="15">
        <f t="shared" si="6"/>
        <v>17.295053614666159</v>
      </c>
      <c r="AE13" s="7"/>
      <c r="AF13" s="7">
        <v>9</v>
      </c>
      <c r="AG13" s="7">
        <v>119</v>
      </c>
      <c r="AH13" s="24">
        <f t="shared" ref="AH13:AJ13" si="33">(AG13/AG12-1)</f>
        <v>8.4745762711864181E-3</v>
      </c>
      <c r="AI13" s="26">
        <f t="shared" si="20"/>
        <v>8.4745762711864187E-4</v>
      </c>
      <c r="AJ13" s="7">
        <v>3</v>
      </c>
      <c r="AK13" s="7">
        <v>49</v>
      </c>
      <c r="AL13" s="15">
        <f t="shared" si="7"/>
        <v>2.8248587570621395</v>
      </c>
      <c r="AM13" s="15">
        <f t="shared" si="8"/>
        <v>17.295053614666159</v>
      </c>
      <c r="AN13" s="7"/>
      <c r="AO13" s="7">
        <v>9</v>
      </c>
      <c r="AP13" s="7">
        <v>119</v>
      </c>
      <c r="AQ13" s="24">
        <f t="shared" ref="AQ13:AS13" si="34">(AP13/AP12-1)</f>
        <v>8.4745762711864181E-3</v>
      </c>
      <c r="AR13" s="26">
        <f t="shared" si="22"/>
        <v>8.4745762711864187E-4</v>
      </c>
      <c r="AS13" s="7">
        <v>3</v>
      </c>
      <c r="AT13" s="7">
        <v>49</v>
      </c>
      <c r="AU13" s="15">
        <f t="shared" si="9"/>
        <v>2.8248587570621395</v>
      </c>
      <c r="AV13" s="15">
        <f t="shared" si="10"/>
        <v>17.295053614666159</v>
      </c>
      <c r="AW13" s="7"/>
      <c r="AX13" s="10">
        <f>Y13*$AX$3</f>
        <v>4.2372881355932094E-4</v>
      </c>
      <c r="AY13" s="7"/>
      <c r="AZ13" s="25">
        <f t="shared" si="11"/>
        <v>4.2372881355932094E-4</v>
      </c>
      <c r="BA13" s="7">
        <v>3</v>
      </c>
      <c r="BB13" s="7">
        <v>49</v>
      </c>
      <c r="BC13" s="15">
        <f t="shared" si="12"/>
        <v>1.4124293785310698</v>
      </c>
      <c r="BD13" s="15">
        <f t="shared" si="13"/>
        <v>8.6475268073330795</v>
      </c>
      <c r="BE13" s="7"/>
      <c r="BF13" s="7"/>
      <c r="BG13" s="7"/>
    </row>
    <row r="14" spans="2:59" x14ac:dyDescent="0.3">
      <c r="B14" s="8">
        <v>10</v>
      </c>
      <c r="C14" s="7">
        <f>(350+B14*4)*7</f>
        <v>2730</v>
      </c>
      <c r="D14" s="7">
        <f>(100+B14*3)*3</f>
        <v>390</v>
      </c>
      <c r="E14" s="7">
        <f t="shared" si="0"/>
        <v>3120</v>
      </c>
      <c r="F14" s="24">
        <f t="shared" si="14"/>
        <v>1.2001297437560732E-2</v>
      </c>
      <c r="G14" s="25">
        <f t="shared" si="1"/>
        <v>3.0003243593901829E-3</v>
      </c>
      <c r="H14" s="7">
        <v>5</v>
      </c>
      <c r="I14" s="7">
        <v>100</v>
      </c>
      <c r="J14" s="15">
        <f t="shared" si="2"/>
        <v>6.0006487187803659</v>
      </c>
      <c r="K14" s="15">
        <f t="shared" si="3"/>
        <v>30.003243593901828</v>
      </c>
      <c r="L14" s="7"/>
      <c r="M14" s="8">
        <v>10</v>
      </c>
      <c r="N14" s="7">
        <f t="shared" si="4"/>
        <v>455680</v>
      </c>
      <c r="O14" s="24">
        <f t="shared" si="15"/>
        <v>2.564102564102555E-2</v>
      </c>
      <c r="P14" s="25">
        <f>O14*$P$3</f>
        <v>2.564102564102555E-3</v>
      </c>
      <c r="Q14" s="7" t="s">
        <v>4</v>
      </c>
      <c r="R14" s="7">
        <v>10</v>
      </c>
      <c r="S14" s="7">
        <v>200</v>
      </c>
      <c r="T14" s="15">
        <f t="shared" si="16"/>
        <v>2.564102564102555</v>
      </c>
      <c r="U14" s="15">
        <f t="shared" si="17"/>
        <v>12.820512820512775</v>
      </c>
      <c r="V14" s="7"/>
      <c r="W14" s="8">
        <v>10</v>
      </c>
      <c r="X14" s="7">
        <v>125</v>
      </c>
      <c r="Y14" s="22">
        <f t="shared" si="18"/>
        <v>5.0420168067226934E-2</v>
      </c>
      <c r="Z14" s="26">
        <f>Y14*$Z$3</f>
        <v>5.0420168067226937E-3</v>
      </c>
      <c r="AA14" s="7">
        <v>8</v>
      </c>
      <c r="AB14" s="7">
        <v>150</v>
      </c>
      <c r="AC14" s="15">
        <f t="shared" si="5"/>
        <v>6.3025210084033674</v>
      </c>
      <c r="AD14" s="15">
        <f t="shared" si="6"/>
        <v>33.613445378151297</v>
      </c>
      <c r="AE14" s="7"/>
      <c r="AF14" s="8">
        <v>10</v>
      </c>
      <c r="AG14" s="7">
        <v>125</v>
      </c>
      <c r="AH14" s="22">
        <f t="shared" ref="AH14:AJ14" si="35">(AG14/AG13-1)</f>
        <v>5.0420168067226934E-2</v>
      </c>
      <c r="AI14" s="26">
        <f t="shared" si="20"/>
        <v>5.0420168067226937E-3</v>
      </c>
      <c r="AJ14" s="7">
        <v>8</v>
      </c>
      <c r="AK14" s="7">
        <v>150</v>
      </c>
      <c r="AL14" s="15">
        <f t="shared" si="7"/>
        <v>6.3025210084033674</v>
      </c>
      <c r="AM14" s="15">
        <f t="shared" si="8"/>
        <v>33.613445378151297</v>
      </c>
      <c r="AN14" s="7"/>
      <c r="AO14" s="8">
        <v>10</v>
      </c>
      <c r="AP14" s="7">
        <v>125</v>
      </c>
      <c r="AQ14" s="22">
        <f t="shared" ref="AQ14:AS14" si="36">(AP14/AP13-1)</f>
        <v>5.0420168067226934E-2</v>
      </c>
      <c r="AR14" s="26">
        <f t="shared" si="22"/>
        <v>5.0420168067226937E-3</v>
      </c>
      <c r="AS14" s="7">
        <v>8</v>
      </c>
      <c r="AT14" s="7">
        <v>150</v>
      </c>
      <c r="AU14" s="15">
        <f t="shared" si="9"/>
        <v>6.3025210084033674</v>
      </c>
      <c r="AV14" s="15">
        <f t="shared" si="10"/>
        <v>33.613445378151297</v>
      </c>
      <c r="AW14" s="7"/>
      <c r="AX14" s="10">
        <f>Y14*$AX$3</f>
        <v>2.5210084033613469E-3</v>
      </c>
      <c r="AY14" s="7"/>
      <c r="AZ14" s="25">
        <f t="shared" si="11"/>
        <v>2.5210084033613469E-3</v>
      </c>
      <c r="BA14" s="7">
        <v>8</v>
      </c>
      <c r="BB14" s="7">
        <v>150</v>
      </c>
      <c r="BC14" s="15">
        <f t="shared" si="12"/>
        <v>3.1512605042016837</v>
      </c>
      <c r="BD14" s="15">
        <f t="shared" si="13"/>
        <v>16.806722689075649</v>
      </c>
      <c r="BE14" s="7"/>
      <c r="BF14" s="7"/>
      <c r="BG14" s="7"/>
    </row>
    <row r="15" spans="2:59" x14ac:dyDescent="0.3">
      <c r="B15" s="7">
        <v>11</v>
      </c>
      <c r="C15" s="7">
        <f>(350+B15*4)*7</f>
        <v>2758</v>
      </c>
      <c r="D15" s="7">
        <f>(100+B15*3)*3</f>
        <v>399</v>
      </c>
      <c r="E15" s="7">
        <f t="shared" si="0"/>
        <v>3157</v>
      </c>
      <c r="F15" s="24">
        <f t="shared" si="14"/>
        <v>1.1858974358974317E-2</v>
      </c>
      <c r="G15" s="25">
        <f t="shared" si="1"/>
        <v>2.9647435897435792E-3</v>
      </c>
      <c r="H15" s="7">
        <v>2</v>
      </c>
      <c r="I15" s="7">
        <v>40</v>
      </c>
      <c r="J15" s="15">
        <f t="shared" si="2"/>
        <v>14.823717948717896</v>
      </c>
      <c r="K15" s="15">
        <f t="shared" si="3"/>
        <v>74.118589743589482</v>
      </c>
      <c r="L15" s="7"/>
      <c r="M15" s="7">
        <v>11</v>
      </c>
      <c r="N15" s="7">
        <f t="shared" si="4"/>
        <v>467072</v>
      </c>
      <c r="O15" s="24">
        <f t="shared" si="15"/>
        <v>2.4999999999999911E-2</v>
      </c>
      <c r="P15" s="25">
        <f>O15*$P$3</f>
        <v>2.4999999999999914E-3</v>
      </c>
      <c r="Q15" s="7"/>
      <c r="R15" s="7">
        <v>3</v>
      </c>
      <c r="S15" s="7">
        <v>80</v>
      </c>
      <c r="T15" s="15">
        <f t="shared" si="16"/>
        <v>8.3333333333333055</v>
      </c>
      <c r="U15" s="15">
        <f t="shared" si="17"/>
        <v>31.249999999999893</v>
      </c>
      <c r="V15" s="7"/>
      <c r="W15" s="7">
        <v>11</v>
      </c>
      <c r="X15" s="7">
        <v>126</v>
      </c>
      <c r="Y15" s="24">
        <f t="shared" si="18"/>
        <v>8.0000000000000071E-3</v>
      </c>
      <c r="Z15" s="26">
        <f>Y15*$Z$3</f>
        <v>8.000000000000008E-4</v>
      </c>
      <c r="AA15" s="7">
        <v>3</v>
      </c>
      <c r="AB15" s="7">
        <v>60</v>
      </c>
      <c r="AC15" s="15">
        <f t="shared" si="5"/>
        <v>2.6666666666666692</v>
      </c>
      <c r="AD15" s="15">
        <f t="shared" si="6"/>
        <v>13.333333333333346</v>
      </c>
      <c r="AE15" s="7"/>
      <c r="AF15" s="7">
        <v>11</v>
      </c>
      <c r="AG15" s="7">
        <v>126</v>
      </c>
      <c r="AH15" s="24">
        <f t="shared" ref="AH15:AJ15" si="37">(AG15/AG14-1)</f>
        <v>8.0000000000000071E-3</v>
      </c>
      <c r="AI15" s="26">
        <f t="shared" si="20"/>
        <v>8.000000000000008E-4</v>
      </c>
      <c r="AJ15" s="7">
        <v>3</v>
      </c>
      <c r="AK15" s="7">
        <v>60</v>
      </c>
      <c r="AL15" s="15">
        <f t="shared" si="7"/>
        <v>2.6666666666666692</v>
      </c>
      <c r="AM15" s="15">
        <f t="shared" si="8"/>
        <v>13.333333333333346</v>
      </c>
      <c r="AN15" s="7"/>
      <c r="AO15" s="7">
        <v>11</v>
      </c>
      <c r="AP15" s="7">
        <v>126</v>
      </c>
      <c r="AQ15" s="24">
        <f t="shared" ref="AQ15:AS15" si="38">(AP15/AP14-1)</f>
        <v>8.0000000000000071E-3</v>
      </c>
      <c r="AR15" s="26">
        <f t="shared" si="22"/>
        <v>8.000000000000008E-4</v>
      </c>
      <c r="AS15" s="7">
        <v>3</v>
      </c>
      <c r="AT15" s="7">
        <v>60</v>
      </c>
      <c r="AU15" s="15">
        <f t="shared" si="9"/>
        <v>2.6666666666666692</v>
      </c>
      <c r="AV15" s="15">
        <f t="shared" si="10"/>
        <v>13.333333333333346</v>
      </c>
      <c r="AW15" s="7"/>
      <c r="AX15" s="10">
        <f>Y15*$AX$3</f>
        <v>4.000000000000004E-4</v>
      </c>
      <c r="AY15" s="7"/>
      <c r="AZ15" s="25">
        <f t="shared" si="11"/>
        <v>4.000000000000004E-4</v>
      </c>
      <c r="BA15" s="7">
        <v>3</v>
      </c>
      <c r="BB15" s="7">
        <v>60</v>
      </c>
      <c r="BC15" s="15">
        <f t="shared" si="12"/>
        <v>1.3333333333333346</v>
      </c>
      <c r="BD15" s="15">
        <f t="shared" si="13"/>
        <v>6.6666666666666732</v>
      </c>
      <c r="BE15" s="7"/>
      <c r="BF15" s="7"/>
      <c r="BG15" s="7"/>
    </row>
    <row r="16" spans="2:59" x14ac:dyDescent="0.3">
      <c r="B16" s="7">
        <v>12</v>
      </c>
      <c r="C16" s="7">
        <f>(350+B16*4)*7</f>
        <v>2786</v>
      </c>
      <c r="D16" s="7">
        <f>(100+B16*3)*3</f>
        <v>408</v>
      </c>
      <c r="E16" s="7">
        <f t="shared" si="0"/>
        <v>3194</v>
      </c>
      <c r="F16" s="24">
        <f t="shared" si="14"/>
        <v>1.1719987329743331E-2</v>
      </c>
      <c r="G16" s="25">
        <f t="shared" si="1"/>
        <v>2.9299968324358328E-3</v>
      </c>
      <c r="H16" s="7">
        <v>2</v>
      </c>
      <c r="I16" s="7">
        <v>45</v>
      </c>
      <c r="J16" s="15">
        <f t="shared" si="2"/>
        <v>14.649984162179164</v>
      </c>
      <c r="K16" s="15">
        <f t="shared" si="3"/>
        <v>65.111040720796282</v>
      </c>
      <c r="L16" s="7"/>
      <c r="M16" s="7">
        <v>12</v>
      </c>
      <c r="N16" s="7">
        <f t="shared" si="4"/>
        <v>478464</v>
      </c>
      <c r="O16" s="24">
        <f t="shared" si="15"/>
        <v>2.4390243902439046E-2</v>
      </c>
      <c r="P16" s="25">
        <f>O16*$P$3</f>
        <v>2.4390243902439046E-3</v>
      </c>
      <c r="Q16" s="7"/>
      <c r="R16" s="7">
        <v>3</v>
      </c>
      <c r="S16" s="7">
        <v>90</v>
      </c>
      <c r="T16" s="15">
        <f t="shared" si="16"/>
        <v>8.1300813008130159</v>
      </c>
      <c r="U16" s="15">
        <f t="shared" si="17"/>
        <v>27.100271002710052</v>
      </c>
      <c r="V16" s="7"/>
      <c r="W16" s="7">
        <v>12</v>
      </c>
      <c r="X16" s="7">
        <v>127</v>
      </c>
      <c r="Y16" s="24">
        <f t="shared" si="18"/>
        <v>7.9365079365079083E-3</v>
      </c>
      <c r="Z16" s="26">
        <f>Y16*$Z$3</f>
        <v>7.9365079365079083E-4</v>
      </c>
      <c r="AA16" s="7">
        <v>3</v>
      </c>
      <c r="AB16" s="7">
        <v>68</v>
      </c>
      <c r="AC16" s="15">
        <f t="shared" si="5"/>
        <v>2.6455026455026363</v>
      </c>
      <c r="AD16" s="15">
        <f t="shared" si="6"/>
        <v>11.671335200746924</v>
      </c>
      <c r="AE16" s="7"/>
      <c r="AF16" s="7">
        <v>12</v>
      </c>
      <c r="AG16" s="7">
        <v>127</v>
      </c>
      <c r="AH16" s="24">
        <f t="shared" ref="AH16:AJ16" si="39">(AG16/AG15-1)</f>
        <v>7.9365079365079083E-3</v>
      </c>
      <c r="AI16" s="26">
        <f t="shared" si="20"/>
        <v>7.9365079365079083E-4</v>
      </c>
      <c r="AJ16" s="7">
        <v>3</v>
      </c>
      <c r="AK16" s="7">
        <v>68</v>
      </c>
      <c r="AL16" s="15">
        <f t="shared" si="7"/>
        <v>2.6455026455026363</v>
      </c>
      <c r="AM16" s="15">
        <f t="shared" si="8"/>
        <v>11.671335200746924</v>
      </c>
      <c r="AN16" s="7"/>
      <c r="AO16" s="7">
        <v>12</v>
      </c>
      <c r="AP16" s="7">
        <v>127</v>
      </c>
      <c r="AQ16" s="24">
        <f t="shared" ref="AQ16:AS16" si="40">(AP16/AP15-1)</f>
        <v>7.9365079365079083E-3</v>
      </c>
      <c r="AR16" s="26">
        <f t="shared" si="22"/>
        <v>7.9365079365079083E-4</v>
      </c>
      <c r="AS16" s="7">
        <v>3</v>
      </c>
      <c r="AT16" s="7">
        <v>68</v>
      </c>
      <c r="AU16" s="15">
        <f t="shared" si="9"/>
        <v>2.6455026455026363</v>
      </c>
      <c r="AV16" s="15">
        <f t="shared" si="10"/>
        <v>11.671335200746924</v>
      </c>
      <c r="AW16" s="7"/>
      <c r="AX16" s="10">
        <f>Y16*$AX$3</f>
        <v>3.9682539682539542E-4</v>
      </c>
      <c r="AY16" s="7"/>
      <c r="AZ16" s="25">
        <f t="shared" si="11"/>
        <v>3.9682539682539542E-4</v>
      </c>
      <c r="BA16" s="7">
        <v>3</v>
      </c>
      <c r="BB16" s="7">
        <v>68</v>
      </c>
      <c r="BC16" s="15">
        <f t="shared" si="12"/>
        <v>1.3227513227513181</v>
      </c>
      <c r="BD16" s="15">
        <f t="shared" si="13"/>
        <v>5.835667600373462</v>
      </c>
      <c r="BE16" s="7"/>
      <c r="BF16" s="7"/>
      <c r="BG16" s="7"/>
    </row>
    <row r="17" spans="2:59" x14ac:dyDescent="0.3">
      <c r="B17" s="7">
        <v>13</v>
      </c>
      <c r="C17" s="7">
        <f>(350+B17*4)*7</f>
        <v>2814</v>
      </c>
      <c r="D17" s="7">
        <f>(100+B17*3)*3</f>
        <v>417</v>
      </c>
      <c r="E17" s="7">
        <f t="shared" si="0"/>
        <v>3231</v>
      </c>
      <c r="F17" s="24">
        <f t="shared" si="14"/>
        <v>1.1584220413274782E-2</v>
      </c>
      <c r="G17" s="25">
        <f t="shared" si="1"/>
        <v>2.8960551033186954E-3</v>
      </c>
      <c r="H17" s="7">
        <v>2</v>
      </c>
      <c r="I17" s="7">
        <v>50</v>
      </c>
      <c r="J17" s="15">
        <f t="shared" si="2"/>
        <v>14.480275516593476</v>
      </c>
      <c r="K17" s="15">
        <f t="shared" si="3"/>
        <v>57.921102066373905</v>
      </c>
      <c r="L17" s="7"/>
      <c r="M17" s="7">
        <v>13</v>
      </c>
      <c r="N17" s="7">
        <f t="shared" si="4"/>
        <v>489856</v>
      </c>
      <c r="O17" s="24">
        <f t="shared" si="15"/>
        <v>2.3809523809523725E-2</v>
      </c>
      <c r="P17" s="25">
        <f>O17*$P$3</f>
        <v>2.3809523809523725E-3</v>
      </c>
      <c r="Q17" s="7"/>
      <c r="R17" s="7">
        <v>4</v>
      </c>
      <c r="S17" s="7">
        <v>100</v>
      </c>
      <c r="T17" s="15">
        <f t="shared" si="16"/>
        <v>5.9523809523809312</v>
      </c>
      <c r="U17" s="15">
        <f t="shared" si="17"/>
        <v>23.809523809523725</v>
      </c>
      <c r="V17" s="7"/>
      <c r="W17" s="7">
        <v>13</v>
      </c>
      <c r="X17" s="7">
        <v>128</v>
      </c>
      <c r="Y17" s="24">
        <f t="shared" si="18"/>
        <v>7.8740157480314821E-3</v>
      </c>
      <c r="Z17" s="26">
        <f>Y17*$Z$3</f>
        <v>7.8740157480314829E-4</v>
      </c>
      <c r="AA17" s="7">
        <v>3</v>
      </c>
      <c r="AB17" s="7">
        <v>75</v>
      </c>
      <c r="AC17" s="15">
        <f t="shared" si="5"/>
        <v>2.6246719160104943</v>
      </c>
      <c r="AD17" s="15">
        <f t="shared" si="6"/>
        <v>10.498687664041977</v>
      </c>
      <c r="AE17" s="7"/>
      <c r="AF17" s="7">
        <v>13</v>
      </c>
      <c r="AG17" s="7">
        <v>128</v>
      </c>
      <c r="AH17" s="24">
        <f t="shared" ref="AH17:AJ17" si="41">(AG17/AG16-1)</f>
        <v>7.8740157480314821E-3</v>
      </c>
      <c r="AI17" s="26">
        <f t="shared" si="20"/>
        <v>7.8740157480314829E-4</v>
      </c>
      <c r="AJ17" s="7">
        <v>3</v>
      </c>
      <c r="AK17" s="7">
        <v>75</v>
      </c>
      <c r="AL17" s="15">
        <f t="shared" si="7"/>
        <v>2.6246719160104943</v>
      </c>
      <c r="AM17" s="15">
        <f t="shared" si="8"/>
        <v>10.498687664041977</v>
      </c>
      <c r="AN17" s="7"/>
      <c r="AO17" s="7">
        <v>13</v>
      </c>
      <c r="AP17" s="7">
        <v>128</v>
      </c>
      <c r="AQ17" s="24">
        <f t="shared" ref="AQ17:AS17" si="42">(AP17/AP16-1)</f>
        <v>7.8740157480314821E-3</v>
      </c>
      <c r="AR17" s="26">
        <f t="shared" si="22"/>
        <v>7.8740157480314829E-4</v>
      </c>
      <c r="AS17" s="7">
        <v>3</v>
      </c>
      <c r="AT17" s="7">
        <v>75</v>
      </c>
      <c r="AU17" s="15">
        <f t="shared" si="9"/>
        <v>2.6246719160104943</v>
      </c>
      <c r="AV17" s="15">
        <f t="shared" si="10"/>
        <v>10.498687664041977</v>
      </c>
      <c r="AW17" s="7"/>
      <c r="AX17" s="10">
        <f>Y17*$AX$3</f>
        <v>3.9370078740157415E-4</v>
      </c>
      <c r="AY17" s="24">
        <f>((130/129)-1)*0.7</f>
        <v>5.4263565891472963E-3</v>
      </c>
      <c r="AZ17" s="25">
        <f t="shared" si="11"/>
        <v>5.8200573765488702E-3</v>
      </c>
      <c r="BA17" s="7">
        <v>3</v>
      </c>
      <c r="BB17" s="7">
        <v>75</v>
      </c>
      <c r="BC17" s="15">
        <f t="shared" si="12"/>
        <v>19.400191255162902</v>
      </c>
      <c r="BD17" s="15">
        <f t="shared" si="13"/>
        <v>77.600765020651593</v>
      </c>
      <c r="BE17" s="7"/>
      <c r="BF17" s="7"/>
      <c r="BG17" s="7"/>
    </row>
    <row r="18" spans="2:59" x14ac:dyDescent="0.3">
      <c r="B18" s="7">
        <v>14</v>
      </c>
      <c r="C18" s="7">
        <f>(350+B18*4)*7</f>
        <v>2842</v>
      </c>
      <c r="D18" s="7">
        <f>(100+B18*3)*3</f>
        <v>426</v>
      </c>
      <c r="E18" s="7">
        <f t="shared" si="0"/>
        <v>3268</v>
      </c>
      <c r="F18" s="24">
        <f t="shared" si="14"/>
        <v>1.1451562983596508E-2</v>
      </c>
      <c r="G18" s="25">
        <f t="shared" si="1"/>
        <v>2.8628907458991271E-3</v>
      </c>
      <c r="H18" s="7">
        <v>2</v>
      </c>
      <c r="I18" s="7">
        <v>55</v>
      </c>
      <c r="J18" s="15">
        <f t="shared" si="2"/>
        <v>14.314453729495636</v>
      </c>
      <c r="K18" s="15">
        <f t="shared" si="3"/>
        <v>52.052559016347764</v>
      </c>
      <c r="L18" s="7"/>
      <c r="M18" s="7">
        <v>14</v>
      </c>
      <c r="N18" s="7">
        <f t="shared" si="4"/>
        <v>501248</v>
      </c>
      <c r="O18" s="24">
        <f t="shared" si="15"/>
        <v>2.3255813953488413E-2</v>
      </c>
      <c r="P18" s="25">
        <f>O18*$P$3</f>
        <v>2.3255813953488415E-3</v>
      </c>
      <c r="Q18" s="7"/>
      <c r="R18" s="7">
        <v>4</v>
      </c>
      <c r="S18" s="7">
        <v>110</v>
      </c>
      <c r="T18" s="15">
        <f t="shared" si="16"/>
        <v>5.8139534883721034</v>
      </c>
      <c r="U18" s="15">
        <f t="shared" si="17"/>
        <v>21.14164904862583</v>
      </c>
      <c r="V18" s="7"/>
      <c r="W18" s="7">
        <v>14</v>
      </c>
      <c r="X18" s="7">
        <v>129</v>
      </c>
      <c r="Y18" s="24">
        <f t="shared" si="18"/>
        <v>7.8125E-3</v>
      </c>
      <c r="Z18" s="26">
        <f>Y18*$Z$3</f>
        <v>7.8125000000000004E-4</v>
      </c>
      <c r="AA18" s="7">
        <v>3</v>
      </c>
      <c r="AB18" s="7">
        <v>83</v>
      </c>
      <c r="AC18" s="15">
        <f t="shared" si="5"/>
        <v>2.6041666666666665</v>
      </c>
      <c r="AD18" s="15">
        <f t="shared" si="6"/>
        <v>9.4126506024096379</v>
      </c>
      <c r="AE18" s="7"/>
      <c r="AF18" s="7">
        <v>14</v>
      </c>
      <c r="AG18" s="7">
        <v>129</v>
      </c>
      <c r="AH18" s="24">
        <f t="shared" ref="AH18:AJ18" si="43">(AG18/AG17-1)</f>
        <v>7.8125E-3</v>
      </c>
      <c r="AI18" s="26">
        <f t="shared" si="20"/>
        <v>7.8125000000000004E-4</v>
      </c>
      <c r="AJ18" s="7">
        <v>3</v>
      </c>
      <c r="AK18" s="7">
        <v>83</v>
      </c>
      <c r="AL18" s="15">
        <f t="shared" si="7"/>
        <v>2.6041666666666665</v>
      </c>
      <c r="AM18" s="15">
        <f t="shared" si="8"/>
        <v>9.4126506024096379</v>
      </c>
      <c r="AN18" s="7"/>
      <c r="AO18" s="7">
        <v>14</v>
      </c>
      <c r="AP18" s="7">
        <v>129</v>
      </c>
      <c r="AQ18" s="24">
        <f t="shared" ref="AQ18:AS18" si="44">(AP18/AP17-1)</f>
        <v>7.8125E-3</v>
      </c>
      <c r="AR18" s="26">
        <f t="shared" si="22"/>
        <v>7.8125000000000004E-4</v>
      </c>
      <c r="AS18" s="7">
        <v>3</v>
      </c>
      <c r="AT18" s="7">
        <v>83</v>
      </c>
      <c r="AU18" s="15">
        <f t="shared" si="9"/>
        <v>2.6041666666666665</v>
      </c>
      <c r="AV18" s="15">
        <f t="shared" si="10"/>
        <v>9.4126506024096379</v>
      </c>
      <c r="AW18" s="7"/>
      <c r="AX18" s="10">
        <f>Y18*$AX$3</f>
        <v>3.9062500000000002E-4</v>
      </c>
      <c r="AY18" s="7"/>
      <c r="AZ18" s="25">
        <f t="shared" si="11"/>
        <v>3.9062500000000002E-4</v>
      </c>
      <c r="BA18" s="7">
        <v>3</v>
      </c>
      <c r="BB18" s="7">
        <v>83</v>
      </c>
      <c r="BC18" s="15">
        <f t="shared" si="12"/>
        <v>1.3020833333333333</v>
      </c>
      <c r="BD18" s="15">
        <f t="shared" si="13"/>
        <v>4.706325301204819</v>
      </c>
      <c r="BE18" s="7"/>
      <c r="BF18" s="7"/>
      <c r="BG18" s="7"/>
    </row>
    <row r="19" spans="2:59" x14ac:dyDescent="0.3">
      <c r="B19" s="7">
        <v>15</v>
      </c>
      <c r="C19" s="7">
        <f>(350+B19*4)*7</f>
        <v>2870</v>
      </c>
      <c r="D19" s="7">
        <f>(100+B19*3)*3</f>
        <v>435</v>
      </c>
      <c r="E19" s="7">
        <f t="shared" si="0"/>
        <v>3305</v>
      </c>
      <c r="F19" s="24">
        <f t="shared" si="14"/>
        <v>1.1321909424724552E-2</v>
      </c>
      <c r="G19" s="25">
        <f t="shared" si="1"/>
        <v>2.830477356181138E-3</v>
      </c>
      <c r="H19" s="7">
        <v>2</v>
      </c>
      <c r="I19" s="7">
        <v>60</v>
      </c>
      <c r="J19" s="15">
        <f t="shared" si="2"/>
        <v>14.15238678090569</v>
      </c>
      <c r="K19" s="15">
        <f t="shared" si="3"/>
        <v>47.174622603018967</v>
      </c>
      <c r="L19" s="7"/>
      <c r="M19" s="7">
        <v>15</v>
      </c>
      <c r="N19" s="7">
        <f t="shared" si="4"/>
        <v>512640</v>
      </c>
      <c r="O19" s="24">
        <f t="shared" si="15"/>
        <v>2.2727272727272707E-2</v>
      </c>
      <c r="P19" s="25">
        <f>O19*$P$3</f>
        <v>2.2727272727272709E-3</v>
      </c>
      <c r="Q19" s="7"/>
      <c r="R19" s="7">
        <v>4</v>
      </c>
      <c r="S19" s="7">
        <v>120</v>
      </c>
      <c r="T19" s="15">
        <f t="shared" si="16"/>
        <v>5.6818181818181772</v>
      </c>
      <c r="U19" s="15">
        <f t="shared" si="17"/>
        <v>18.939393939393923</v>
      </c>
      <c r="V19" s="7"/>
      <c r="W19" s="7">
        <v>15</v>
      </c>
      <c r="X19" s="7">
        <v>130</v>
      </c>
      <c r="Y19" s="24">
        <f t="shared" si="18"/>
        <v>7.7519379844961378E-3</v>
      </c>
      <c r="Z19" s="26">
        <f>Y19*$Z$3</f>
        <v>7.751937984496138E-4</v>
      </c>
      <c r="AA19" s="7">
        <v>3</v>
      </c>
      <c r="AB19" s="7">
        <v>90</v>
      </c>
      <c r="AC19" s="15">
        <f t="shared" si="5"/>
        <v>2.5839793281653791</v>
      </c>
      <c r="AD19" s="15">
        <f t="shared" si="6"/>
        <v>8.6132644272179313</v>
      </c>
      <c r="AE19" s="7"/>
      <c r="AF19" s="7">
        <v>15</v>
      </c>
      <c r="AG19" s="7">
        <v>130</v>
      </c>
      <c r="AH19" s="24">
        <f t="shared" ref="AH19:AJ19" si="45">(AG19/AG18-1)</f>
        <v>7.7519379844961378E-3</v>
      </c>
      <c r="AI19" s="26">
        <f t="shared" si="20"/>
        <v>7.751937984496138E-4</v>
      </c>
      <c r="AJ19" s="7">
        <v>3</v>
      </c>
      <c r="AK19" s="7">
        <v>90</v>
      </c>
      <c r="AL19" s="15">
        <f t="shared" si="7"/>
        <v>2.5839793281653791</v>
      </c>
      <c r="AM19" s="15">
        <f t="shared" si="8"/>
        <v>8.6132644272179313</v>
      </c>
      <c r="AN19" s="7"/>
      <c r="AO19" s="7">
        <v>15</v>
      </c>
      <c r="AP19" s="7">
        <v>130</v>
      </c>
      <c r="AQ19" s="24">
        <f t="shared" ref="AQ19:AS19" si="46">(AP19/AP18-1)</f>
        <v>7.7519379844961378E-3</v>
      </c>
      <c r="AR19" s="26">
        <f t="shared" si="22"/>
        <v>7.751937984496138E-4</v>
      </c>
      <c r="AS19" s="7">
        <v>3</v>
      </c>
      <c r="AT19" s="7">
        <v>90</v>
      </c>
      <c r="AU19" s="15">
        <f t="shared" si="9"/>
        <v>2.5839793281653791</v>
      </c>
      <c r="AV19" s="15">
        <f t="shared" si="10"/>
        <v>8.6132644272179313</v>
      </c>
      <c r="AW19" s="7"/>
      <c r="AX19" s="10">
        <f>Y19*$AX$3</f>
        <v>3.875968992248069E-4</v>
      </c>
      <c r="AY19" s="7"/>
      <c r="AZ19" s="25">
        <f t="shared" si="11"/>
        <v>3.875968992248069E-4</v>
      </c>
      <c r="BA19" s="7">
        <v>3</v>
      </c>
      <c r="BB19" s="7">
        <v>90</v>
      </c>
      <c r="BC19" s="15">
        <f t="shared" si="12"/>
        <v>1.2919896640826896</v>
      </c>
      <c r="BD19" s="15">
        <f t="shared" si="13"/>
        <v>4.3066322136089656</v>
      </c>
      <c r="BE19" s="7"/>
      <c r="BF19" s="7"/>
      <c r="BG19" s="7"/>
    </row>
    <row r="20" spans="2:59" x14ac:dyDescent="0.3">
      <c r="B20" s="7">
        <v>16</v>
      </c>
      <c r="C20" s="7">
        <f>(350+B20*4)*7</f>
        <v>2898</v>
      </c>
      <c r="D20" s="7">
        <f>(100+B20*3)*3</f>
        <v>444</v>
      </c>
      <c r="E20" s="7">
        <f t="shared" si="0"/>
        <v>3342</v>
      </c>
      <c r="F20" s="24">
        <f t="shared" si="14"/>
        <v>1.1195158850227038E-2</v>
      </c>
      <c r="G20" s="25">
        <f t="shared" si="1"/>
        <v>2.7987897125567596E-3</v>
      </c>
      <c r="H20" s="7">
        <v>2</v>
      </c>
      <c r="I20" s="7">
        <v>65</v>
      </c>
      <c r="J20" s="15">
        <f t="shared" si="2"/>
        <v>13.993948562783798</v>
      </c>
      <c r="K20" s="15">
        <f t="shared" si="3"/>
        <v>43.058303270103998</v>
      </c>
      <c r="L20" s="7"/>
      <c r="M20" s="7">
        <v>16</v>
      </c>
      <c r="N20" s="7">
        <f t="shared" si="4"/>
        <v>524032</v>
      </c>
      <c r="O20" s="24">
        <f t="shared" si="15"/>
        <v>2.2222222222222143E-2</v>
      </c>
      <c r="P20" s="25">
        <f>O20*$P$3</f>
        <v>2.2222222222222144E-3</v>
      </c>
      <c r="Q20" s="7"/>
      <c r="R20" s="7">
        <v>4</v>
      </c>
      <c r="S20" s="7">
        <v>130</v>
      </c>
      <c r="T20" s="15">
        <f t="shared" si="16"/>
        <v>5.5555555555555358</v>
      </c>
      <c r="U20" s="15">
        <f t="shared" si="17"/>
        <v>17.094017094017033</v>
      </c>
      <c r="V20" s="7"/>
      <c r="W20" s="7">
        <v>16</v>
      </c>
      <c r="X20" s="7">
        <v>131</v>
      </c>
      <c r="Y20" s="24">
        <f t="shared" si="18"/>
        <v>7.692307692307665E-3</v>
      </c>
      <c r="Z20" s="26">
        <f>Y20*$Z$3</f>
        <v>7.6923076923076652E-4</v>
      </c>
      <c r="AA20" s="7">
        <v>3</v>
      </c>
      <c r="AB20" s="7">
        <v>98</v>
      </c>
      <c r="AC20" s="15">
        <f t="shared" si="5"/>
        <v>2.564102564102555</v>
      </c>
      <c r="AD20" s="15">
        <f t="shared" si="6"/>
        <v>7.8492935635792502</v>
      </c>
      <c r="AE20" s="7"/>
      <c r="AF20" s="7">
        <v>16</v>
      </c>
      <c r="AG20" s="7">
        <v>131</v>
      </c>
      <c r="AH20" s="24">
        <f t="shared" ref="AH20:AJ20" si="47">(AG20/AG19-1)</f>
        <v>7.692307692307665E-3</v>
      </c>
      <c r="AI20" s="26">
        <f t="shared" si="20"/>
        <v>7.6923076923076652E-4</v>
      </c>
      <c r="AJ20" s="7">
        <v>3</v>
      </c>
      <c r="AK20" s="7">
        <v>98</v>
      </c>
      <c r="AL20" s="15">
        <f t="shared" si="7"/>
        <v>2.564102564102555</v>
      </c>
      <c r="AM20" s="15">
        <f t="shared" si="8"/>
        <v>7.8492935635792502</v>
      </c>
      <c r="AN20" s="7"/>
      <c r="AO20" s="7">
        <v>16</v>
      </c>
      <c r="AP20" s="7">
        <v>131</v>
      </c>
      <c r="AQ20" s="24">
        <f t="shared" ref="AQ20:AS20" si="48">(AP20/AP19-1)</f>
        <v>7.692307692307665E-3</v>
      </c>
      <c r="AR20" s="26">
        <f t="shared" si="22"/>
        <v>7.6923076923076652E-4</v>
      </c>
      <c r="AS20" s="7">
        <v>3</v>
      </c>
      <c r="AT20" s="7">
        <v>98</v>
      </c>
      <c r="AU20" s="15">
        <f t="shared" si="9"/>
        <v>2.564102564102555</v>
      </c>
      <c r="AV20" s="15">
        <f t="shared" si="10"/>
        <v>7.8492935635792502</v>
      </c>
      <c r="AW20" s="7"/>
      <c r="AX20" s="10">
        <f>Y20*$AX$3</f>
        <v>3.8461538461538326E-4</v>
      </c>
      <c r="AY20" s="7"/>
      <c r="AZ20" s="25">
        <f t="shared" si="11"/>
        <v>3.8461538461538326E-4</v>
      </c>
      <c r="BA20" s="7">
        <v>3</v>
      </c>
      <c r="BB20" s="7">
        <v>98</v>
      </c>
      <c r="BC20" s="15">
        <f t="shared" si="12"/>
        <v>1.2820512820512775</v>
      </c>
      <c r="BD20" s="15">
        <f t="shared" si="13"/>
        <v>3.9246467817896251</v>
      </c>
      <c r="BE20" s="7"/>
      <c r="BF20" s="7"/>
      <c r="BG20" s="7"/>
    </row>
    <row r="21" spans="2:59" x14ac:dyDescent="0.3">
      <c r="B21" s="7">
        <v>17</v>
      </c>
      <c r="C21" s="7">
        <f>(350+B21*4)*7</f>
        <v>2926</v>
      </c>
      <c r="D21" s="7">
        <f>(100+B21*3)*3</f>
        <v>453</v>
      </c>
      <c r="E21" s="7">
        <f t="shared" si="0"/>
        <v>3379</v>
      </c>
      <c r="F21" s="24">
        <f t="shared" si="14"/>
        <v>1.1071214841412269E-2</v>
      </c>
      <c r="G21" s="25">
        <f t="shared" si="1"/>
        <v>2.7678037103530673E-3</v>
      </c>
      <c r="H21" s="7">
        <v>2</v>
      </c>
      <c r="I21" s="7">
        <v>70</v>
      </c>
      <c r="J21" s="15">
        <f t="shared" si="2"/>
        <v>13.839018551765337</v>
      </c>
      <c r="K21" s="15">
        <f t="shared" si="3"/>
        <v>39.540053005043816</v>
      </c>
      <c r="L21" s="7"/>
      <c r="M21" s="7">
        <v>17</v>
      </c>
      <c r="N21" s="7">
        <f t="shared" si="4"/>
        <v>535424</v>
      </c>
      <c r="O21" s="24">
        <f t="shared" si="15"/>
        <v>2.1739130434782705E-2</v>
      </c>
      <c r="P21" s="25">
        <f>O21*$P$3</f>
        <v>2.1739130434782704E-3</v>
      </c>
      <c r="Q21" s="7"/>
      <c r="R21" s="7">
        <v>4</v>
      </c>
      <c r="S21" s="7">
        <v>140</v>
      </c>
      <c r="T21" s="15">
        <f t="shared" si="16"/>
        <v>5.4347826086956763</v>
      </c>
      <c r="U21" s="15">
        <f t="shared" si="17"/>
        <v>15.527950310559076</v>
      </c>
      <c r="V21" s="7"/>
      <c r="W21" s="7">
        <v>17</v>
      </c>
      <c r="X21" s="7">
        <v>132</v>
      </c>
      <c r="Y21" s="24">
        <f t="shared" si="18"/>
        <v>7.6335877862594437E-3</v>
      </c>
      <c r="Z21" s="26">
        <f>Y21*$Z$3</f>
        <v>7.6335877862594443E-4</v>
      </c>
      <c r="AA21" s="7">
        <v>3</v>
      </c>
      <c r="AB21" s="7">
        <v>105</v>
      </c>
      <c r="AC21" s="15">
        <f t="shared" si="5"/>
        <v>2.5445292620864817</v>
      </c>
      <c r="AD21" s="15">
        <f t="shared" si="6"/>
        <v>7.2700836059613749</v>
      </c>
      <c r="AE21" s="7"/>
      <c r="AF21" s="7">
        <v>17</v>
      </c>
      <c r="AG21" s="7">
        <v>132</v>
      </c>
      <c r="AH21" s="24">
        <f t="shared" ref="AH21:AJ21" si="49">(AG21/AG20-1)</f>
        <v>7.6335877862594437E-3</v>
      </c>
      <c r="AI21" s="26">
        <f t="shared" si="20"/>
        <v>7.6335877862594443E-4</v>
      </c>
      <c r="AJ21" s="7">
        <v>3</v>
      </c>
      <c r="AK21" s="7">
        <v>105</v>
      </c>
      <c r="AL21" s="15">
        <f t="shared" si="7"/>
        <v>2.5445292620864817</v>
      </c>
      <c r="AM21" s="15">
        <f t="shared" si="8"/>
        <v>7.2700836059613749</v>
      </c>
      <c r="AN21" s="7"/>
      <c r="AO21" s="7">
        <v>17</v>
      </c>
      <c r="AP21" s="7">
        <v>132</v>
      </c>
      <c r="AQ21" s="24">
        <f t="shared" ref="AQ21:AS21" si="50">(AP21/AP20-1)</f>
        <v>7.6335877862594437E-3</v>
      </c>
      <c r="AR21" s="26">
        <f t="shared" si="22"/>
        <v>7.6335877862594443E-4</v>
      </c>
      <c r="AS21" s="7">
        <v>3</v>
      </c>
      <c r="AT21" s="7">
        <v>105</v>
      </c>
      <c r="AU21" s="15">
        <f t="shared" si="9"/>
        <v>2.5445292620864817</v>
      </c>
      <c r="AV21" s="15">
        <f t="shared" si="10"/>
        <v>7.2700836059613749</v>
      </c>
      <c r="AW21" s="7"/>
      <c r="AX21" s="10">
        <f>Y21*$AX$3</f>
        <v>3.8167938931297222E-4</v>
      </c>
      <c r="AY21" s="7"/>
      <c r="AZ21" s="25">
        <f t="shared" si="11"/>
        <v>3.8167938931297222E-4</v>
      </c>
      <c r="BA21" s="7">
        <v>3</v>
      </c>
      <c r="BB21" s="7">
        <v>105</v>
      </c>
      <c r="BC21" s="15">
        <f t="shared" si="12"/>
        <v>1.2722646310432408</v>
      </c>
      <c r="BD21" s="15">
        <f t="shared" si="13"/>
        <v>3.6350418029806875</v>
      </c>
      <c r="BE21" s="7"/>
      <c r="BF21" s="7"/>
      <c r="BG21" s="7"/>
    </row>
    <row r="22" spans="2:59" x14ac:dyDescent="0.3">
      <c r="B22" s="7">
        <v>18</v>
      </c>
      <c r="C22" s="7">
        <f>(350+B22*4)*7</f>
        <v>2954</v>
      </c>
      <c r="D22" s="7">
        <f>(100+B22*3)*3</f>
        <v>462</v>
      </c>
      <c r="E22" s="7">
        <f t="shared" si="0"/>
        <v>3416</v>
      </c>
      <c r="F22" s="24">
        <f t="shared" si="14"/>
        <v>1.0949985202722612E-2</v>
      </c>
      <c r="G22" s="25">
        <f t="shared" si="1"/>
        <v>2.737496300680653E-3</v>
      </c>
      <c r="H22" s="7">
        <v>2</v>
      </c>
      <c r="I22" s="7">
        <v>75</v>
      </c>
      <c r="J22" s="15">
        <f t="shared" si="2"/>
        <v>13.687481503403266</v>
      </c>
      <c r="K22" s="15">
        <f t="shared" si="3"/>
        <v>36.499950675742042</v>
      </c>
      <c r="L22" s="7"/>
      <c r="M22" s="7">
        <v>18</v>
      </c>
      <c r="N22" s="7">
        <f t="shared" si="4"/>
        <v>546816</v>
      </c>
      <c r="O22" s="24">
        <f t="shared" si="15"/>
        <v>2.1276595744680771E-2</v>
      </c>
      <c r="P22" s="25">
        <f>O22*$P$3</f>
        <v>2.1276595744680773E-3</v>
      </c>
      <c r="Q22" s="7"/>
      <c r="R22" s="7">
        <v>4</v>
      </c>
      <c r="S22" s="7">
        <v>150</v>
      </c>
      <c r="T22" s="15">
        <f t="shared" si="16"/>
        <v>5.3191489361701931</v>
      </c>
      <c r="U22" s="15">
        <f t="shared" si="17"/>
        <v>14.184397163120515</v>
      </c>
      <c r="V22" s="7"/>
      <c r="W22" s="7">
        <v>18</v>
      </c>
      <c r="X22" s="7">
        <v>133</v>
      </c>
      <c r="Y22" s="24">
        <f t="shared" si="18"/>
        <v>7.575757575757569E-3</v>
      </c>
      <c r="Z22" s="26">
        <f>Y22*$Z$3</f>
        <v>7.5757575757575692E-4</v>
      </c>
      <c r="AA22" s="7">
        <v>3</v>
      </c>
      <c r="AB22" s="7">
        <v>113</v>
      </c>
      <c r="AC22" s="15">
        <f t="shared" si="5"/>
        <v>2.5252525252525229</v>
      </c>
      <c r="AD22" s="15">
        <f t="shared" si="6"/>
        <v>6.7042102440332476</v>
      </c>
      <c r="AE22" s="7"/>
      <c r="AF22" s="7">
        <v>18</v>
      </c>
      <c r="AG22" s="7">
        <v>133</v>
      </c>
      <c r="AH22" s="24">
        <f t="shared" ref="AH22:AJ22" si="51">(AG22/AG21-1)</f>
        <v>7.575757575757569E-3</v>
      </c>
      <c r="AI22" s="26">
        <f t="shared" si="20"/>
        <v>7.5757575757575692E-4</v>
      </c>
      <c r="AJ22" s="7">
        <v>3</v>
      </c>
      <c r="AK22" s="7">
        <v>113</v>
      </c>
      <c r="AL22" s="15">
        <f t="shared" si="7"/>
        <v>2.5252525252525229</v>
      </c>
      <c r="AM22" s="15">
        <f t="shared" si="8"/>
        <v>6.7042102440332476</v>
      </c>
      <c r="AN22" s="7"/>
      <c r="AO22" s="7">
        <v>18</v>
      </c>
      <c r="AP22" s="7">
        <v>133</v>
      </c>
      <c r="AQ22" s="24">
        <f t="shared" ref="AQ22:AS22" si="52">(AP22/AP21-1)</f>
        <v>7.575757575757569E-3</v>
      </c>
      <c r="AR22" s="26">
        <f t="shared" si="22"/>
        <v>7.5757575757575692E-4</v>
      </c>
      <c r="AS22" s="7">
        <v>3</v>
      </c>
      <c r="AT22" s="7">
        <v>113</v>
      </c>
      <c r="AU22" s="15">
        <f t="shared" si="9"/>
        <v>2.5252525252525229</v>
      </c>
      <c r="AV22" s="15">
        <f t="shared" si="10"/>
        <v>6.7042102440332476</v>
      </c>
      <c r="AW22" s="7"/>
      <c r="AX22" s="10">
        <f>Y22*$AX$3</f>
        <v>3.7878787878787846E-4</v>
      </c>
      <c r="AY22" s="7"/>
      <c r="AZ22" s="25">
        <f t="shared" si="11"/>
        <v>3.7878787878787846E-4</v>
      </c>
      <c r="BA22" s="7">
        <v>3</v>
      </c>
      <c r="BB22" s="7">
        <v>113</v>
      </c>
      <c r="BC22" s="15">
        <f t="shared" si="12"/>
        <v>1.2626262626262614</v>
      </c>
      <c r="BD22" s="15">
        <f t="shared" si="13"/>
        <v>3.3521051220166238</v>
      </c>
      <c r="BE22" s="7"/>
      <c r="BF22" s="7"/>
      <c r="BG22" s="7"/>
    </row>
    <row r="23" spans="2:59" x14ac:dyDescent="0.3">
      <c r="B23" s="7">
        <v>19</v>
      </c>
      <c r="C23" s="7">
        <f>(350+B23*4)*7</f>
        <v>2982</v>
      </c>
      <c r="D23" s="7">
        <f>(100+B23*3)*3</f>
        <v>471</v>
      </c>
      <c r="E23" s="7">
        <f t="shared" si="0"/>
        <v>3453</v>
      </c>
      <c r="F23" s="24">
        <f t="shared" si="14"/>
        <v>1.0831381733021006E-2</v>
      </c>
      <c r="G23" s="25">
        <f t="shared" si="1"/>
        <v>2.7078454332552515E-3</v>
      </c>
      <c r="H23" s="7">
        <v>3</v>
      </c>
      <c r="I23" s="7">
        <v>80</v>
      </c>
      <c r="J23" s="15">
        <f t="shared" si="2"/>
        <v>9.0261514441841708</v>
      </c>
      <c r="K23" s="15">
        <f t="shared" si="3"/>
        <v>33.848067915690642</v>
      </c>
      <c r="L23" s="7"/>
      <c r="M23" s="7">
        <v>19</v>
      </c>
      <c r="N23" s="7">
        <f t="shared" si="4"/>
        <v>558208</v>
      </c>
      <c r="O23" s="24">
        <f t="shared" si="15"/>
        <v>2.0833333333333259E-2</v>
      </c>
      <c r="P23" s="25">
        <f>O23*$P$3</f>
        <v>2.0833333333333259E-3</v>
      </c>
      <c r="Q23" s="7"/>
      <c r="R23" s="7">
        <v>5</v>
      </c>
      <c r="S23" s="7">
        <v>160</v>
      </c>
      <c r="T23" s="15">
        <f t="shared" si="16"/>
        <v>4.1666666666666519</v>
      </c>
      <c r="U23" s="15">
        <f t="shared" si="17"/>
        <v>13.020833333333286</v>
      </c>
      <c r="V23" s="7"/>
      <c r="W23" s="7">
        <v>19</v>
      </c>
      <c r="X23" s="7">
        <v>134</v>
      </c>
      <c r="Y23" s="24">
        <f t="shared" si="18"/>
        <v>7.5187969924812581E-3</v>
      </c>
      <c r="Z23" s="26">
        <f>Y23*$Z$3</f>
        <v>7.5187969924812588E-4</v>
      </c>
      <c r="AA23" s="7">
        <v>4</v>
      </c>
      <c r="AB23" s="7">
        <v>120</v>
      </c>
      <c r="AC23" s="15">
        <f t="shared" si="5"/>
        <v>1.8796992481203147</v>
      </c>
      <c r="AD23" s="15">
        <f t="shared" si="6"/>
        <v>6.265664160401049</v>
      </c>
      <c r="AE23" s="7"/>
      <c r="AF23" s="7">
        <v>19</v>
      </c>
      <c r="AG23" s="7">
        <v>134</v>
      </c>
      <c r="AH23" s="24">
        <f t="shared" ref="AH23:AJ23" si="53">(AG23/AG22-1)</f>
        <v>7.5187969924812581E-3</v>
      </c>
      <c r="AI23" s="26">
        <f t="shared" si="20"/>
        <v>7.5187969924812588E-4</v>
      </c>
      <c r="AJ23" s="7">
        <v>4</v>
      </c>
      <c r="AK23" s="7">
        <v>120</v>
      </c>
      <c r="AL23" s="15">
        <f t="shared" si="7"/>
        <v>1.8796992481203147</v>
      </c>
      <c r="AM23" s="15">
        <f t="shared" si="8"/>
        <v>6.265664160401049</v>
      </c>
      <c r="AN23" s="7"/>
      <c r="AO23" s="7">
        <v>19</v>
      </c>
      <c r="AP23" s="7">
        <v>134</v>
      </c>
      <c r="AQ23" s="24">
        <f t="shared" ref="AQ23:AS23" si="54">(AP23/AP22-1)</f>
        <v>7.5187969924812581E-3</v>
      </c>
      <c r="AR23" s="26">
        <f t="shared" si="22"/>
        <v>7.5187969924812588E-4</v>
      </c>
      <c r="AS23" s="7">
        <v>4</v>
      </c>
      <c r="AT23" s="7">
        <v>120</v>
      </c>
      <c r="AU23" s="15">
        <f t="shared" si="9"/>
        <v>1.8796992481203147</v>
      </c>
      <c r="AV23" s="15">
        <f t="shared" si="10"/>
        <v>6.265664160401049</v>
      </c>
      <c r="AW23" s="7"/>
      <c r="AX23" s="10">
        <f>Y23*$AX$3</f>
        <v>3.7593984962406294E-4</v>
      </c>
      <c r="AY23" s="24">
        <f>((131/130)-1)*0.7</f>
        <v>5.3846153846153653E-3</v>
      </c>
      <c r="AZ23" s="25">
        <f t="shared" si="11"/>
        <v>5.7605552342394279E-3</v>
      </c>
      <c r="BA23" s="7">
        <v>4</v>
      </c>
      <c r="BB23" s="7">
        <v>120</v>
      </c>
      <c r="BC23" s="15">
        <f t="shared" si="12"/>
        <v>14.401388085598569</v>
      </c>
      <c r="BD23" s="15">
        <f t="shared" si="13"/>
        <v>48.004626951995228</v>
      </c>
      <c r="BE23" s="7"/>
      <c r="BF23" s="7"/>
      <c r="BG23" s="7"/>
    </row>
    <row r="24" spans="2:59" x14ac:dyDescent="0.3">
      <c r="B24" s="8">
        <v>20</v>
      </c>
      <c r="C24" s="7">
        <f>(350+B24*4)*7</f>
        <v>3010</v>
      </c>
      <c r="D24" s="7">
        <f>(100+B24*3)*3</f>
        <v>480</v>
      </c>
      <c r="E24" s="7">
        <f t="shared" si="0"/>
        <v>3490</v>
      </c>
      <c r="F24" s="24">
        <f t="shared" si="14"/>
        <v>1.0715320011584151E-2</v>
      </c>
      <c r="G24" s="25">
        <f t="shared" si="1"/>
        <v>2.6788300028960377E-3</v>
      </c>
      <c r="H24" s="7">
        <v>8</v>
      </c>
      <c r="I24" s="7">
        <v>175</v>
      </c>
      <c r="J24" s="15">
        <f t="shared" si="2"/>
        <v>3.3485375036200473</v>
      </c>
      <c r="K24" s="15">
        <f t="shared" si="3"/>
        <v>15.307600016548786</v>
      </c>
      <c r="L24" s="7"/>
      <c r="M24" s="8">
        <v>20</v>
      </c>
      <c r="N24" s="7">
        <f t="shared" si="4"/>
        <v>569600</v>
      </c>
      <c r="O24" s="24">
        <f t="shared" si="15"/>
        <v>2.0408163265306145E-2</v>
      </c>
      <c r="P24" s="25">
        <f>O24*$P$3</f>
        <v>2.0408163265306146E-3</v>
      </c>
      <c r="Q24" s="7" t="s">
        <v>5</v>
      </c>
      <c r="R24" s="7">
        <v>15</v>
      </c>
      <c r="S24" s="7">
        <v>350</v>
      </c>
      <c r="T24" s="15">
        <f t="shared" si="16"/>
        <v>1.3605442176870766</v>
      </c>
      <c r="U24" s="15">
        <f t="shared" si="17"/>
        <v>5.8309037900874703</v>
      </c>
      <c r="V24" s="7"/>
      <c r="W24" s="8">
        <v>20</v>
      </c>
      <c r="X24" s="7">
        <v>140</v>
      </c>
      <c r="Y24" s="22">
        <f t="shared" si="18"/>
        <v>4.4776119402984982E-2</v>
      </c>
      <c r="Z24" s="26">
        <f>Y24*$Z$3</f>
        <v>4.4776119402984982E-3</v>
      </c>
      <c r="AA24" s="7">
        <v>12</v>
      </c>
      <c r="AB24" s="7">
        <v>263</v>
      </c>
      <c r="AC24" s="15">
        <f t="shared" si="5"/>
        <v>3.7313432835820817</v>
      </c>
      <c r="AD24" s="15">
        <f t="shared" si="6"/>
        <v>17.025140457408735</v>
      </c>
      <c r="AE24" s="7"/>
      <c r="AF24" s="8">
        <v>20</v>
      </c>
      <c r="AG24" s="7">
        <v>140</v>
      </c>
      <c r="AH24" s="22">
        <f t="shared" ref="AH24:AJ24" si="55">(AG24/AG23-1)</f>
        <v>4.4776119402984982E-2</v>
      </c>
      <c r="AI24" s="26">
        <f t="shared" si="20"/>
        <v>4.4776119402984982E-3</v>
      </c>
      <c r="AJ24" s="7">
        <v>12</v>
      </c>
      <c r="AK24" s="7">
        <v>263</v>
      </c>
      <c r="AL24" s="15">
        <f t="shared" si="7"/>
        <v>3.7313432835820817</v>
      </c>
      <c r="AM24" s="15">
        <f t="shared" si="8"/>
        <v>17.025140457408735</v>
      </c>
      <c r="AN24" s="7"/>
      <c r="AO24" s="8">
        <v>20</v>
      </c>
      <c r="AP24" s="7">
        <v>140</v>
      </c>
      <c r="AQ24" s="22">
        <f t="shared" ref="AQ24:AS24" si="56">(AP24/AP23-1)</f>
        <v>4.4776119402984982E-2</v>
      </c>
      <c r="AR24" s="26">
        <f t="shared" si="22"/>
        <v>4.4776119402984982E-3</v>
      </c>
      <c r="AS24" s="7">
        <v>12</v>
      </c>
      <c r="AT24" s="7">
        <v>263</v>
      </c>
      <c r="AU24" s="15">
        <f t="shared" si="9"/>
        <v>3.7313432835820817</v>
      </c>
      <c r="AV24" s="15">
        <f t="shared" si="10"/>
        <v>17.025140457408735</v>
      </c>
      <c r="AW24" s="7"/>
      <c r="AX24" s="10">
        <f>Y24*$AX$3</f>
        <v>2.2388059701492491E-3</v>
      </c>
      <c r="AY24" s="24"/>
      <c r="AZ24" s="25">
        <f t="shared" si="11"/>
        <v>2.2388059701492491E-3</v>
      </c>
      <c r="BA24" s="7">
        <v>12</v>
      </c>
      <c r="BB24" s="7">
        <v>263</v>
      </c>
      <c r="BC24" s="15">
        <f t="shared" si="12"/>
        <v>1.8656716417910408</v>
      </c>
      <c r="BD24" s="15">
        <f t="shared" si="13"/>
        <v>8.5125702287043676</v>
      </c>
      <c r="BE24" s="7"/>
      <c r="BF24" s="7"/>
      <c r="BG24" s="7"/>
    </row>
    <row r="25" spans="2:59" x14ac:dyDescent="0.3">
      <c r="B25" s="7">
        <v>21</v>
      </c>
      <c r="C25" s="7">
        <f>(350+B25*4)*7</f>
        <v>3038</v>
      </c>
      <c r="D25" s="7">
        <f>(100+B25*3)*3</f>
        <v>489</v>
      </c>
      <c r="E25" s="7">
        <f t="shared" si="0"/>
        <v>3527</v>
      </c>
      <c r="F25" s="24">
        <f t="shared" si="14"/>
        <v>1.0601719197707693E-2</v>
      </c>
      <c r="G25" s="25">
        <f t="shared" si="1"/>
        <v>2.6504297994269232E-3</v>
      </c>
      <c r="H25" s="7">
        <v>3</v>
      </c>
      <c r="I25" s="7">
        <v>85</v>
      </c>
      <c r="J25" s="15">
        <f t="shared" si="2"/>
        <v>8.8347659980897451</v>
      </c>
      <c r="K25" s="15">
        <f t="shared" si="3"/>
        <v>31.181527052081449</v>
      </c>
      <c r="L25" s="7"/>
      <c r="M25" s="7">
        <v>21</v>
      </c>
      <c r="N25" s="7">
        <f t="shared" si="4"/>
        <v>580992</v>
      </c>
      <c r="O25" s="24">
        <f t="shared" si="15"/>
        <v>2.0000000000000018E-2</v>
      </c>
      <c r="P25" s="25">
        <f>O25*$P$3</f>
        <v>2.0000000000000018E-3</v>
      </c>
      <c r="Q25" s="7"/>
      <c r="R25" s="7">
        <v>5</v>
      </c>
      <c r="S25" s="7">
        <v>170</v>
      </c>
      <c r="T25" s="15">
        <f t="shared" si="16"/>
        <v>4.0000000000000036</v>
      </c>
      <c r="U25" s="15">
        <f t="shared" si="17"/>
        <v>11.764705882352953</v>
      </c>
      <c r="V25" s="7"/>
      <c r="W25" s="7">
        <v>21</v>
      </c>
      <c r="X25" s="7">
        <v>141</v>
      </c>
      <c r="Y25" s="24">
        <f t="shared" si="18"/>
        <v>7.1428571428571175E-3</v>
      </c>
      <c r="Z25" s="26">
        <f>Y25*$Z$3</f>
        <v>7.1428571428571179E-4</v>
      </c>
      <c r="AA25" s="7">
        <v>4</v>
      </c>
      <c r="AB25" s="7">
        <v>128</v>
      </c>
      <c r="AC25" s="15">
        <f t="shared" si="5"/>
        <v>1.7857142857142794</v>
      </c>
      <c r="AD25" s="15">
        <f t="shared" si="6"/>
        <v>5.5803571428571237</v>
      </c>
      <c r="AE25" s="7"/>
      <c r="AF25" s="7">
        <v>21</v>
      </c>
      <c r="AG25" s="7">
        <v>141</v>
      </c>
      <c r="AH25" s="24">
        <f t="shared" ref="AH25:AJ25" si="57">(AG25/AG24-1)</f>
        <v>7.1428571428571175E-3</v>
      </c>
      <c r="AI25" s="26">
        <f t="shared" si="20"/>
        <v>7.1428571428571179E-4</v>
      </c>
      <c r="AJ25" s="7">
        <v>4</v>
      </c>
      <c r="AK25" s="7">
        <v>128</v>
      </c>
      <c r="AL25" s="15">
        <f t="shared" si="7"/>
        <v>1.7857142857142794</v>
      </c>
      <c r="AM25" s="15">
        <f t="shared" si="8"/>
        <v>5.5803571428571237</v>
      </c>
      <c r="AN25" s="7"/>
      <c r="AO25" s="7">
        <v>21</v>
      </c>
      <c r="AP25" s="7">
        <v>141</v>
      </c>
      <c r="AQ25" s="24">
        <f t="shared" ref="AQ25:AS25" si="58">(AP25/AP24-1)</f>
        <v>7.1428571428571175E-3</v>
      </c>
      <c r="AR25" s="26">
        <f t="shared" si="22"/>
        <v>7.1428571428571179E-4</v>
      </c>
      <c r="AS25" s="7">
        <v>4</v>
      </c>
      <c r="AT25" s="7">
        <v>128</v>
      </c>
      <c r="AU25" s="15">
        <f t="shared" si="9"/>
        <v>1.7857142857142794</v>
      </c>
      <c r="AV25" s="15">
        <f t="shared" si="10"/>
        <v>5.5803571428571237</v>
      </c>
      <c r="AW25" s="7"/>
      <c r="AX25" s="10">
        <f>Y25*$AX$3</f>
        <v>3.571428571428559E-4</v>
      </c>
      <c r="AY25" s="7"/>
      <c r="AZ25" s="25">
        <f t="shared" si="11"/>
        <v>3.571428571428559E-4</v>
      </c>
      <c r="BA25" s="7">
        <v>4</v>
      </c>
      <c r="BB25" s="7">
        <v>128</v>
      </c>
      <c r="BC25" s="15">
        <f t="shared" si="12"/>
        <v>0.89285714285713969</v>
      </c>
      <c r="BD25" s="15">
        <f t="shared" si="13"/>
        <v>2.7901785714285618</v>
      </c>
      <c r="BE25" s="7"/>
      <c r="BF25" s="7"/>
      <c r="BG25" s="7"/>
    </row>
    <row r="26" spans="2:59" x14ac:dyDescent="0.3">
      <c r="B26" s="7">
        <v>22</v>
      </c>
      <c r="C26" s="7">
        <f>(350+B26*4)*7</f>
        <v>3066</v>
      </c>
      <c r="D26" s="7">
        <f>(100+B26*3)*3</f>
        <v>498</v>
      </c>
      <c r="E26" s="7">
        <f t="shared" si="0"/>
        <v>3564</v>
      </c>
      <c r="F26" s="24">
        <f t="shared" si="14"/>
        <v>1.0490501842925992E-2</v>
      </c>
      <c r="G26" s="25">
        <f t="shared" si="1"/>
        <v>2.622625460731498E-3</v>
      </c>
      <c r="H26" s="7">
        <v>3</v>
      </c>
      <c r="I26" s="7">
        <v>90</v>
      </c>
      <c r="J26" s="15">
        <f t="shared" si="2"/>
        <v>8.7420848691049944</v>
      </c>
      <c r="K26" s="15">
        <f t="shared" si="3"/>
        <v>29.140282897016647</v>
      </c>
      <c r="L26" s="7"/>
      <c r="M26" s="7">
        <v>22</v>
      </c>
      <c r="N26" s="7">
        <f t="shared" si="4"/>
        <v>592384</v>
      </c>
      <c r="O26" s="24">
        <f t="shared" si="15"/>
        <v>1.9607843137254832E-2</v>
      </c>
      <c r="P26" s="25">
        <f>O26*$P$3</f>
        <v>1.9607843137254832E-3</v>
      </c>
      <c r="Q26" s="7"/>
      <c r="R26" s="7">
        <v>5</v>
      </c>
      <c r="S26" s="7">
        <v>180</v>
      </c>
      <c r="T26" s="15">
        <f t="shared" si="16"/>
        <v>3.9215686274509665</v>
      </c>
      <c r="U26" s="15">
        <f t="shared" si="17"/>
        <v>10.893246187363795</v>
      </c>
      <c r="V26" s="7"/>
      <c r="W26" s="7">
        <v>22</v>
      </c>
      <c r="X26" s="7">
        <v>142</v>
      </c>
      <c r="Y26" s="24">
        <f t="shared" si="18"/>
        <v>7.0921985815601829E-3</v>
      </c>
      <c r="Z26" s="26">
        <f>Y26*$Z$3</f>
        <v>7.0921985815601833E-4</v>
      </c>
      <c r="AA26" s="7">
        <v>4</v>
      </c>
      <c r="AB26" s="7">
        <v>135</v>
      </c>
      <c r="AC26" s="15">
        <f t="shared" si="5"/>
        <v>1.7730496453900457</v>
      </c>
      <c r="AD26" s="15">
        <f t="shared" si="6"/>
        <v>5.2534804307853209</v>
      </c>
      <c r="AE26" s="7"/>
      <c r="AF26" s="7">
        <v>22</v>
      </c>
      <c r="AG26" s="7">
        <v>142</v>
      </c>
      <c r="AH26" s="24">
        <f t="shared" ref="AH26:AJ26" si="59">(AG26/AG25-1)</f>
        <v>7.0921985815601829E-3</v>
      </c>
      <c r="AI26" s="26">
        <f t="shared" si="20"/>
        <v>7.0921985815601833E-4</v>
      </c>
      <c r="AJ26" s="7">
        <v>4</v>
      </c>
      <c r="AK26" s="7">
        <v>135</v>
      </c>
      <c r="AL26" s="15">
        <f t="shared" si="7"/>
        <v>1.7730496453900457</v>
      </c>
      <c r="AM26" s="15">
        <f t="shared" si="8"/>
        <v>5.2534804307853209</v>
      </c>
      <c r="AN26" s="7"/>
      <c r="AO26" s="7">
        <v>22</v>
      </c>
      <c r="AP26" s="7">
        <v>142</v>
      </c>
      <c r="AQ26" s="24">
        <f t="shared" ref="AQ26:AS26" si="60">(AP26/AP25-1)</f>
        <v>7.0921985815601829E-3</v>
      </c>
      <c r="AR26" s="26">
        <f t="shared" si="22"/>
        <v>7.0921985815601833E-4</v>
      </c>
      <c r="AS26" s="7">
        <v>4</v>
      </c>
      <c r="AT26" s="7">
        <v>135</v>
      </c>
      <c r="AU26" s="15">
        <f t="shared" si="9"/>
        <v>1.7730496453900457</v>
      </c>
      <c r="AV26" s="15">
        <f t="shared" si="10"/>
        <v>5.2534804307853209</v>
      </c>
      <c r="AW26" s="7"/>
      <c r="AX26" s="10">
        <f>Y26*$AX$3</f>
        <v>3.5460992907800917E-4</v>
      </c>
      <c r="AY26" s="7"/>
      <c r="AZ26" s="25">
        <f t="shared" si="11"/>
        <v>3.5460992907800917E-4</v>
      </c>
      <c r="BA26" s="7">
        <v>4</v>
      </c>
      <c r="BB26" s="7">
        <v>135</v>
      </c>
      <c r="BC26" s="15">
        <f t="shared" si="12"/>
        <v>0.88652482269502286</v>
      </c>
      <c r="BD26" s="15">
        <f t="shared" si="13"/>
        <v>2.6267402153926604</v>
      </c>
      <c r="BE26" s="7"/>
      <c r="BF26" s="7"/>
      <c r="BG26" s="7"/>
    </row>
    <row r="27" spans="2:59" x14ac:dyDescent="0.3">
      <c r="B27" s="7">
        <v>23</v>
      </c>
      <c r="C27" s="7">
        <f>(350+B27*4)*7</f>
        <v>3094</v>
      </c>
      <c r="D27" s="7">
        <f>(100+B27*3)*3</f>
        <v>507</v>
      </c>
      <c r="E27" s="7">
        <f t="shared" si="0"/>
        <v>3601</v>
      </c>
      <c r="F27" s="24">
        <f t="shared" si="14"/>
        <v>1.0381593714926973E-2</v>
      </c>
      <c r="G27" s="25">
        <f t="shared" si="1"/>
        <v>2.5953984287317433E-3</v>
      </c>
      <c r="H27" s="7">
        <v>3</v>
      </c>
      <c r="I27" s="7">
        <v>95</v>
      </c>
      <c r="J27" s="15">
        <f t="shared" si="2"/>
        <v>8.6513280957724774</v>
      </c>
      <c r="K27" s="15">
        <f t="shared" si="3"/>
        <v>27.319983460334143</v>
      </c>
      <c r="L27" s="7"/>
      <c r="M27" s="7">
        <v>23</v>
      </c>
      <c r="N27" s="7">
        <f t="shared" si="4"/>
        <v>603776</v>
      </c>
      <c r="O27" s="24">
        <f t="shared" si="15"/>
        <v>1.9230769230769162E-2</v>
      </c>
      <c r="P27" s="25">
        <f>O27*$P$3</f>
        <v>1.9230769230769162E-3</v>
      </c>
      <c r="Q27" s="7"/>
      <c r="R27" s="7">
        <v>5</v>
      </c>
      <c r="S27" s="7">
        <v>190</v>
      </c>
      <c r="T27" s="15">
        <f t="shared" si="16"/>
        <v>3.8461538461538325</v>
      </c>
      <c r="U27" s="15">
        <f t="shared" si="17"/>
        <v>10.121457489878507</v>
      </c>
      <c r="V27" s="7"/>
      <c r="W27" s="7">
        <v>23</v>
      </c>
      <c r="X27" s="7">
        <v>143</v>
      </c>
      <c r="Y27" s="24">
        <f t="shared" si="18"/>
        <v>7.0422535211267512E-3</v>
      </c>
      <c r="Z27" s="26">
        <f>Y27*$Z$3</f>
        <v>7.0422535211267512E-4</v>
      </c>
      <c r="AA27" s="7">
        <v>4</v>
      </c>
      <c r="AB27" s="7">
        <v>143</v>
      </c>
      <c r="AC27" s="15">
        <f t="shared" si="5"/>
        <v>1.7605633802816878</v>
      </c>
      <c r="AD27" s="15">
        <f t="shared" si="6"/>
        <v>4.924652811976749</v>
      </c>
      <c r="AE27" s="7"/>
      <c r="AF27" s="7">
        <v>23</v>
      </c>
      <c r="AG27" s="7">
        <v>143</v>
      </c>
      <c r="AH27" s="24">
        <f t="shared" ref="AH27:AJ27" si="61">(AG27/AG26-1)</f>
        <v>7.0422535211267512E-3</v>
      </c>
      <c r="AI27" s="26">
        <f t="shared" si="20"/>
        <v>7.0422535211267512E-4</v>
      </c>
      <c r="AJ27" s="7">
        <v>4</v>
      </c>
      <c r="AK27" s="7">
        <v>143</v>
      </c>
      <c r="AL27" s="15">
        <f t="shared" si="7"/>
        <v>1.7605633802816878</v>
      </c>
      <c r="AM27" s="15">
        <f t="shared" si="8"/>
        <v>4.924652811976749</v>
      </c>
      <c r="AN27" s="7"/>
      <c r="AO27" s="7">
        <v>23</v>
      </c>
      <c r="AP27" s="7">
        <v>143</v>
      </c>
      <c r="AQ27" s="24">
        <f t="shared" ref="AQ27:AS27" si="62">(AP27/AP26-1)</f>
        <v>7.0422535211267512E-3</v>
      </c>
      <c r="AR27" s="26">
        <f t="shared" si="22"/>
        <v>7.0422535211267512E-4</v>
      </c>
      <c r="AS27" s="7">
        <v>4</v>
      </c>
      <c r="AT27" s="7">
        <v>143</v>
      </c>
      <c r="AU27" s="15">
        <f t="shared" si="9"/>
        <v>1.7605633802816878</v>
      </c>
      <c r="AV27" s="15">
        <f t="shared" si="10"/>
        <v>4.924652811976749</v>
      </c>
      <c r="AW27" s="7"/>
      <c r="AX27" s="10">
        <f>Y27*$AX$3</f>
        <v>3.5211267605633756E-4</v>
      </c>
      <c r="AY27" s="7"/>
      <c r="AZ27" s="25">
        <f t="shared" si="11"/>
        <v>3.5211267605633756E-4</v>
      </c>
      <c r="BA27" s="7">
        <v>4</v>
      </c>
      <c r="BB27" s="7">
        <v>143</v>
      </c>
      <c r="BC27" s="15">
        <f t="shared" si="12"/>
        <v>0.8802816901408439</v>
      </c>
      <c r="BD27" s="15">
        <f t="shared" si="13"/>
        <v>2.4623264059883745</v>
      </c>
      <c r="BE27" s="7"/>
      <c r="BF27" s="7"/>
      <c r="BG27" s="7"/>
    </row>
    <row r="28" spans="2:59" x14ac:dyDescent="0.3">
      <c r="B28" s="7">
        <v>24</v>
      </c>
      <c r="C28" s="7">
        <f>(350+B28*4)*7</f>
        <v>3122</v>
      </c>
      <c r="D28" s="7">
        <f>(100+B28*3)*3</f>
        <v>516</v>
      </c>
      <c r="E28" s="7">
        <f t="shared" si="0"/>
        <v>3638</v>
      </c>
      <c r="F28" s="24">
        <f t="shared" si="14"/>
        <v>1.0274923632324295E-2</v>
      </c>
      <c r="G28" s="25">
        <f t="shared" si="1"/>
        <v>2.5687309080810738E-3</v>
      </c>
      <c r="H28" s="7">
        <v>3</v>
      </c>
      <c r="I28" s="7">
        <v>100</v>
      </c>
      <c r="J28" s="15">
        <f t="shared" si="2"/>
        <v>8.5624363602702456</v>
      </c>
      <c r="K28" s="15">
        <f t="shared" si="3"/>
        <v>25.687309080810738</v>
      </c>
      <c r="L28" s="7"/>
      <c r="M28" s="7">
        <v>24</v>
      </c>
      <c r="N28" s="7">
        <f t="shared" si="4"/>
        <v>615168</v>
      </c>
      <c r="O28" s="24">
        <f t="shared" si="15"/>
        <v>1.8867924528301883E-2</v>
      </c>
      <c r="P28" s="25">
        <f>O28*$P$3</f>
        <v>1.8867924528301883E-3</v>
      </c>
      <c r="Q28" s="7"/>
      <c r="R28" s="7">
        <v>5</v>
      </c>
      <c r="S28" s="7">
        <v>200</v>
      </c>
      <c r="T28" s="15">
        <f t="shared" si="16"/>
        <v>3.773584905660377</v>
      </c>
      <c r="U28" s="15">
        <f t="shared" si="17"/>
        <v>9.4339622641509422</v>
      </c>
      <c r="V28" s="7"/>
      <c r="W28" s="7">
        <v>24</v>
      </c>
      <c r="X28" s="7">
        <v>144</v>
      </c>
      <c r="Y28" s="24">
        <f t="shared" si="18"/>
        <v>6.9930069930070893E-3</v>
      </c>
      <c r="Z28" s="26">
        <f>Y28*$Z$3</f>
        <v>6.9930069930070895E-4</v>
      </c>
      <c r="AA28" s="7">
        <v>4</v>
      </c>
      <c r="AB28" s="7">
        <v>150</v>
      </c>
      <c r="AC28" s="15">
        <f t="shared" si="5"/>
        <v>1.7482517482517723</v>
      </c>
      <c r="AD28" s="15">
        <f t="shared" si="6"/>
        <v>4.6620046620047262</v>
      </c>
      <c r="AE28" s="7"/>
      <c r="AF28" s="7">
        <v>24</v>
      </c>
      <c r="AG28" s="7">
        <v>144</v>
      </c>
      <c r="AH28" s="24">
        <f t="shared" ref="AH28:AJ28" si="63">(AG28/AG27-1)</f>
        <v>6.9930069930070893E-3</v>
      </c>
      <c r="AI28" s="26">
        <f t="shared" si="20"/>
        <v>6.9930069930070895E-4</v>
      </c>
      <c r="AJ28" s="7">
        <v>4</v>
      </c>
      <c r="AK28" s="7">
        <v>150</v>
      </c>
      <c r="AL28" s="15">
        <f t="shared" si="7"/>
        <v>1.7482517482517723</v>
      </c>
      <c r="AM28" s="15">
        <f t="shared" si="8"/>
        <v>4.6620046620047262</v>
      </c>
      <c r="AN28" s="7"/>
      <c r="AO28" s="7">
        <v>24</v>
      </c>
      <c r="AP28" s="7">
        <v>144</v>
      </c>
      <c r="AQ28" s="24">
        <f t="shared" ref="AQ28:AS28" si="64">(AP28/AP27-1)</f>
        <v>6.9930069930070893E-3</v>
      </c>
      <c r="AR28" s="26">
        <f t="shared" si="22"/>
        <v>6.9930069930070895E-4</v>
      </c>
      <c r="AS28" s="7">
        <v>4</v>
      </c>
      <c r="AT28" s="7">
        <v>150</v>
      </c>
      <c r="AU28" s="15">
        <f t="shared" si="9"/>
        <v>1.7482517482517723</v>
      </c>
      <c r="AV28" s="15">
        <f t="shared" si="10"/>
        <v>4.6620046620047262</v>
      </c>
      <c r="AW28" s="7"/>
      <c r="AX28" s="10">
        <f>Y28*$AX$3</f>
        <v>3.4965034965035447E-4</v>
      </c>
      <c r="AY28" s="7"/>
      <c r="AZ28" s="25">
        <f t="shared" si="11"/>
        <v>3.4965034965035447E-4</v>
      </c>
      <c r="BA28" s="7">
        <v>4</v>
      </c>
      <c r="BB28" s="7">
        <v>150</v>
      </c>
      <c r="BC28" s="15">
        <f t="shared" si="12"/>
        <v>0.87412587412588616</v>
      </c>
      <c r="BD28" s="15">
        <f t="shared" si="13"/>
        <v>2.3310023310023631</v>
      </c>
      <c r="BE28" s="7"/>
      <c r="BF28" s="7"/>
      <c r="BG28" s="7"/>
    </row>
    <row r="29" spans="2:59" x14ac:dyDescent="0.3">
      <c r="B29" s="7">
        <v>25</v>
      </c>
      <c r="C29" s="7">
        <f>(350+B29*4)*7</f>
        <v>3150</v>
      </c>
      <c r="D29" s="7">
        <f>(100+B29*3)*3</f>
        <v>525</v>
      </c>
      <c r="E29" s="7">
        <f t="shared" si="0"/>
        <v>3675</v>
      </c>
      <c r="F29" s="24">
        <f t="shared" si="14"/>
        <v>1.017042330951079E-2</v>
      </c>
      <c r="G29" s="25">
        <f t="shared" si="1"/>
        <v>2.5426058273776975E-3</v>
      </c>
      <c r="H29" s="7">
        <v>3</v>
      </c>
      <c r="I29" s="7">
        <v>105</v>
      </c>
      <c r="J29" s="15">
        <f t="shared" si="2"/>
        <v>8.4753527579256573</v>
      </c>
      <c r="K29" s="15">
        <f t="shared" si="3"/>
        <v>24.215293594073309</v>
      </c>
      <c r="L29" s="7"/>
      <c r="M29" s="7">
        <v>25</v>
      </c>
      <c r="N29" s="7">
        <f t="shared" si="4"/>
        <v>626560</v>
      </c>
      <c r="O29" s="24">
        <f t="shared" si="15"/>
        <v>1.8518518518518601E-2</v>
      </c>
      <c r="P29" s="25">
        <f>O29*$P$3</f>
        <v>1.8518518518518602E-3</v>
      </c>
      <c r="Q29" s="7"/>
      <c r="R29" s="7">
        <v>5</v>
      </c>
      <c r="S29" s="7">
        <v>210</v>
      </c>
      <c r="T29" s="15">
        <f t="shared" si="16"/>
        <v>3.7037037037037202</v>
      </c>
      <c r="U29" s="15">
        <f t="shared" si="17"/>
        <v>8.8183421516755249</v>
      </c>
      <c r="V29" s="7"/>
      <c r="W29" s="7">
        <v>25</v>
      </c>
      <c r="X29" s="7">
        <v>145</v>
      </c>
      <c r="Y29" s="24">
        <f t="shared" si="18"/>
        <v>6.9444444444444198E-3</v>
      </c>
      <c r="Z29" s="26">
        <f>Y29*$Z$3</f>
        <v>6.9444444444444198E-4</v>
      </c>
      <c r="AA29" s="7">
        <v>4</v>
      </c>
      <c r="AB29" s="7">
        <v>158</v>
      </c>
      <c r="AC29" s="15">
        <f t="shared" si="5"/>
        <v>1.7361111111111049</v>
      </c>
      <c r="AD29" s="15">
        <f t="shared" si="6"/>
        <v>4.395218002812924</v>
      </c>
      <c r="AE29" s="7"/>
      <c r="AF29" s="7">
        <v>25</v>
      </c>
      <c r="AG29" s="7">
        <v>145</v>
      </c>
      <c r="AH29" s="24">
        <f t="shared" ref="AH29:AJ29" si="65">(AG29/AG28-1)</f>
        <v>6.9444444444444198E-3</v>
      </c>
      <c r="AI29" s="26">
        <f t="shared" si="20"/>
        <v>6.9444444444444198E-4</v>
      </c>
      <c r="AJ29" s="7">
        <v>4</v>
      </c>
      <c r="AK29" s="7">
        <v>158</v>
      </c>
      <c r="AL29" s="15">
        <f t="shared" si="7"/>
        <v>1.7361111111111049</v>
      </c>
      <c r="AM29" s="15">
        <f t="shared" si="8"/>
        <v>4.395218002812924</v>
      </c>
      <c r="AN29" s="7"/>
      <c r="AO29" s="7">
        <v>25</v>
      </c>
      <c r="AP29" s="7">
        <v>145</v>
      </c>
      <c r="AQ29" s="24">
        <f t="shared" ref="AQ29:AS29" si="66">(AP29/AP28-1)</f>
        <v>6.9444444444444198E-3</v>
      </c>
      <c r="AR29" s="26">
        <f t="shared" si="22"/>
        <v>6.9444444444444198E-4</v>
      </c>
      <c r="AS29" s="7">
        <v>4</v>
      </c>
      <c r="AT29" s="7">
        <v>158</v>
      </c>
      <c r="AU29" s="15">
        <f t="shared" si="9"/>
        <v>1.7361111111111049</v>
      </c>
      <c r="AV29" s="15">
        <f t="shared" si="10"/>
        <v>4.395218002812924</v>
      </c>
      <c r="AW29" s="7"/>
      <c r="AX29" s="10">
        <f>Y29*$AX$3</f>
        <v>3.4722222222222099E-4</v>
      </c>
      <c r="AY29" s="24">
        <f>((132/131)-1)*0.7</f>
        <v>5.3435114503816101E-3</v>
      </c>
      <c r="AZ29" s="25">
        <f t="shared" si="11"/>
        <v>5.690733672603831E-3</v>
      </c>
      <c r="BA29" s="7">
        <v>4</v>
      </c>
      <c r="BB29" s="7">
        <v>158</v>
      </c>
      <c r="BC29" s="15">
        <f t="shared" si="12"/>
        <v>14.226834181509577</v>
      </c>
      <c r="BD29" s="15">
        <f t="shared" si="13"/>
        <v>36.017301725340701</v>
      </c>
      <c r="BE29" s="7"/>
      <c r="BF29" s="7"/>
      <c r="BG29" s="7"/>
    </row>
    <row r="30" spans="2:59" x14ac:dyDescent="0.3">
      <c r="B30" s="7">
        <v>26</v>
      </c>
      <c r="C30" s="7">
        <f>(350+B30*4)*7</f>
        <v>3178</v>
      </c>
      <c r="D30" s="7">
        <f>(100+B30*3)*3</f>
        <v>534</v>
      </c>
      <c r="E30" s="7">
        <f t="shared" si="0"/>
        <v>3712</v>
      </c>
      <c r="F30" s="24">
        <f t="shared" si="14"/>
        <v>1.00680272108844E-2</v>
      </c>
      <c r="G30" s="25">
        <f t="shared" si="1"/>
        <v>2.5170068027211001E-3</v>
      </c>
      <c r="H30" s="7">
        <v>3</v>
      </c>
      <c r="I30" s="7">
        <v>110</v>
      </c>
      <c r="J30" s="15">
        <f t="shared" si="2"/>
        <v>8.3900226757370007</v>
      </c>
      <c r="K30" s="15">
        <f t="shared" si="3"/>
        <v>22.881880024737274</v>
      </c>
      <c r="L30" s="7"/>
      <c r="M30" s="7">
        <v>26</v>
      </c>
      <c r="N30" s="7">
        <f t="shared" si="4"/>
        <v>637952</v>
      </c>
      <c r="O30" s="24">
        <f t="shared" si="15"/>
        <v>1.8181818181818077E-2</v>
      </c>
      <c r="P30" s="25">
        <f>O30*$P$3</f>
        <v>1.8181818181818078E-3</v>
      </c>
      <c r="Q30" s="7"/>
      <c r="R30" s="7">
        <v>6</v>
      </c>
      <c r="S30" s="7">
        <v>220</v>
      </c>
      <c r="T30" s="15">
        <f t="shared" si="16"/>
        <v>3.030303030303013</v>
      </c>
      <c r="U30" s="15">
        <f t="shared" si="17"/>
        <v>8.2644628099173083</v>
      </c>
      <c r="V30" s="7"/>
      <c r="W30" s="7">
        <v>26</v>
      </c>
      <c r="X30" s="7">
        <v>146</v>
      </c>
      <c r="Y30" s="24">
        <f t="shared" si="18"/>
        <v>6.8965517241379448E-3</v>
      </c>
      <c r="Z30" s="26">
        <f>Y30*$Z$3</f>
        <v>6.8965517241379457E-4</v>
      </c>
      <c r="AA30" s="7">
        <v>5</v>
      </c>
      <c r="AB30" s="7">
        <v>165</v>
      </c>
      <c r="AC30" s="15">
        <f t="shared" si="5"/>
        <v>1.3793103448275892</v>
      </c>
      <c r="AD30" s="15">
        <f t="shared" si="6"/>
        <v>4.1797283176593609</v>
      </c>
      <c r="AE30" s="7"/>
      <c r="AF30" s="7">
        <v>26</v>
      </c>
      <c r="AG30" s="7">
        <v>146</v>
      </c>
      <c r="AH30" s="24">
        <f t="shared" ref="AH30:AJ30" si="67">(AG30/AG29-1)</f>
        <v>6.8965517241379448E-3</v>
      </c>
      <c r="AI30" s="26">
        <f t="shared" si="20"/>
        <v>6.8965517241379457E-4</v>
      </c>
      <c r="AJ30" s="7">
        <v>5</v>
      </c>
      <c r="AK30" s="7">
        <v>165</v>
      </c>
      <c r="AL30" s="15">
        <f t="shared" si="7"/>
        <v>1.3793103448275892</v>
      </c>
      <c r="AM30" s="15">
        <f t="shared" si="8"/>
        <v>4.1797283176593609</v>
      </c>
      <c r="AN30" s="7"/>
      <c r="AO30" s="7">
        <v>26</v>
      </c>
      <c r="AP30" s="7">
        <v>146</v>
      </c>
      <c r="AQ30" s="24">
        <f t="shared" ref="AQ30:AS30" si="68">(AP30/AP29-1)</f>
        <v>6.8965517241379448E-3</v>
      </c>
      <c r="AR30" s="26">
        <f t="shared" si="22"/>
        <v>6.8965517241379457E-4</v>
      </c>
      <c r="AS30" s="7">
        <v>5</v>
      </c>
      <c r="AT30" s="7">
        <v>165</v>
      </c>
      <c r="AU30" s="15">
        <f t="shared" si="9"/>
        <v>1.3793103448275892</v>
      </c>
      <c r="AV30" s="15">
        <f t="shared" si="10"/>
        <v>4.1797283176593609</v>
      </c>
      <c r="AW30" s="7"/>
      <c r="AX30" s="10">
        <f>Y30*$AX$3</f>
        <v>3.4482758620689728E-4</v>
      </c>
      <c r="AY30" s="7"/>
      <c r="AZ30" s="25">
        <f t="shared" si="11"/>
        <v>3.4482758620689728E-4</v>
      </c>
      <c r="BA30" s="7">
        <v>5</v>
      </c>
      <c r="BB30" s="7">
        <v>165</v>
      </c>
      <c r="BC30" s="15">
        <f t="shared" si="12"/>
        <v>0.68965517241379459</v>
      </c>
      <c r="BD30" s="15">
        <f t="shared" si="13"/>
        <v>2.0898641588296805</v>
      </c>
      <c r="BE30" s="7"/>
      <c r="BF30" s="7"/>
      <c r="BG30" s="7"/>
    </row>
    <row r="31" spans="2:59" x14ac:dyDescent="0.3">
      <c r="B31" s="7">
        <v>27</v>
      </c>
      <c r="C31" s="7">
        <f>(350+B31*4)*7</f>
        <v>3206</v>
      </c>
      <c r="D31" s="7">
        <f>(100+B31*3)*3</f>
        <v>543</v>
      </c>
      <c r="E31" s="7">
        <f t="shared" si="0"/>
        <v>3749</v>
      </c>
      <c r="F31" s="24">
        <f t="shared" si="14"/>
        <v>9.9676724137931494E-3</v>
      </c>
      <c r="G31" s="25">
        <f t="shared" si="1"/>
        <v>2.4919181034482873E-3</v>
      </c>
      <c r="H31" s="7">
        <v>3</v>
      </c>
      <c r="I31" s="7">
        <v>115</v>
      </c>
      <c r="J31" s="15">
        <f t="shared" si="2"/>
        <v>8.3063936781609584</v>
      </c>
      <c r="K31" s="15">
        <f t="shared" si="3"/>
        <v>21.668853073463367</v>
      </c>
      <c r="L31" s="7"/>
      <c r="M31" s="7">
        <v>27</v>
      </c>
      <c r="N31" s="7">
        <f t="shared" si="4"/>
        <v>649344</v>
      </c>
      <c r="O31" s="24">
        <f t="shared" si="15"/>
        <v>1.7857142857142794E-2</v>
      </c>
      <c r="P31" s="25">
        <f>O31*$P$3</f>
        <v>1.7857142857142794E-3</v>
      </c>
      <c r="Q31" s="7"/>
      <c r="R31" s="7">
        <v>6</v>
      </c>
      <c r="S31" s="7">
        <v>230</v>
      </c>
      <c r="T31" s="15">
        <f t="shared" si="16"/>
        <v>2.9761904761904656</v>
      </c>
      <c r="U31" s="15">
        <f t="shared" si="17"/>
        <v>7.7639751552794758</v>
      </c>
      <c r="V31" s="7"/>
      <c r="W31" s="7">
        <v>27</v>
      </c>
      <c r="X31" s="7">
        <v>147</v>
      </c>
      <c r="Y31" s="24">
        <f t="shared" si="18"/>
        <v>6.8493150684931781E-3</v>
      </c>
      <c r="Z31" s="26">
        <f>Y31*$Z$3</f>
        <v>6.8493150684931789E-4</v>
      </c>
      <c r="AA31" s="7">
        <v>5</v>
      </c>
      <c r="AB31" s="7">
        <v>173</v>
      </c>
      <c r="AC31" s="15">
        <f t="shared" si="5"/>
        <v>1.3698630136986358</v>
      </c>
      <c r="AD31" s="15">
        <f t="shared" si="6"/>
        <v>3.9591416580885426</v>
      </c>
      <c r="AE31" s="7"/>
      <c r="AF31" s="7">
        <v>27</v>
      </c>
      <c r="AG31" s="7">
        <v>147</v>
      </c>
      <c r="AH31" s="24">
        <f t="shared" ref="AH31:AJ31" si="69">(AG31/AG30-1)</f>
        <v>6.8493150684931781E-3</v>
      </c>
      <c r="AI31" s="26">
        <f t="shared" si="20"/>
        <v>6.8493150684931789E-4</v>
      </c>
      <c r="AJ31" s="7">
        <v>5</v>
      </c>
      <c r="AK31" s="7">
        <v>173</v>
      </c>
      <c r="AL31" s="15">
        <f t="shared" si="7"/>
        <v>1.3698630136986358</v>
      </c>
      <c r="AM31" s="15">
        <f t="shared" si="8"/>
        <v>3.9591416580885426</v>
      </c>
      <c r="AN31" s="7"/>
      <c r="AO31" s="7">
        <v>27</v>
      </c>
      <c r="AP31" s="7">
        <v>147</v>
      </c>
      <c r="AQ31" s="24">
        <f t="shared" ref="AQ31:AS31" si="70">(AP31/AP30-1)</f>
        <v>6.8493150684931781E-3</v>
      </c>
      <c r="AR31" s="26">
        <f t="shared" si="22"/>
        <v>6.8493150684931789E-4</v>
      </c>
      <c r="AS31" s="7">
        <v>5</v>
      </c>
      <c r="AT31" s="7">
        <v>173</v>
      </c>
      <c r="AU31" s="15">
        <f t="shared" si="9"/>
        <v>1.3698630136986358</v>
      </c>
      <c r="AV31" s="15">
        <f t="shared" si="10"/>
        <v>3.9591416580885426</v>
      </c>
      <c r="AW31" s="7"/>
      <c r="AX31" s="10">
        <f>Y31*$AX$3</f>
        <v>3.4246575342465895E-4</v>
      </c>
      <c r="AY31" s="7"/>
      <c r="AZ31" s="25">
        <f t="shared" si="11"/>
        <v>3.4246575342465895E-4</v>
      </c>
      <c r="BA31" s="7">
        <v>5</v>
      </c>
      <c r="BB31" s="7">
        <v>173</v>
      </c>
      <c r="BC31" s="15">
        <f t="shared" si="12"/>
        <v>0.68493150684931792</v>
      </c>
      <c r="BD31" s="15">
        <f t="shared" si="13"/>
        <v>1.9795708290442713</v>
      </c>
      <c r="BE31" s="7"/>
      <c r="BF31" s="7"/>
      <c r="BG31" s="7"/>
    </row>
    <row r="32" spans="2:59" x14ac:dyDescent="0.3">
      <c r="B32" s="7">
        <v>28</v>
      </c>
      <c r="C32" s="7">
        <f>(350+B32*4)*7</f>
        <v>3234</v>
      </c>
      <c r="D32" s="7">
        <f>(100+B32*3)*3</f>
        <v>552</v>
      </c>
      <c r="E32" s="7">
        <f t="shared" si="0"/>
        <v>3786</v>
      </c>
      <c r="F32" s="24">
        <f t="shared" si="14"/>
        <v>9.8692984795945016E-3</v>
      </c>
      <c r="G32" s="25">
        <f t="shared" si="1"/>
        <v>2.4673246198986254E-3</v>
      </c>
      <c r="H32" s="7">
        <v>3</v>
      </c>
      <c r="I32" s="7">
        <v>120</v>
      </c>
      <c r="J32" s="15">
        <f t="shared" si="2"/>
        <v>8.2244153996620852</v>
      </c>
      <c r="K32" s="15">
        <f t="shared" si="3"/>
        <v>20.56103849915521</v>
      </c>
      <c r="L32" s="7"/>
      <c r="M32" s="7">
        <v>28</v>
      </c>
      <c r="N32" s="7">
        <f t="shared" si="4"/>
        <v>660736</v>
      </c>
      <c r="O32" s="24">
        <f t="shared" si="15"/>
        <v>1.7543859649122862E-2</v>
      </c>
      <c r="P32" s="25">
        <f>O32*$P$3</f>
        <v>1.7543859649122862E-3</v>
      </c>
      <c r="Q32" s="7"/>
      <c r="R32" s="7">
        <v>6</v>
      </c>
      <c r="S32" s="7">
        <v>240</v>
      </c>
      <c r="T32" s="15">
        <f t="shared" si="16"/>
        <v>2.9239766081871434</v>
      </c>
      <c r="U32" s="15">
        <f t="shared" si="17"/>
        <v>7.3099415204678593</v>
      </c>
      <c r="V32" s="7"/>
      <c r="W32" s="7">
        <v>28</v>
      </c>
      <c r="X32" s="7">
        <v>148</v>
      </c>
      <c r="Y32" s="24">
        <f t="shared" si="18"/>
        <v>6.8027210884353817E-3</v>
      </c>
      <c r="Z32" s="26">
        <f>Y32*$Z$3</f>
        <v>6.8027210884353824E-4</v>
      </c>
      <c r="AA32" s="7">
        <v>5</v>
      </c>
      <c r="AB32" s="7">
        <v>180</v>
      </c>
      <c r="AC32" s="15">
        <f t="shared" si="5"/>
        <v>1.3605442176870766</v>
      </c>
      <c r="AD32" s="15">
        <f t="shared" si="6"/>
        <v>3.7792894935752126</v>
      </c>
      <c r="AE32" s="7"/>
      <c r="AF32" s="7">
        <v>28</v>
      </c>
      <c r="AG32" s="7">
        <v>148</v>
      </c>
      <c r="AH32" s="24">
        <f t="shared" ref="AH32:AJ32" si="71">(AG32/AG31-1)</f>
        <v>6.8027210884353817E-3</v>
      </c>
      <c r="AI32" s="26">
        <f t="shared" si="20"/>
        <v>6.8027210884353824E-4</v>
      </c>
      <c r="AJ32" s="7">
        <v>5</v>
      </c>
      <c r="AK32" s="7">
        <v>180</v>
      </c>
      <c r="AL32" s="15">
        <f t="shared" si="7"/>
        <v>1.3605442176870766</v>
      </c>
      <c r="AM32" s="15">
        <f t="shared" si="8"/>
        <v>3.7792894935752126</v>
      </c>
      <c r="AN32" s="7"/>
      <c r="AO32" s="7">
        <v>28</v>
      </c>
      <c r="AP32" s="7">
        <v>148</v>
      </c>
      <c r="AQ32" s="24">
        <f t="shared" ref="AQ32:AS32" si="72">(AP32/AP31-1)</f>
        <v>6.8027210884353817E-3</v>
      </c>
      <c r="AR32" s="26">
        <f t="shared" si="22"/>
        <v>6.8027210884353824E-4</v>
      </c>
      <c r="AS32" s="7">
        <v>5</v>
      </c>
      <c r="AT32" s="7">
        <v>180</v>
      </c>
      <c r="AU32" s="15">
        <f t="shared" si="9"/>
        <v>1.3605442176870766</v>
      </c>
      <c r="AV32" s="15">
        <f t="shared" si="10"/>
        <v>3.7792894935752126</v>
      </c>
      <c r="AW32" s="7"/>
      <c r="AX32" s="10">
        <f>Y32*$AX$3</f>
        <v>3.4013605442176912E-4</v>
      </c>
      <c r="AY32" s="7"/>
      <c r="AZ32" s="25">
        <f t="shared" si="11"/>
        <v>3.4013605442176912E-4</v>
      </c>
      <c r="BA32" s="7">
        <v>5</v>
      </c>
      <c r="BB32" s="7">
        <v>180</v>
      </c>
      <c r="BC32" s="15">
        <f t="shared" si="12"/>
        <v>0.68027210884353828</v>
      </c>
      <c r="BD32" s="15">
        <f t="shared" si="13"/>
        <v>1.8896447467876063</v>
      </c>
      <c r="BE32" s="7"/>
      <c r="BF32" s="7"/>
      <c r="BG32" s="7"/>
    </row>
    <row r="33" spans="2:59" x14ac:dyDescent="0.3">
      <c r="B33" s="7">
        <v>29</v>
      </c>
      <c r="C33" s="7">
        <f>(350+B33*4)*7</f>
        <v>3262</v>
      </c>
      <c r="D33" s="7">
        <f>(100+B33*3)*3</f>
        <v>561</v>
      </c>
      <c r="E33" s="7">
        <f t="shared" si="0"/>
        <v>3823</v>
      </c>
      <c r="F33" s="24">
        <f t="shared" si="14"/>
        <v>9.7728473322769016E-3</v>
      </c>
      <c r="G33" s="25">
        <f t="shared" si="1"/>
        <v>2.4432118330692254E-3</v>
      </c>
      <c r="H33" s="7">
        <v>4</v>
      </c>
      <c r="I33" s="7">
        <v>125</v>
      </c>
      <c r="J33" s="15">
        <f t="shared" si="2"/>
        <v>6.1080295826730637</v>
      </c>
      <c r="K33" s="15">
        <f t="shared" si="3"/>
        <v>19.545694664553803</v>
      </c>
      <c r="L33" s="7"/>
      <c r="M33" s="7">
        <v>29</v>
      </c>
      <c r="N33" s="7">
        <f t="shared" si="4"/>
        <v>672128</v>
      </c>
      <c r="O33" s="24">
        <f t="shared" si="15"/>
        <v>1.7241379310344751E-2</v>
      </c>
      <c r="P33" s="25">
        <f>O33*$P$3</f>
        <v>1.7241379310344751E-3</v>
      </c>
      <c r="Q33" s="7"/>
      <c r="R33" s="7">
        <v>7</v>
      </c>
      <c r="S33" s="7">
        <v>250</v>
      </c>
      <c r="T33" s="15">
        <f t="shared" si="16"/>
        <v>2.4630541871921072</v>
      </c>
      <c r="U33" s="15">
        <f t="shared" si="17"/>
        <v>6.8965517241379004</v>
      </c>
      <c r="V33" s="7"/>
      <c r="W33" s="7">
        <v>29</v>
      </c>
      <c r="X33" s="7">
        <v>149</v>
      </c>
      <c r="Y33" s="24">
        <f t="shared" si="18"/>
        <v>6.7567567567567988E-3</v>
      </c>
      <c r="Z33" s="26">
        <f>Y33*$Z$3</f>
        <v>6.7567567567567994E-4</v>
      </c>
      <c r="AA33" s="7">
        <v>6</v>
      </c>
      <c r="AB33" s="7">
        <v>188</v>
      </c>
      <c r="AC33" s="15">
        <f t="shared" si="5"/>
        <v>1.1261261261261333</v>
      </c>
      <c r="AD33" s="15">
        <f t="shared" si="6"/>
        <v>3.5940195514663826</v>
      </c>
      <c r="AE33" s="7"/>
      <c r="AF33" s="7">
        <v>29</v>
      </c>
      <c r="AG33" s="7">
        <v>149</v>
      </c>
      <c r="AH33" s="24">
        <f t="shared" ref="AH33:AJ33" si="73">(AG33/AG32-1)</f>
        <v>6.7567567567567988E-3</v>
      </c>
      <c r="AI33" s="26">
        <f t="shared" si="20"/>
        <v>6.7567567567567994E-4</v>
      </c>
      <c r="AJ33" s="7">
        <v>6</v>
      </c>
      <c r="AK33" s="7">
        <v>188</v>
      </c>
      <c r="AL33" s="15">
        <f t="shared" si="7"/>
        <v>1.1261261261261333</v>
      </c>
      <c r="AM33" s="15">
        <f t="shared" si="8"/>
        <v>3.5940195514663826</v>
      </c>
      <c r="AN33" s="7"/>
      <c r="AO33" s="7">
        <v>29</v>
      </c>
      <c r="AP33" s="7">
        <v>149</v>
      </c>
      <c r="AQ33" s="24">
        <f t="shared" ref="AQ33:AS33" si="74">(AP33/AP32-1)</f>
        <v>6.7567567567567988E-3</v>
      </c>
      <c r="AR33" s="26">
        <f t="shared" si="22"/>
        <v>6.7567567567567994E-4</v>
      </c>
      <c r="AS33" s="7">
        <v>6</v>
      </c>
      <c r="AT33" s="7">
        <v>188</v>
      </c>
      <c r="AU33" s="15">
        <f t="shared" si="9"/>
        <v>1.1261261261261333</v>
      </c>
      <c r="AV33" s="15">
        <f t="shared" si="10"/>
        <v>3.5940195514663826</v>
      </c>
      <c r="AW33" s="7"/>
      <c r="AX33" s="10">
        <f>Y33*$AX$3</f>
        <v>3.3783783783783997E-4</v>
      </c>
      <c r="AY33" s="7"/>
      <c r="AZ33" s="25">
        <f t="shared" si="11"/>
        <v>3.3783783783783997E-4</v>
      </c>
      <c r="BA33" s="7">
        <v>6</v>
      </c>
      <c r="BB33" s="7">
        <v>188</v>
      </c>
      <c r="BC33" s="15">
        <f t="shared" si="12"/>
        <v>0.56306306306306664</v>
      </c>
      <c r="BD33" s="15">
        <f t="shared" si="13"/>
        <v>1.7970097757331913</v>
      </c>
      <c r="BE33" s="7"/>
      <c r="BF33" s="7"/>
      <c r="BG33" s="7"/>
    </row>
    <row r="34" spans="2:59" x14ac:dyDescent="0.3">
      <c r="B34" s="8">
        <v>30</v>
      </c>
      <c r="C34" s="7">
        <f>(350+B34*4)*7</f>
        <v>3290</v>
      </c>
      <c r="D34" s="7">
        <f>(100+B34*3)*3</f>
        <v>570</v>
      </c>
      <c r="E34" s="7">
        <f t="shared" si="0"/>
        <v>3860</v>
      </c>
      <c r="F34" s="24">
        <f t="shared" si="14"/>
        <v>9.6782631441276745E-3</v>
      </c>
      <c r="G34" s="25">
        <f t="shared" si="1"/>
        <v>2.4195657860319186E-3</v>
      </c>
      <c r="H34" s="7">
        <v>10</v>
      </c>
      <c r="I34" s="7">
        <v>250</v>
      </c>
      <c r="J34" s="15">
        <f t="shared" si="2"/>
        <v>2.4195657860319186</v>
      </c>
      <c r="K34" s="15">
        <f t="shared" si="3"/>
        <v>9.6782631441276745</v>
      </c>
      <c r="L34" s="7"/>
      <c r="M34" s="8">
        <v>30</v>
      </c>
      <c r="N34" s="7">
        <f t="shared" si="4"/>
        <v>683520</v>
      </c>
      <c r="O34" s="24">
        <f t="shared" si="15"/>
        <v>1.6949152542372836E-2</v>
      </c>
      <c r="P34" s="25">
        <f>O34*$P$3</f>
        <v>1.6949152542372837E-3</v>
      </c>
      <c r="Q34" s="7" t="s">
        <v>6</v>
      </c>
      <c r="R34" s="7">
        <v>20</v>
      </c>
      <c r="S34" s="7">
        <v>500</v>
      </c>
      <c r="T34" s="15">
        <f t="shared" si="16"/>
        <v>0.84745762711864181</v>
      </c>
      <c r="U34" s="15">
        <f t="shared" si="17"/>
        <v>3.3898305084745677</v>
      </c>
      <c r="V34" s="7"/>
      <c r="W34" s="8">
        <v>30</v>
      </c>
      <c r="X34" s="7">
        <v>160</v>
      </c>
      <c r="Y34" s="22">
        <f t="shared" si="18"/>
        <v>7.3825503355704702E-2</v>
      </c>
      <c r="Z34" s="26">
        <f>Y34*$Z$3</f>
        <v>7.3825503355704706E-3</v>
      </c>
      <c r="AA34" s="7">
        <v>15</v>
      </c>
      <c r="AB34" s="7">
        <v>375</v>
      </c>
      <c r="AC34" s="15">
        <f t="shared" si="5"/>
        <v>4.9217002237136471</v>
      </c>
      <c r="AD34" s="15">
        <f t="shared" si="6"/>
        <v>19.686800894854589</v>
      </c>
      <c r="AE34" s="7"/>
      <c r="AF34" s="8">
        <v>30</v>
      </c>
      <c r="AG34" s="7">
        <v>160</v>
      </c>
      <c r="AH34" s="22">
        <f t="shared" ref="AH34:AJ34" si="75">(AG34/AG33-1)</f>
        <v>7.3825503355704702E-2</v>
      </c>
      <c r="AI34" s="26">
        <f t="shared" si="20"/>
        <v>7.3825503355704706E-3</v>
      </c>
      <c r="AJ34" s="7">
        <v>15</v>
      </c>
      <c r="AK34" s="7">
        <v>375</v>
      </c>
      <c r="AL34" s="15">
        <f t="shared" si="7"/>
        <v>4.9217002237136471</v>
      </c>
      <c r="AM34" s="15">
        <f t="shared" si="8"/>
        <v>19.686800894854589</v>
      </c>
      <c r="AN34" s="7"/>
      <c r="AO34" s="8">
        <v>30</v>
      </c>
      <c r="AP34" s="7">
        <v>160</v>
      </c>
      <c r="AQ34" s="22">
        <f t="shared" ref="AQ34:AS34" si="76">(AP34/AP33-1)</f>
        <v>7.3825503355704702E-2</v>
      </c>
      <c r="AR34" s="26">
        <f t="shared" si="22"/>
        <v>7.3825503355704706E-3</v>
      </c>
      <c r="AS34" s="7">
        <v>15</v>
      </c>
      <c r="AT34" s="7">
        <v>375</v>
      </c>
      <c r="AU34" s="15">
        <f t="shared" si="9"/>
        <v>4.9217002237136471</v>
      </c>
      <c r="AV34" s="15">
        <f t="shared" si="10"/>
        <v>19.686800894854589</v>
      </c>
      <c r="AW34" s="7"/>
      <c r="AX34" s="10">
        <f>Y34*$AX$3</f>
        <v>3.6912751677852353E-3</v>
      </c>
      <c r="AY34" s="7"/>
      <c r="AZ34" s="25">
        <f t="shared" si="11"/>
        <v>3.6912751677852353E-3</v>
      </c>
      <c r="BA34" s="7">
        <v>15</v>
      </c>
      <c r="BB34" s="7">
        <v>375</v>
      </c>
      <c r="BC34" s="15">
        <f t="shared" si="12"/>
        <v>2.4608501118568236</v>
      </c>
      <c r="BD34" s="15">
        <f t="shared" si="13"/>
        <v>9.8434004474272943</v>
      </c>
      <c r="BE34" s="7"/>
      <c r="BF34" s="7"/>
      <c r="BG34" s="7"/>
    </row>
    <row r="35" spans="2:59" x14ac:dyDescent="0.3">
      <c r="B35" s="7"/>
      <c r="C35" s="7"/>
      <c r="D35" s="7"/>
      <c r="E35" s="7"/>
      <c r="F35" s="7"/>
      <c r="G35" s="7"/>
      <c r="H35" s="7">
        <f>SUM(H5:H34)</f>
        <v>83</v>
      </c>
      <c r="I35" s="7">
        <f>SUM(I5:I34)</f>
        <v>2252</v>
      </c>
      <c r="J35" s="7"/>
      <c r="K35" s="7"/>
      <c r="L35" s="7"/>
      <c r="M35" s="7"/>
      <c r="N35" s="7"/>
      <c r="O35" s="7"/>
      <c r="P35" s="7"/>
      <c r="Q35" s="7"/>
      <c r="R35" s="7">
        <f>SUM(R5:R34)</f>
        <v>145</v>
      </c>
      <c r="S35" s="7">
        <f>SUM(S5:S34)</f>
        <v>4400</v>
      </c>
      <c r="T35" s="7"/>
      <c r="U35" s="7"/>
      <c r="V35" s="7"/>
      <c r="W35" s="7"/>
      <c r="X35" s="7"/>
      <c r="Y35" s="7"/>
      <c r="Z35" s="7"/>
      <c r="AA35" s="7">
        <f>SUM(AA5:AA34)</f>
        <v>123</v>
      </c>
      <c r="AB35" s="7">
        <f>SUM(AB5:AB34)</f>
        <v>3383</v>
      </c>
      <c r="AC35" s="7"/>
      <c r="AD35" s="7"/>
      <c r="AE35" s="7"/>
      <c r="AF35" s="7"/>
      <c r="AG35" s="7"/>
      <c r="AH35" s="7"/>
      <c r="AI35" s="7"/>
      <c r="AJ35" s="7">
        <f>SUM(AJ5:AJ34)</f>
        <v>123</v>
      </c>
      <c r="AK35" s="7">
        <f>SUM(AK5:AK34)</f>
        <v>3383</v>
      </c>
      <c r="AL35" s="7"/>
      <c r="AM35" s="7"/>
      <c r="AN35" s="7"/>
      <c r="AO35" s="7"/>
      <c r="AP35" s="7"/>
      <c r="AQ35" s="7"/>
      <c r="AR35" s="7"/>
      <c r="AS35" s="7">
        <f>SUM(AS5:AS34)</f>
        <v>123</v>
      </c>
      <c r="AT35" s="7">
        <f>SUM(AT5:AT34)</f>
        <v>3383</v>
      </c>
      <c r="AU35" s="7"/>
      <c r="AV35" s="7"/>
      <c r="AW35" s="7"/>
      <c r="AX35" s="7"/>
      <c r="AY35" s="7"/>
      <c r="AZ35" s="7"/>
      <c r="BA35" s="7">
        <f>SUM(BA5:BA34)</f>
        <v>123</v>
      </c>
      <c r="BB35" s="7">
        <f>SUM(BB5:BB34)</f>
        <v>3383</v>
      </c>
      <c r="BC35" s="7"/>
      <c r="BD35" s="7"/>
      <c r="BE35" s="7"/>
      <c r="BF35" s="7"/>
      <c r="BG35" s="7"/>
    </row>
    <row r="39" spans="2:59" x14ac:dyDescent="0.3">
      <c r="B39" s="29" t="s">
        <v>17</v>
      </c>
      <c r="C39" s="29"/>
      <c r="D39" s="29"/>
      <c r="E39" s="29"/>
      <c r="F39" s="29"/>
      <c r="G39" s="29"/>
      <c r="H39" s="29"/>
      <c r="I39" s="29"/>
      <c r="J39" s="29" t="s">
        <v>53</v>
      </c>
      <c r="K39" s="29"/>
      <c r="L39" s="29"/>
      <c r="M39" s="29"/>
      <c r="N39" s="29"/>
      <c r="O39" s="29"/>
      <c r="P39" s="29"/>
      <c r="Q39" s="29"/>
      <c r="R39" s="29" t="s">
        <v>54</v>
      </c>
      <c r="S39" s="29"/>
      <c r="T39" s="29"/>
      <c r="U39" s="29"/>
      <c r="V39" s="29"/>
      <c r="W39" s="29"/>
      <c r="X39" s="29"/>
    </row>
    <row r="40" spans="2:59" x14ac:dyDescent="0.3">
      <c r="B40" s="28" t="s">
        <v>7</v>
      </c>
      <c r="C40" s="28" t="s">
        <v>19</v>
      </c>
      <c r="D40" s="28" t="s">
        <v>3</v>
      </c>
      <c r="E40" s="28" t="s">
        <v>51</v>
      </c>
      <c r="F40" s="28" t="s">
        <v>18</v>
      </c>
      <c r="G40" s="28" t="s">
        <v>52</v>
      </c>
      <c r="H40" s="28" t="s">
        <v>1</v>
      </c>
      <c r="I40" s="28"/>
      <c r="J40" s="28" t="s">
        <v>7</v>
      </c>
      <c r="K40" s="28" t="s">
        <v>19</v>
      </c>
      <c r="L40" s="28" t="s">
        <v>3</v>
      </c>
      <c r="M40" s="28" t="s">
        <v>51</v>
      </c>
      <c r="N40" s="28" t="s">
        <v>18</v>
      </c>
      <c r="O40" s="28" t="s">
        <v>52</v>
      </c>
      <c r="P40" s="28" t="s">
        <v>1</v>
      </c>
      <c r="Q40" s="28"/>
      <c r="R40" s="28" t="s">
        <v>7</v>
      </c>
      <c r="S40" s="28" t="s">
        <v>19</v>
      </c>
      <c r="T40" s="28" t="s">
        <v>3</v>
      </c>
      <c r="U40" s="28" t="s">
        <v>51</v>
      </c>
      <c r="V40" s="28" t="s">
        <v>18</v>
      </c>
      <c r="W40" s="28" t="s">
        <v>52</v>
      </c>
      <c r="X40" s="28" t="s">
        <v>1</v>
      </c>
      <c r="AC40" s="29" t="s">
        <v>58</v>
      </c>
    </row>
    <row r="41" spans="2:59" x14ac:dyDescent="0.3">
      <c r="B41" s="7">
        <v>0</v>
      </c>
      <c r="C41" s="1"/>
      <c r="D41" s="1"/>
      <c r="E41" s="1"/>
      <c r="H41" s="1"/>
      <c r="J41" s="7">
        <v>0</v>
      </c>
      <c r="K41" s="6"/>
      <c r="L41" s="6"/>
      <c r="M41" s="6"/>
      <c r="N41" s="6"/>
      <c r="R41" s="7">
        <v>0</v>
      </c>
      <c r="W41" s="3"/>
      <c r="X41" s="16"/>
      <c r="Y41" s="17"/>
      <c r="Z41" s="18"/>
      <c r="AA41" s="15"/>
      <c r="AB41" s="15"/>
      <c r="AC41" s="27" t="s">
        <v>55</v>
      </c>
      <c r="AD41" s="28"/>
      <c r="AE41" s="29"/>
      <c r="AF41" s="29"/>
      <c r="AG41" s="29"/>
    </row>
    <row r="42" spans="2:59" x14ac:dyDescent="0.3">
      <c r="B42" s="7" t="s">
        <v>21</v>
      </c>
      <c r="C42" s="9">
        <f>G5</f>
        <v>4.7121535181236684E-2</v>
      </c>
      <c r="D42" s="10"/>
      <c r="E42" s="11">
        <f>Z5</f>
        <v>1.100000000000001E-2</v>
      </c>
      <c r="F42" s="4">
        <f>AI5</f>
        <v>1.100000000000001E-2</v>
      </c>
      <c r="G42" s="4">
        <f>AR5</f>
        <v>1.100000000000001E-2</v>
      </c>
      <c r="H42" s="11">
        <f>AZ5</f>
        <v>1.1011811023622042E-2</v>
      </c>
      <c r="J42" s="7" t="s">
        <v>21</v>
      </c>
      <c r="K42" s="12">
        <f>J5</f>
        <v>157.07178393745562</v>
      </c>
      <c r="L42" s="13"/>
      <c r="M42" s="13">
        <f>AC5</f>
        <v>27.500000000000025</v>
      </c>
      <c r="N42" s="13">
        <f>AL5</f>
        <v>27.500000000000025</v>
      </c>
      <c r="O42" s="5">
        <f>AU5</f>
        <v>27.500000000000025</v>
      </c>
      <c r="P42" s="5">
        <f>BC5</f>
        <v>27.529527559055104</v>
      </c>
      <c r="R42" s="7" t="s">
        <v>21</v>
      </c>
      <c r="S42" s="14">
        <f>K5</f>
        <v>942.43070362473372</v>
      </c>
      <c r="T42" s="7"/>
      <c r="U42" s="15">
        <f>AD5</f>
        <v>146.6666666666668</v>
      </c>
      <c r="V42" s="15">
        <f>AM5</f>
        <v>146.6666666666668</v>
      </c>
      <c r="W42" s="18">
        <f>AV5</f>
        <v>146.6666666666668</v>
      </c>
      <c r="X42" s="18">
        <f>BD5</f>
        <v>146.82414698162722</v>
      </c>
      <c r="Y42" s="18"/>
      <c r="Z42" s="18"/>
      <c r="AA42" s="15"/>
      <c r="AB42" s="15"/>
      <c r="AC42" s="28"/>
      <c r="AD42" s="28"/>
      <c r="AE42" s="29"/>
      <c r="AF42" s="29"/>
      <c r="AG42" s="29"/>
    </row>
    <row r="43" spans="2:59" x14ac:dyDescent="0.3">
      <c r="B43" s="7" t="s">
        <v>22</v>
      </c>
      <c r="C43" s="10">
        <f>G6</f>
        <v>3.3189809831359884E-3</v>
      </c>
      <c r="D43" s="10">
        <f>P6</f>
        <v>3.2258064516129006E-3</v>
      </c>
      <c r="E43" s="10">
        <f>Z6</f>
        <v>9.009009009008917E-4</v>
      </c>
      <c r="F43" s="2">
        <f>AI6</f>
        <v>9.009009009008917E-4</v>
      </c>
      <c r="G43" s="2">
        <f>AR6</f>
        <v>9.009009009008917E-4</v>
      </c>
      <c r="H43" s="10">
        <f>AZ6</f>
        <v>4.5045045045044585E-4</v>
      </c>
      <c r="J43" s="7" t="s">
        <v>22</v>
      </c>
      <c r="K43" s="13">
        <f>J6</f>
        <v>33.189809831359881</v>
      </c>
      <c r="L43" s="13">
        <f>T6</f>
        <v>32.258064516129004</v>
      </c>
      <c r="M43" s="13">
        <f t="shared" ref="M43:M71" si="77">AC6</f>
        <v>9.009009009008917</v>
      </c>
      <c r="N43" s="13">
        <f t="shared" ref="N43:N71" si="78">AL6</f>
        <v>9.009009009008917</v>
      </c>
      <c r="O43" s="5">
        <f t="shared" ref="O43:O71" si="79">AU6</f>
        <v>9.009009009008917</v>
      </c>
      <c r="P43" s="5">
        <f t="shared" ref="P43:P71" si="80">BC6</f>
        <v>4.5045045045044585</v>
      </c>
      <c r="R43" s="7" t="s">
        <v>22</v>
      </c>
      <c r="S43" s="15">
        <f t="shared" ref="S43:S70" si="81">K6</f>
        <v>221.26539887573256</v>
      </c>
      <c r="T43" s="15">
        <f>U6</f>
        <v>107.52688172043003</v>
      </c>
      <c r="U43" s="15">
        <f t="shared" ref="U43:U71" si="82">AD6</f>
        <v>39.169604386995289</v>
      </c>
      <c r="V43" s="15">
        <f t="shared" ref="V43:V71" si="83">AM6</f>
        <v>39.169604386995289</v>
      </c>
      <c r="W43" s="18">
        <f t="shared" ref="W43:W71" si="84">AV6</f>
        <v>39.169604386995289</v>
      </c>
      <c r="X43" s="18">
        <f t="shared" ref="X43:X71" si="85">BD6</f>
        <v>19.584802193497644</v>
      </c>
      <c r="Y43" s="18"/>
      <c r="Z43" s="18"/>
      <c r="AA43" s="15"/>
      <c r="AB43" s="15"/>
      <c r="AC43" s="29" t="s">
        <v>56</v>
      </c>
      <c r="AD43" s="29"/>
      <c r="AE43" s="29"/>
      <c r="AF43" s="29"/>
      <c r="AG43" s="29"/>
    </row>
    <row r="44" spans="2:59" x14ac:dyDescent="0.3">
      <c r="B44" s="7" t="s">
        <v>23</v>
      </c>
      <c r="C44" s="10">
        <f t="shared" ref="C44:C71" si="86">G7</f>
        <v>3.275495750708235E-3</v>
      </c>
      <c r="D44" s="10">
        <f t="shared" ref="D44:D71" si="87">P7</f>
        <v>3.1250000000000002E-3</v>
      </c>
      <c r="E44" s="10">
        <f t="shared" ref="E44:E71" si="88">Z7</f>
        <v>8.9285714285713969E-4</v>
      </c>
      <c r="F44" s="2">
        <f t="shared" ref="F44:F71" si="89">AI7</f>
        <v>8.9285714285713969E-4</v>
      </c>
      <c r="G44" s="2">
        <f t="shared" ref="G44:G71" si="90">AR7</f>
        <v>8.9285714285713969E-4</v>
      </c>
      <c r="H44" s="10">
        <f>AZ7</f>
        <v>4.4642857142856984E-4</v>
      </c>
      <c r="J44" s="7" t="s">
        <v>23</v>
      </c>
      <c r="K44" s="13">
        <f t="shared" ref="K44:K71" si="91">J7</f>
        <v>32.754957507082352</v>
      </c>
      <c r="L44" s="13">
        <f t="shared" ref="L44:L71" si="92">T7</f>
        <v>31.25</v>
      </c>
      <c r="M44" s="13">
        <f t="shared" si="77"/>
        <v>8.9285714285713969</v>
      </c>
      <c r="N44" s="13">
        <f t="shared" si="78"/>
        <v>8.9285714285713969</v>
      </c>
      <c r="O44" s="5">
        <f t="shared" si="79"/>
        <v>8.9285714285713969</v>
      </c>
      <c r="P44" s="5">
        <f t="shared" si="80"/>
        <v>4.4642857142856984</v>
      </c>
      <c r="R44" s="7" t="s">
        <v>23</v>
      </c>
      <c r="S44" s="15">
        <f t="shared" si="81"/>
        <v>181.9719861504575</v>
      </c>
      <c r="T44" s="15">
        <f t="shared" ref="T44:T71" si="93">U7</f>
        <v>89.285714285714292</v>
      </c>
      <c r="U44" s="15">
        <f t="shared" si="82"/>
        <v>33.068783068782949</v>
      </c>
      <c r="V44" s="15">
        <f t="shared" si="83"/>
        <v>33.068783068782949</v>
      </c>
      <c r="W44" s="18">
        <f t="shared" si="84"/>
        <v>33.068783068782949</v>
      </c>
      <c r="X44" s="18">
        <f t="shared" si="85"/>
        <v>16.534391534391474</v>
      </c>
      <c r="Y44" s="18"/>
      <c r="Z44" s="18"/>
      <c r="AA44" s="15"/>
      <c r="AB44" s="15"/>
      <c r="AC44" s="29"/>
      <c r="AD44" s="29"/>
      <c r="AE44" s="29"/>
      <c r="AF44" s="29"/>
      <c r="AG44" s="29"/>
    </row>
    <row r="45" spans="2:59" x14ac:dyDescent="0.3">
      <c r="B45" s="7" t="s">
        <v>24</v>
      </c>
      <c r="C45" s="10">
        <f t="shared" si="86"/>
        <v>3.2331352673889979E-3</v>
      </c>
      <c r="D45" s="10">
        <f t="shared" si="87"/>
        <v>3.0303030303030277E-3</v>
      </c>
      <c r="E45" s="10">
        <f t="shared" si="88"/>
        <v>8.8495575221239078E-4</v>
      </c>
      <c r="F45" s="2">
        <f t="shared" si="89"/>
        <v>8.8495575221239078E-4</v>
      </c>
      <c r="G45" s="2">
        <f t="shared" si="90"/>
        <v>8.8495575221239078E-4</v>
      </c>
      <c r="H45" s="10">
        <f>AZ8</f>
        <v>4.4247787610619539E-4</v>
      </c>
      <c r="J45" s="7" t="s">
        <v>24</v>
      </c>
      <c r="K45" s="13">
        <f t="shared" si="91"/>
        <v>32.331352673889981</v>
      </c>
      <c r="L45" s="13">
        <f t="shared" si="92"/>
        <v>30.303030303030276</v>
      </c>
      <c r="M45" s="13">
        <f t="shared" si="77"/>
        <v>8.8495575221239076</v>
      </c>
      <c r="N45" s="13">
        <f t="shared" si="78"/>
        <v>8.8495575221239076</v>
      </c>
      <c r="O45" s="5">
        <f t="shared" si="79"/>
        <v>8.8495575221239076</v>
      </c>
      <c r="P45" s="5">
        <f t="shared" si="80"/>
        <v>4.4247787610619538</v>
      </c>
      <c r="R45" s="7" t="s">
        <v>24</v>
      </c>
      <c r="S45" s="15">
        <f t="shared" si="81"/>
        <v>161.65676336944989</v>
      </c>
      <c r="T45" s="15">
        <f t="shared" si="93"/>
        <v>75.757575757575694</v>
      </c>
      <c r="U45" s="15">
        <f t="shared" si="82"/>
        <v>29.498525073746357</v>
      </c>
      <c r="V45" s="15">
        <f t="shared" si="83"/>
        <v>29.498525073746357</v>
      </c>
      <c r="W45" s="18">
        <f t="shared" si="84"/>
        <v>29.498525073746357</v>
      </c>
      <c r="X45" s="18">
        <f t="shared" si="85"/>
        <v>14.749262536873179</v>
      </c>
      <c r="Y45" s="18"/>
      <c r="Z45" s="18"/>
      <c r="AA45" s="15"/>
      <c r="AB45" s="15"/>
      <c r="AC45" s="29" t="s">
        <v>57</v>
      </c>
      <c r="AD45" s="29"/>
      <c r="AE45" s="29"/>
      <c r="AF45" s="29"/>
      <c r="AG45" s="29"/>
    </row>
    <row r="46" spans="2:59" x14ac:dyDescent="0.3">
      <c r="B46" s="7" t="s">
        <v>25</v>
      </c>
      <c r="C46" s="10">
        <f t="shared" si="86"/>
        <v>3.1918564527260163E-3</v>
      </c>
      <c r="D46" s="10">
        <f t="shared" si="87"/>
        <v>2.9411764705882248E-3</v>
      </c>
      <c r="E46" s="10">
        <f t="shared" si="88"/>
        <v>8.7719298245614308E-4</v>
      </c>
      <c r="F46" s="2">
        <f t="shared" si="89"/>
        <v>8.7719298245614308E-4</v>
      </c>
      <c r="G46" s="2">
        <f t="shared" si="90"/>
        <v>8.7719298245614308E-4</v>
      </c>
      <c r="H46" s="10">
        <f>AZ9</f>
        <v>4.3859649122807154E-4</v>
      </c>
      <c r="J46" s="7" t="s">
        <v>25</v>
      </c>
      <c r="K46" s="13">
        <f t="shared" si="91"/>
        <v>31.918564527260163</v>
      </c>
      <c r="L46" s="13">
        <f t="shared" si="92"/>
        <v>14.705882352941124</v>
      </c>
      <c r="M46" s="13">
        <f t="shared" si="77"/>
        <v>4.3859649122807154</v>
      </c>
      <c r="N46" s="13">
        <f t="shared" si="78"/>
        <v>4.3859649122807154</v>
      </c>
      <c r="O46" s="5">
        <f t="shared" si="79"/>
        <v>4.3859649122807154</v>
      </c>
      <c r="P46" s="5">
        <f t="shared" si="80"/>
        <v>2.1929824561403577</v>
      </c>
      <c r="R46" s="7" t="s">
        <v>25</v>
      </c>
      <c r="S46" s="15">
        <f t="shared" si="81"/>
        <v>138.7763675098268</v>
      </c>
      <c r="T46" s="15">
        <f t="shared" si="93"/>
        <v>65.359477124182774</v>
      </c>
      <c r="U46" s="15">
        <f t="shared" si="82"/>
        <v>25.799793601651267</v>
      </c>
      <c r="V46" s="15">
        <f t="shared" si="83"/>
        <v>25.799793601651267</v>
      </c>
      <c r="W46" s="18">
        <f t="shared" si="84"/>
        <v>25.799793601651267</v>
      </c>
      <c r="X46" s="18">
        <f t="shared" si="85"/>
        <v>12.899896800825633</v>
      </c>
      <c r="Y46" s="18"/>
      <c r="Z46" s="18"/>
      <c r="AA46" s="15"/>
      <c r="AB46" s="15"/>
      <c r="AC46" s="29"/>
      <c r="AD46" s="29"/>
      <c r="AE46" s="29"/>
      <c r="AF46" s="29"/>
      <c r="AG46" s="29"/>
    </row>
    <row r="47" spans="2:59" x14ac:dyDescent="0.3">
      <c r="B47" s="7" t="s">
        <v>26</v>
      </c>
      <c r="C47" s="10">
        <f t="shared" si="86"/>
        <v>3.151618398637146E-3</v>
      </c>
      <c r="D47" s="10">
        <f t="shared" si="87"/>
        <v>2.8571428571428472E-3</v>
      </c>
      <c r="E47" s="10">
        <f t="shared" si="88"/>
        <v>8.6956521739129939E-4</v>
      </c>
      <c r="F47" s="2">
        <f t="shared" si="89"/>
        <v>8.6956521739129939E-4</v>
      </c>
      <c r="G47" s="2">
        <f t="shared" si="90"/>
        <v>8.6956521739129939E-4</v>
      </c>
      <c r="H47" s="10">
        <f>AZ10</f>
        <v>4.347826086956497E-4</v>
      </c>
      <c r="J47" s="7" t="s">
        <v>26</v>
      </c>
      <c r="K47" s="13">
        <f t="shared" si="91"/>
        <v>31.516183986371459</v>
      </c>
      <c r="L47" s="13">
        <f t="shared" si="92"/>
        <v>14.285714285714235</v>
      </c>
      <c r="M47" s="13">
        <f t="shared" si="77"/>
        <v>4.3478260869564966</v>
      </c>
      <c r="N47" s="13">
        <f t="shared" si="78"/>
        <v>4.3478260869564966</v>
      </c>
      <c r="O47" s="5">
        <f t="shared" si="79"/>
        <v>4.3478260869564966</v>
      </c>
      <c r="P47" s="5">
        <f t="shared" si="80"/>
        <v>2.1739130434782483</v>
      </c>
      <c r="R47" s="7" t="s">
        <v>26</v>
      </c>
      <c r="S47" s="15">
        <f t="shared" si="81"/>
        <v>126.06473594548585</v>
      </c>
      <c r="T47" s="15">
        <f t="shared" si="93"/>
        <v>57.142857142856947</v>
      </c>
      <c r="U47" s="15">
        <f t="shared" si="82"/>
        <v>22.883295194507877</v>
      </c>
      <c r="V47" s="15">
        <f t="shared" si="83"/>
        <v>22.883295194507877</v>
      </c>
      <c r="W47" s="18">
        <f t="shared" si="84"/>
        <v>22.883295194507877</v>
      </c>
      <c r="X47" s="18">
        <f t="shared" si="85"/>
        <v>11.441647597253938</v>
      </c>
      <c r="Y47" s="18"/>
      <c r="Z47" s="18"/>
      <c r="AA47" s="15"/>
      <c r="AB47" s="15"/>
    </row>
    <row r="48" spans="2:59" x14ac:dyDescent="0.3">
      <c r="B48" s="7" t="s">
        <v>27</v>
      </c>
      <c r="C48" s="10">
        <f t="shared" si="86"/>
        <v>3.112382234185751E-3</v>
      </c>
      <c r="D48" s="10">
        <f t="shared" si="87"/>
        <v>2.7777777777777679E-3</v>
      </c>
      <c r="E48" s="10">
        <f t="shared" si="88"/>
        <v>8.6206896551723757E-4</v>
      </c>
      <c r="F48" s="2">
        <f t="shared" si="89"/>
        <v>8.6206896551723757E-4</v>
      </c>
      <c r="G48" s="2">
        <f t="shared" si="90"/>
        <v>8.6206896551723757E-4</v>
      </c>
      <c r="H48" s="10">
        <f>AZ11</f>
        <v>5.8997844827586186E-3</v>
      </c>
      <c r="J48" s="7" t="s">
        <v>27</v>
      </c>
      <c r="K48" s="13">
        <f t="shared" si="91"/>
        <v>31.123822341857512</v>
      </c>
      <c r="L48" s="13">
        <f t="shared" si="92"/>
        <v>13.88888888888884</v>
      </c>
      <c r="M48" s="13">
        <f t="shared" si="77"/>
        <v>4.3103448275861878</v>
      </c>
      <c r="N48" s="13">
        <f t="shared" si="78"/>
        <v>4.3103448275861878</v>
      </c>
      <c r="O48" s="5">
        <f t="shared" si="79"/>
        <v>4.3103448275861878</v>
      </c>
      <c r="P48" s="5">
        <f t="shared" si="80"/>
        <v>29.498922413793093</v>
      </c>
      <c r="R48" s="7" t="s">
        <v>27</v>
      </c>
      <c r="S48" s="15">
        <f t="shared" si="81"/>
        <v>111.15650836377681</v>
      </c>
      <c r="T48" s="15">
        <f t="shared" si="93"/>
        <v>50.505050505050328</v>
      </c>
      <c r="U48" s="15">
        <f t="shared" si="82"/>
        <v>20.525451559934226</v>
      </c>
      <c r="V48" s="15">
        <f t="shared" si="83"/>
        <v>20.525451559934226</v>
      </c>
      <c r="W48" s="18">
        <f t="shared" si="84"/>
        <v>20.525451559934226</v>
      </c>
      <c r="X48" s="18">
        <f t="shared" si="85"/>
        <v>140.47105911330044</v>
      </c>
      <c r="Y48" s="18"/>
      <c r="Z48" s="18"/>
      <c r="AA48" s="15"/>
      <c r="AB48" s="15"/>
    </row>
    <row r="49" spans="2:28" x14ac:dyDescent="0.3">
      <c r="B49" s="7" t="s">
        <v>28</v>
      </c>
      <c r="C49" s="10">
        <f t="shared" si="86"/>
        <v>3.0741110003323358E-3</v>
      </c>
      <c r="D49" s="10">
        <f t="shared" si="87"/>
        <v>2.7027027027026976E-3</v>
      </c>
      <c r="E49" s="10">
        <f t="shared" si="88"/>
        <v>8.5470085470085166E-4</v>
      </c>
      <c r="F49" s="2">
        <f t="shared" si="89"/>
        <v>8.5470085470085166E-4</v>
      </c>
      <c r="G49" s="2">
        <f t="shared" si="90"/>
        <v>8.5470085470085166E-4</v>
      </c>
      <c r="H49" s="10">
        <f>AZ12</f>
        <v>4.2735042735042583E-4</v>
      </c>
      <c r="J49" s="7" t="s">
        <v>28</v>
      </c>
      <c r="K49" s="13">
        <f t="shared" si="91"/>
        <v>15.370555001661678</v>
      </c>
      <c r="L49" s="13">
        <f t="shared" si="92"/>
        <v>9.0090090090089916</v>
      </c>
      <c r="M49" s="13">
        <f t="shared" si="77"/>
        <v>2.8490028490028387</v>
      </c>
      <c r="N49" s="13">
        <f t="shared" si="78"/>
        <v>2.8490028490028387</v>
      </c>
      <c r="O49" s="5">
        <f t="shared" si="79"/>
        <v>2.8490028490028387</v>
      </c>
      <c r="P49" s="5">
        <f t="shared" si="80"/>
        <v>1.4245014245014194</v>
      </c>
      <c r="R49" s="7" t="s">
        <v>28</v>
      </c>
      <c r="S49" s="15">
        <f t="shared" si="81"/>
        <v>102.47036667774452</v>
      </c>
      <c r="T49" s="15">
        <f t="shared" si="93"/>
        <v>45.045045045044958</v>
      </c>
      <c r="U49" s="15">
        <f t="shared" si="82"/>
        <v>18.993352326685592</v>
      </c>
      <c r="V49" s="15">
        <f t="shared" si="83"/>
        <v>18.993352326685592</v>
      </c>
      <c r="W49" s="18">
        <f t="shared" si="84"/>
        <v>18.993352326685592</v>
      </c>
      <c r="X49" s="18">
        <f t="shared" si="85"/>
        <v>9.4966761633427961</v>
      </c>
      <c r="Y49" s="18"/>
      <c r="Z49" s="18"/>
      <c r="AA49" s="15"/>
      <c r="AB49" s="15"/>
    </row>
    <row r="50" spans="2:28" x14ac:dyDescent="0.3">
      <c r="B50" s="7" t="s">
        <v>33</v>
      </c>
      <c r="C50" s="10">
        <f t="shared" si="86"/>
        <v>3.0367695338148204E-3</v>
      </c>
      <c r="D50" s="10">
        <f t="shared" si="87"/>
        <v>2.6315789473684292E-3</v>
      </c>
      <c r="E50" s="10">
        <f t="shared" si="88"/>
        <v>8.4745762711864187E-4</v>
      </c>
      <c r="F50" s="2">
        <f t="shared" si="89"/>
        <v>8.4745762711864187E-4</v>
      </c>
      <c r="G50" s="2">
        <f t="shared" si="90"/>
        <v>8.4745762711864187E-4</v>
      </c>
      <c r="H50" s="10">
        <f>AZ13</f>
        <v>4.2372881355932094E-4</v>
      </c>
      <c r="J50" s="7" t="s">
        <v>33</v>
      </c>
      <c r="K50" s="13">
        <f t="shared" si="91"/>
        <v>15.183847669074101</v>
      </c>
      <c r="L50" s="13">
        <f t="shared" si="92"/>
        <v>8.7719298245614308</v>
      </c>
      <c r="M50" s="13">
        <f t="shared" si="77"/>
        <v>2.8248587570621395</v>
      </c>
      <c r="N50" s="13">
        <f t="shared" si="78"/>
        <v>2.8248587570621395</v>
      </c>
      <c r="O50" s="5">
        <f t="shared" si="79"/>
        <v>2.8248587570621395</v>
      </c>
      <c r="P50" s="5">
        <f t="shared" si="80"/>
        <v>1.4124293785310698</v>
      </c>
      <c r="R50" s="7" t="s">
        <v>33</v>
      </c>
      <c r="S50" s="15">
        <f t="shared" si="81"/>
        <v>92.023319206509711</v>
      </c>
      <c r="T50" s="15">
        <f t="shared" si="93"/>
        <v>40.485829959514298</v>
      </c>
      <c r="U50" s="15">
        <f t="shared" si="82"/>
        <v>17.295053614666159</v>
      </c>
      <c r="V50" s="15">
        <f t="shared" si="83"/>
        <v>17.295053614666159</v>
      </c>
      <c r="W50" s="18">
        <f t="shared" si="84"/>
        <v>17.295053614666159</v>
      </c>
      <c r="X50" s="18">
        <f t="shared" si="85"/>
        <v>8.6475268073330795</v>
      </c>
      <c r="Y50" s="18"/>
      <c r="Z50" s="18"/>
      <c r="AA50" s="15"/>
      <c r="AB50" s="15"/>
    </row>
    <row r="51" spans="2:28" x14ac:dyDescent="0.3">
      <c r="B51" s="8" t="s">
        <v>29</v>
      </c>
      <c r="C51" s="10">
        <f t="shared" si="86"/>
        <v>3.0003243593901829E-3</v>
      </c>
      <c r="D51" s="10">
        <f t="shared" si="87"/>
        <v>2.564102564102555E-3</v>
      </c>
      <c r="E51" s="10">
        <f t="shared" si="88"/>
        <v>5.0420168067226937E-3</v>
      </c>
      <c r="F51" s="2">
        <f t="shared" si="89"/>
        <v>5.0420168067226937E-3</v>
      </c>
      <c r="G51" s="2">
        <f t="shared" si="90"/>
        <v>5.0420168067226937E-3</v>
      </c>
      <c r="H51" s="10">
        <f>AZ14</f>
        <v>2.5210084033613469E-3</v>
      </c>
      <c r="J51" s="8" t="s">
        <v>29</v>
      </c>
      <c r="K51" s="13">
        <f t="shared" si="91"/>
        <v>6.0006487187803659</v>
      </c>
      <c r="L51" s="13">
        <f t="shared" si="92"/>
        <v>2.564102564102555</v>
      </c>
      <c r="M51" s="13">
        <f t="shared" si="77"/>
        <v>6.3025210084033674</v>
      </c>
      <c r="N51" s="13">
        <f t="shared" si="78"/>
        <v>6.3025210084033674</v>
      </c>
      <c r="O51" s="5">
        <f t="shared" si="79"/>
        <v>6.3025210084033674</v>
      </c>
      <c r="P51" s="5">
        <f t="shared" si="80"/>
        <v>3.1512605042016837</v>
      </c>
      <c r="R51" s="8" t="s">
        <v>29</v>
      </c>
      <c r="S51" s="15">
        <f t="shared" si="81"/>
        <v>30.003243593901828</v>
      </c>
      <c r="T51" s="15">
        <f t="shared" si="93"/>
        <v>12.820512820512775</v>
      </c>
      <c r="U51" s="15">
        <f t="shared" si="82"/>
        <v>33.613445378151297</v>
      </c>
      <c r="V51" s="15">
        <f t="shared" si="83"/>
        <v>33.613445378151297</v>
      </c>
      <c r="W51" s="18">
        <f t="shared" si="84"/>
        <v>33.613445378151297</v>
      </c>
      <c r="X51" s="18">
        <f t="shared" si="85"/>
        <v>16.806722689075649</v>
      </c>
      <c r="Y51" s="18"/>
      <c r="Z51" s="18"/>
      <c r="AA51" s="15"/>
      <c r="AB51" s="15"/>
    </row>
    <row r="52" spans="2:28" x14ac:dyDescent="0.3">
      <c r="B52" s="7" t="s">
        <v>30</v>
      </c>
      <c r="C52" s="10">
        <f t="shared" si="86"/>
        <v>2.9647435897435792E-3</v>
      </c>
      <c r="D52" s="10">
        <f t="shared" si="87"/>
        <v>2.4999999999999914E-3</v>
      </c>
      <c r="E52" s="10">
        <f t="shared" si="88"/>
        <v>8.000000000000008E-4</v>
      </c>
      <c r="F52" s="2">
        <f t="shared" si="89"/>
        <v>8.000000000000008E-4</v>
      </c>
      <c r="G52" s="2">
        <f t="shared" si="90"/>
        <v>8.000000000000008E-4</v>
      </c>
      <c r="H52" s="10">
        <f>AZ15</f>
        <v>4.000000000000004E-4</v>
      </c>
      <c r="J52" s="7" t="s">
        <v>30</v>
      </c>
      <c r="K52" s="13">
        <f t="shared" si="91"/>
        <v>14.823717948717896</v>
      </c>
      <c r="L52" s="13">
        <f t="shared" si="92"/>
        <v>8.3333333333333055</v>
      </c>
      <c r="M52" s="13">
        <f t="shared" si="77"/>
        <v>2.6666666666666692</v>
      </c>
      <c r="N52" s="13">
        <f t="shared" si="78"/>
        <v>2.6666666666666692</v>
      </c>
      <c r="O52" s="5">
        <f t="shared" si="79"/>
        <v>2.6666666666666692</v>
      </c>
      <c r="P52" s="5">
        <f t="shared" si="80"/>
        <v>1.3333333333333346</v>
      </c>
      <c r="R52" s="7" t="s">
        <v>30</v>
      </c>
      <c r="S52" s="15">
        <f t="shared" si="81"/>
        <v>74.118589743589482</v>
      </c>
      <c r="T52" s="15">
        <f t="shared" si="93"/>
        <v>31.249999999999893</v>
      </c>
      <c r="U52" s="15">
        <f t="shared" si="82"/>
        <v>13.333333333333346</v>
      </c>
      <c r="V52" s="15">
        <f t="shared" si="83"/>
        <v>13.333333333333346</v>
      </c>
      <c r="W52" s="18">
        <f t="shared" si="84"/>
        <v>13.333333333333346</v>
      </c>
      <c r="X52" s="18">
        <f t="shared" si="85"/>
        <v>6.6666666666666732</v>
      </c>
      <c r="Y52" s="18"/>
      <c r="Z52" s="18"/>
      <c r="AA52" s="15"/>
      <c r="AB52" s="15"/>
    </row>
    <row r="53" spans="2:28" x14ac:dyDescent="0.3">
      <c r="B53" s="7" t="s">
        <v>31</v>
      </c>
      <c r="C53" s="10">
        <f t="shared" si="86"/>
        <v>2.9299968324358328E-3</v>
      </c>
      <c r="D53" s="10">
        <f t="shared" si="87"/>
        <v>2.4390243902439046E-3</v>
      </c>
      <c r="E53" s="10">
        <f t="shared" si="88"/>
        <v>7.9365079365079083E-4</v>
      </c>
      <c r="F53" s="2">
        <f t="shared" si="89"/>
        <v>7.9365079365079083E-4</v>
      </c>
      <c r="G53" s="2">
        <f t="shared" si="90"/>
        <v>7.9365079365079083E-4</v>
      </c>
      <c r="H53" s="10">
        <f>AZ16</f>
        <v>3.9682539682539542E-4</v>
      </c>
      <c r="J53" s="7" t="s">
        <v>31</v>
      </c>
      <c r="K53" s="13">
        <f t="shared" si="91"/>
        <v>14.649984162179164</v>
      </c>
      <c r="L53" s="13">
        <f t="shared" si="92"/>
        <v>8.1300813008130159</v>
      </c>
      <c r="M53" s="13">
        <f t="shared" si="77"/>
        <v>2.6455026455026363</v>
      </c>
      <c r="N53" s="13">
        <f t="shared" si="78"/>
        <v>2.6455026455026363</v>
      </c>
      <c r="O53" s="5">
        <f t="shared" si="79"/>
        <v>2.6455026455026363</v>
      </c>
      <c r="P53" s="5">
        <f t="shared" si="80"/>
        <v>1.3227513227513181</v>
      </c>
      <c r="R53" s="7" t="s">
        <v>31</v>
      </c>
      <c r="S53" s="15">
        <f t="shared" si="81"/>
        <v>65.111040720796282</v>
      </c>
      <c r="T53" s="15">
        <f t="shared" si="93"/>
        <v>27.100271002710052</v>
      </c>
      <c r="U53" s="15">
        <f t="shared" si="82"/>
        <v>11.671335200746924</v>
      </c>
      <c r="V53" s="15">
        <f t="shared" si="83"/>
        <v>11.671335200746924</v>
      </c>
      <c r="W53" s="18">
        <f t="shared" si="84"/>
        <v>11.671335200746924</v>
      </c>
      <c r="X53" s="18">
        <f t="shared" si="85"/>
        <v>5.835667600373462</v>
      </c>
      <c r="Y53" s="18"/>
      <c r="Z53" s="18"/>
      <c r="AA53" s="15"/>
      <c r="AB53" s="15"/>
    </row>
    <row r="54" spans="2:28" x14ac:dyDescent="0.3">
      <c r="B54" s="7" t="s">
        <v>32</v>
      </c>
      <c r="C54" s="10">
        <f t="shared" si="86"/>
        <v>2.8960551033186954E-3</v>
      </c>
      <c r="D54" s="10">
        <f t="shared" si="87"/>
        <v>2.3809523809523725E-3</v>
      </c>
      <c r="E54" s="10">
        <f t="shared" si="88"/>
        <v>7.8740157480314829E-4</v>
      </c>
      <c r="F54" s="2">
        <f t="shared" si="89"/>
        <v>7.8740157480314829E-4</v>
      </c>
      <c r="G54" s="2">
        <f t="shared" si="90"/>
        <v>7.8740157480314829E-4</v>
      </c>
      <c r="H54" s="10">
        <f>AZ17</f>
        <v>5.8200573765488702E-3</v>
      </c>
      <c r="J54" s="7" t="s">
        <v>32</v>
      </c>
      <c r="K54" s="13">
        <f t="shared" si="91"/>
        <v>14.480275516593476</v>
      </c>
      <c r="L54" s="13">
        <f t="shared" si="92"/>
        <v>5.9523809523809312</v>
      </c>
      <c r="M54" s="13">
        <f t="shared" si="77"/>
        <v>2.6246719160104943</v>
      </c>
      <c r="N54" s="13">
        <f t="shared" si="78"/>
        <v>2.6246719160104943</v>
      </c>
      <c r="O54" s="5">
        <f t="shared" si="79"/>
        <v>2.6246719160104943</v>
      </c>
      <c r="P54" s="5">
        <f t="shared" si="80"/>
        <v>19.400191255162902</v>
      </c>
      <c r="R54" s="7" t="s">
        <v>32</v>
      </c>
      <c r="S54" s="15">
        <f t="shared" si="81"/>
        <v>57.921102066373905</v>
      </c>
      <c r="T54" s="15">
        <f t="shared" si="93"/>
        <v>23.809523809523725</v>
      </c>
      <c r="U54" s="15">
        <f t="shared" si="82"/>
        <v>10.498687664041977</v>
      </c>
      <c r="V54" s="15">
        <f t="shared" si="83"/>
        <v>10.498687664041977</v>
      </c>
      <c r="W54" s="18">
        <f t="shared" si="84"/>
        <v>10.498687664041977</v>
      </c>
      <c r="X54" s="18">
        <f t="shared" si="85"/>
        <v>77.600765020651593</v>
      </c>
      <c r="Y54" s="18"/>
      <c r="Z54" s="18"/>
      <c r="AA54" s="15"/>
      <c r="AB54" s="15"/>
    </row>
    <row r="55" spans="2:28" x14ac:dyDescent="0.3">
      <c r="B55" s="7" t="s">
        <v>34</v>
      </c>
      <c r="C55" s="10">
        <f t="shared" si="86"/>
        <v>2.8628907458991271E-3</v>
      </c>
      <c r="D55" s="10">
        <f t="shared" si="87"/>
        <v>2.3255813953488415E-3</v>
      </c>
      <c r="E55" s="10">
        <f t="shared" si="88"/>
        <v>7.8125000000000004E-4</v>
      </c>
      <c r="F55" s="2">
        <f t="shared" si="89"/>
        <v>7.8125000000000004E-4</v>
      </c>
      <c r="G55" s="2">
        <f t="shared" si="90"/>
        <v>7.8125000000000004E-4</v>
      </c>
      <c r="H55" s="10">
        <f>AZ18</f>
        <v>3.9062500000000002E-4</v>
      </c>
      <c r="J55" s="7" t="s">
        <v>34</v>
      </c>
      <c r="K55" s="13">
        <f t="shared" si="91"/>
        <v>14.314453729495636</v>
      </c>
      <c r="L55" s="13">
        <f t="shared" si="92"/>
        <v>5.8139534883721034</v>
      </c>
      <c r="M55" s="13">
        <f t="shared" si="77"/>
        <v>2.6041666666666665</v>
      </c>
      <c r="N55" s="13">
        <f t="shared" si="78"/>
        <v>2.6041666666666665</v>
      </c>
      <c r="O55" s="5">
        <f t="shared" si="79"/>
        <v>2.6041666666666665</v>
      </c>
      <c r="P55" s="5">
        <f t="shared" si="80"/>
        <v>1.3020833333333333</v>
      </c>
      <c r="R55" s="7" t="s">
        <v>34</v>
      </c>
      <c r="S55" s="15">
        <f t="shared" si="81"/>
        <v>52.052559016347764</v>
      </c>
      <c r="T55" s="15">
        <f t="shared" si="93"/>
        <v>21.14164904862583</v>
      </c>
      <c r="U55" s="15">
        <f t="shared" si="82"/>
        <v>9.4126506024096379</v>
      </c>
      <c r="V55" s="15">
        <f t="shared" si="83"/>
        <v>9.4126506024096379</v>
      </c>
      <c r="W55" s="18">
        <f t="shared" si="84"/>
        <v>9.4126506024096379</v>
      </c>
      <c r="X55" s="18">
        <f t="shared" si="85"/>
        <v>4.706325301204819</v>
      </c>
      <c r="Y55" s="18"/>
      <c r="Z55" s="18"/>
      <c r="AA55" s="15"/>
      <c r="AB55" s="15"/>
    </row>
    <row r="56" spans="2:28" x14ac:dyDescent="0.3">
      <c r="B56" s="7" t="s">
        <v>35</v>
      </c>
      <c r="C56" s="10">
        <f t="shared" si="86"/>
        <v>2.830477356181138E-3</v>
      </c>
      <c r="D56" s="10">
        <f t="shared" si="87"/>
        <v>2.2727272727272709E-3</v>
      </c>
      <c r="E56" s="10">
        <f t="shared" si="88"/>
        <v>7.751937984496138E-4</v>
      </c>
      <c r="F56" s="2">
        <f t="shared" si="89"/>
        <v>7.751937984496138E-4</v>
      </c>
      <c r="G56" s="2">
        <f t="shared" si="90"/>
        <v>7.751937984496138E-4</v>
      </c>
      <c r="H56" s="10">
        <f>AZ19</f>
        <v>3.875968992248069E-4</v>
      </c>
      <c r="J56" s="7" t="s">
        <v>35</v>
      </c>
      <c r="K56" s="13">
        <f t="shared" si="91"/>
        <v>14.15238678090569</v>
      </c>
      <c r="L56" s="13">
        <f t="shared" si="92"/>
        <v>5.6818181818181772</v>
      </c>
      <c r="M56" s="13">
        <f t="shared" si="77"/>
        <v>2.5839793281653791</v>
      </c>
      <c r="N56" s="13">
        <f t="shared" si="78"/>
        <v>2.5839793281653791</v>
      </c>
      <c r="O56" s="5">
        <f t="shared" si="79"/>
        <v>2.5839793281653791</v>
      </c>
      <c r="P56" s="5">
        <f t="shared" si="80"/>
        <v>1.2919896640826896</v>
      </c>
      <c r="R56" s="7" t="s">
        <v>35</v>
      </c>
      <c r="S56" s="15">
        <f t="shared" si="81"/>
        <v>47.174622603018967</v>
      </c>
      <c r="T56" s="15">
        <f t="shared" si="93"/>
        <v>18.939393939393923</v>
      </c>
      <c r="U56" s="15">
        <f t="shared" si="82"/>
        <v>8.6132644272179313</v>
      </c>
      <c r="V56" s="15">
        <f t="shared" si="83"/>
        <v>8.6132644272179313</v>
      </c>
      <c r="W56" s="18">
        <f t="shared" si="84"/>
        <v>8.6132644272179313</v>
      </c>
      <c r="X56" s="18">
        <f t="shared" si="85"/>
        <v>4.3066322136089656</v>
      </c>
      <c r="Y56" s="18"/>
      <c r="Z56" s="18"/>
      <c r="AA56" s="15"/>
      <c r="AB56" s="15"/>
    </row>
    <row r="57" spans="2:28" x14ac:dyDescent="0.3">
      <c r="B57" s="7" t="s">
        <v>36</v>
      </c>
      <c r="C57" s="10">
        <f t="shared" si="86"/>
        <v>2.7987897125567596E-3</v>
      </c>
      <c r="D57" s="10">
        <f t="shared" si="87"/>
        <v>2.2222222222222144E-3</v>
      </c>
      <c r="E57" s="10">
        <f t="shared" si="88"/>
        <v>7.6923076923076652E-4</v>
      </c>
      <c r="F57" s="2">
        <f t="shared" si="89"/>
        <v>7.6923076923076652E-4</v>
      </c>
      <c r="G57" s="2">
        <f t="shared" si="90"/>
        <v>7.6923076923076652E-4</v>
      </c>
      <c r="H57" s="10">
        <f>AZ20</f>
        <v>3.8461538461538326E-4</v>
      </c>
      <c r="J57" s="7" t="s">
        <v>36</v>
      </c>
      <c r="K57" s="13">
        <f t="shared" si="91"/>
        <v>13.993948562783798</v>
      </c>
      <c r="L57" s="13">
        <f t="shared" si="92"/>
        <v>5.5555555555555358</v>
      </c>
      <c r="M57" s="13">
        <f t="shared" si="77"/>
        <v>2.564102564102555</v>
      </c>
      <c r="N57" s="13">
        <f t="shared" si="78"/>
        <v>2.564102564102555</v>
      </c>
      <c r="O57" s="5">
        <f t="shared" si="79"/>
        <v>2.564102564102555</v>
      </c>
      <c r="P57" s="5">
        <f t="shared" si="80"/>
        <v>1.2820512820512775</v>
      </c>
      <c r="R57" s="7" t="s">
        <v>36</v>
      </c>
      <c r="S57" s="15">
        <f t="shared" si="81"/>
        <v>43.058303270103998</v>
      </c>
      <c r="T57" s="15">
        <f t="shared" si="93"/>
        <v>17.094017094017033</v>
      </c>
      <c r="U57" s="15">
        <f t="shared" si="82"/>
        <v>7.8492935635792502</v>
      </c>
      <c r="V57" s="15">
        <f t="shared" si="83"/>
        <v>7.8492935635792502</v>
      </c>
      <c r="W57" s="18">
        <f t="shared" si="84"/>
        <v>7.8492935635792502</v>
      </c>
      <c r="X57" s="18">
        <f t="shared" si="85"/>
        <v>3.9246467817896251</v>
      </c>
      <c r="Y57" s="18"/>
      <c r="Z57" s="18"/>
      <c r="AA57" s="15"/>
      <c r="AB57" s="15"/>
    </row>
    <row r="58" spans="2:28" x14ac:dyDescent="0.3">
      <c r="B58" s="7" t="s">
        <v>37</v>
      </c>
      <c r="C58" s="10">
        <f t="shared" si="86"/>
        <v>2.7678037103530673E-3</v>
      </c>
      <c r="D58" s="10">
        <f t="shared" si="87"/>
        <v>2.1739130434782704E-3</v>
      </c>
      <c r="E58" s="10">
        <f t="shared" si="88"/>
        <v>7.6335877862594443E-4</v>
      </c>
      <c r="F58" s="2">
        <f t="shared" si="89"/>
        <v>7.6335877862594443E-4</v>
      </c>
      <c r="G58" s="2">
        <f t="shared" si="90"/>
        <v>7.6335877862594443E-4</v>
      </c>
      <c r="H58" s="10">
        <f>AZ21</f>
        <v>3.8167938931297222E-4</v>
      </c>
      <c r="J58" s="7" t="s">
        <v>37</v>
      </c>
      <c r="K58" s="13">
        <f t="shared" si="91"/>
        <v>13.839018551765337</v>
      </c>
      <c r="L58" s="13">
        <f t="shared" si="92"/>
        <v>5.4347826086956763</v>
      </c>
      <c r="M58" s="13">
        <f t="shared" si="77"/>
        <v>2.5445292620864817</v>
      </c>
      <c r="N58" s="13">
        <f t="shared" si="78"/>
        <v>2.5445292620864817</v>
      </c>
      <c r="O58" s="5">
        <f t="shared" si="79"/>
        <v>2.5445292620864817</v>
      </c>
      <c r="P58" s="5">
        <f t="shared" si="80"/>
        <v>1.2722646310432408</v>
      </c>
      <c r="R58" s="7" t="s">
        <v>37</v>
      </c>
      <c r="S58" s="15">
        <f t="shared" si="81"/>
        <v>39.540053005043816</v>
      </c>
      <c r="T58" s="15">
        <f t="shared" si="93"/>
        <v>15.527950310559076</v>
      </c>
      <c r="U58" s="15">
        <f t="shared" si="82"/>
        <v>7.2700836059613749</v>
      </c>
      <c r="V58" s="15">
        <f t="shared" si="83"/>
        <v>7.2700836059613749</v>
      </c>
      <c r="W58" s="18">
        <f t="shared" si="84"/>
        <v>7.2700836059613749</v>
      </c>
      <c r="X58" s="18">
        <f t="shared" si="85"/>
        <v>3.6350418029806875</v>
      </c>
      <c r="Y58" s="18"/>
      <c r="Z58" s="18"/>
      <c r="AA58" s="15"/>
      <c r="AB58" s="15"/>
    </row>
    <row r="59" spans="2:28" x14ac:dyDescent="0.3">
      <c r="B59" s="7" t="s">
        <v>38</v>
      </c>
      <c r="C59" s="10">
        <f t="shared" si="86"/>
        <v>2.737496300680653E-3</v>
      </c>
      <c r="D59" s="10">
        <f t="shared" si="87"/>
        <v>2.1276595744680773E-3</v>
      </c>
      <c r="E59" s="10">
        <f t="shared" si="88"/>
        <v>7.5757575757575692E-4</v>
      </c>
      <c r="F59" s="2">
        <f t="shared" si="89"/>
        <v>7.5757575757575692E-4</v>
      </c>
      <c r="G59" s="2">
        <f t="shared" si="90"/>
        <v>7.5757575757575692E-4</v>
      </c>
      <c r="H59" s="10">
        <f>AZ22</f>
        <v>3.7878787878787846E-4</v>
      </c>
      <c r="J59" s="7" t="s">
        <v>38</v>
      </c>
      <c r="K59" s="13">
        <f t="shared" si="91"/>
        <v>13.687481503403266</v>
      </c>
      <c r="L59" s="13">
        <f t="shared" si="92"/>
        <v>5.3191489361701931</v>
      </c>
      <c r="M59" s="13">
        <f t="shared" si="77"/>
        <v>2.5252525252525229</v>
      </c>
      <c r="N59" s="13">
        <f t="shared" si="78"/>
        <v>2.5252525252525229</v>
      </c>
      <c r="O59" s="5">
        <f t="shared" si="79"/>
        <v>2.5252525252525229</v>
      </c>
      <c r="P59" s="5">
        <f t="shared" si="80"/>
        <v>1.2626262626262614</v>
      </c>
      <c r="R59" s="7" t="s">
        <v>38</v>
      </c>
      <c r="S59" s="15">
        <f t="shared" si="81"/>
        <v>36.499950675742042</v>
      </c>
      <c r="T59" s="15">
        <f t="shared" si="93"/>
        <v>14.184397163120515</v>
      </c>
      <c r="U59" s="15">
        <f t="shared" si="82"/>
        <v>6.7042102440332476</v>
      </c>
      <c r="V59" s="15">
        <f t="shared" si="83"/>
        <v>6.7042102440332476</v>
      </c>
      <c r="W59" s="18">
        <f t="shared" si="84"/>
        <v>6.7042102440332476</v>
      </c>
      <c r="X59" s="18">
        <f t="shared" si="85"/>
        <v>3.3521051220166238</v>
      </c>
      <c r="Y59" s="18"/>
      <c r="Z59" s="18"/>
      <c r="AA59" s="15"/>
      <c r="AB59" s="15"/>
    </row>
    <row r="60" spans="2:28" x14ac:dyDescent="0.3">
      <c r="B60" s="7" t="s">
        <v>39</v>
      </c>
      <c r="C60" s="10">
        <f t="shared" si="86"/>
        <v>2.7078454332552515E-3</v>
      </c>
      <c r="D60" s="10">
        <f t="shared" si="87"/>
        <v>2.0833333333333259E-3</v>
      </c>
      <c r="E60" s="10">
        <f t="shared" si="88"/>
        <v>7.5187969924812588E-4</v>
      </c>
      <c r="F60" s="2">
        <f t="shared" si="89"/>
        <v>7.5187969924812588E-4</v>
      </c>
      <c r="G60" s="2">
        <f t="shared" si="90"/>
        <v>7.5187969924812588E-4</v>
      </c>
      <c r="H60" s="10">
        <f>AZ23</f>
        <v>5.7605552342394279E-3</v>
      </c>
      <c r="J60" s="7" t="s">
        <v>39</v>
      </c>
      <c r="K60" s="13">
        <f t="shared" si="91"/>
        <v>9.0261514441841708</v>
      </c>
      <c r="L60" s="13">
        <f t="shared" si="92"/>
        <v>4.1666666666666519</v>
      </c>
      <c r="M60" s="13">
        <f t="shared" si="77"/>
        <v>1.8796992481203147</v>
      </c>
      <c r="N60" s="13">
        <f t="shared" si="78"/>
        <v>1.8796992481203147</v>
      </c>
      <c r="O60" s="5">
        <f t="shared" si="79"/>
        <v>1.8796992481203147</v>
      </c>
      <c r="P60" s="5">
        <f t="shared" si="80"/>
        <v>14.401388085598569</v>
      </c>
      <c r="R60" s="7" t="s">
        <v>39</v>
      </c>
      <c r="S60" s="15">
        <f t="shared" si="81"/>
        <v>33.848067915690642</v>
      </c>
      <c r="T60" s="15">
        <f t="shared" si="93"/>
        <v>13.020833333333286</v>
      </c>
      <c r="U60" s="15">
        <f t="shared" si="82"/>
        <v>6.265664160401049</v>
      </c>
      <c r="V60" s="15">
        <f t="shared" si="83"/>
        <v>6.265664160401049</v>
      </c>
      <c r="W60" s="18">
        <f t="shared" si="84"/>
        <v>6.265664160401049</v>
      </c>
      <c r="X60" s="18">
        <f t="shared" si="85"/>
        <v>48.004626951995228</v>
      </c>
      <c r="Y60" s="18"/>
      <c r="Z60" s="18"/>
      <c r="AA60" s="15"/>
      <c r="AB60" s="15"/>
    </row>
    <row r="61" spans="2:28" x14ac:dyDescent="0.3">
      <c r="B61" s="8" t="s">
        <v>40</v>
      </c>
      <c r="C61" s="10">
        <f t="shared" si="86"/>
        <v>2.6788300028960377E-3</v>
      </c>
      <c r="D61" s="10">
        <f t="shared" si="87"/>
        <v>2.0408163265306146E-3</v>
      </c>
      <c r="E61" s="10">
        <f t="shared" si="88"/>
        <v>4.4776119402984982E-3</v>
      </c>
      <c r="F61" s="2">
        <f t="shared" si="89"/>
        <v>4.4776119402984982E-3</v>
      </c>
      <c r="G61" s="2">
        <f t="shared" si="90"/>
        <v>4.4776119402984982E-3</v>
      </c>
      <c r="H61" s="10">
        <f>AZ24</f>
        <v>2.2388059701492491E-3</v>
      </c>
      <c r="J61" s="8" t="s">
        <v>40</v>
      </c>
      <c r="K61" s="13">
        <f t="shared" si="91"/>
        <v>3.3485375036200473</v>
      </c>
      <c r="L61" s="13">
        <f t="shared" si="92"/>
        <v>1.3605442176870766</v>
      </c>
      <c r="M61" s="13">
        <f t="shared" si="77"/>
        <v>3.7313432835820817</v>
      </c>
      <c r="N61" s="13">
        <f t="shared" si="78"/>
        <v>3.7313432835820817</v>
      </c>
      <c r="O61" s="5">
        <f t="shared" si="79"/>
        <v>3.7313432835820817</v>
      </c>
      <c r="P61" s="5">
        <f t="shared" si="80"/>
        <v>1.8656716417910408</v>
      </c>
      <c r="R61" s="8" t="s">
        <v>40</v>
      </c>
      <c r="S61" s="15">
        <f t="shared" si="81"/>
        <v>15.307600016548786</v>
      </c>
      <c r="T61" s="15">
        <f t="shared" si="93"/>
        <v>5.8309037900874703</v>
      </c>
      <c r="U61" s="15">
        <f t="shared" si="82"/>
        <v>17.025140457408735</v>
      </c>
      <c r="V61" s="15">
        <f t="shared" si="83"/>
        <v>17.025140457408735</v>
      </c>
      <c r="W61" s="18">
        <f t="shared" si="84"/>
        <v>17.025140457408735</v>
      </c>
      <c r="X61" s="18">
        <f t="shared" si="85"/>
        <v>8.5125702287043676</v>
      </c>
      <c r="Y61" s="18"/>
      <c r="Z61" s="18"/>
      <c r="AA61" s="15"/>
      <c r="AB61" s="15"/>
    </row>
    <row r="62" spans="2:28" x14ac:dyDescent="0.3">
      <c r="B62" s="7" t="s">
        <v>41</v>
      </c>
      <c r="C62" s="10">
        <f t="shared" si="86"/>
        <v>2.6504297994269232E-3</v>
      </c>
      <c r="D62" s="10">
        <f t="shared" si="87"/>
        <v>2.0000000000000018E-3</v>
      </c>
      <c r="E62" s="10">
        <f t="shared" si="88"/>
        <v>7.1428571428571179E-4</v>
      </c>
      <c r="F62" s="2">
        <f t="shared" si="89"/>
        <v>7.1428571428571179E-4</v>
      </c>
      <c r="G62" s="2">
        <f t="shared" si="90"/>
        <v>7.1428571428571179E-4</v>
      </c>
      <c r="H62" s="10">
        <f>AZ25</f>
        <v>3.571428571428559E-4</v>
      </c>
      <c r="J62" s="7" t="s">
        <v>41</v>
      </c>
      <c r="K62" s="13">
        <f t="shared" si="91"/>
        <v>8.8347659980897451</v>
      </c>
      <c r="L62" s="13">
        <f t="shared" si="92"/>
        <v>4.0000000000000036</v>
      </c>
      <c r="M62" s="13">
        <f t="shared" si="77"/>
        <v>1.7857142857142794</v>
      </c>
      <c r="N62" s="13">
        <f t="shared" si="78"/>
        <v>1.7857142857142794</v>
      </c>
      <c r="O62" s="5">
        <f t="shared" si="79"/>
        <v>1.7857142857142794</v>
      </c>
      <c r="P62" s="5">
        <f t="shared" si="80"/>
        <v>0.89285714285713969</v>
      </c>
      <c r="R62" s="7" t="s">
        <v>41</v>
      </c>
      <c r="S62" s="15">
        <f t="shared" si="81"/>
        <v>31.181527052081449</v>
      </c>
      <c r="T62" s="15">
        <f t="shared" si="93"/>
        <v>11.764705882352953</v>
      </c>
      <c r="U62" s="15">
        <f t="shared" si="82"/>
        <v>5.5803571428571237</v>
      </c>
      <c r="V62" s="15">
        <f t="shared" si="83"/>
        <v>5.5803571428571237</v>
      </c>
      <c r="W62" s="18">
        <f t="shared" si="84"/>
        <v>5.5803571428571237</v>
      </c>
      <c r="X62" s="18">
        <f t="shared" si="85"/>
        <v>2.7901785714285618</v>
      </c>
      <c r="Y62" s="18"/>
      <c r="Z62" s="18"/>
      <c r="AA62" s="15"/>
      <c r="AB62" s="15"/>
    </row>
    <row r="63" spans="2:28" x14ac:dyDescent="0.3">
      <c r="B63" s="7" t="s">
        <v>42</v>
      </c>
      <c r="C63" s="10">
        <f t="shared" si="86"/>
        <v>2.622625460731498E-3</v>
      </c>
      <c r="D63" s="10">
        <f t="shared" si="87"/>
        <v>1.9607843137254832E-3</v>
      </c>
      <c r="E63" s="10">
        <f t="shared" si="88"/>
        <v>7.0921985815601833E-4</v>
      </c>
      <c r="F63" s="2">
        <f t="shared" si="89"/>
        <v>7.0921985815601833E-4</v>
      </c>
      <c r="G63" s="2">
        <f t="shared" si="90"/>
        <v>7.0921985815601833E-4</v>
      </c>
      <c r="H63" s="10">
        <f>AZ26</f>
        <v>3.5460992907800917E-4</v>
      </c>
      <c r="J63" s="7" t="s">
        <v>42</v>
      </c>
      <c r="K63" s="13">
        <f t="shared" si="91"/>
        <v>8.7420848691049944</v>
      </c>
      <c r="L63" s="13">
        <f t="shared" si="92"/>
        <v>3.9215686274509665</v>
      </c>
      <c r="M63" s="13">
        <f t="shared" si="77"/>
        <v>1.7730496453900457</v>
      </c>
      <c r="N63" s="13">
        <f t="shared" si="78"/>
        <v>1.7730496453900457</v>
      </c>
      <c r="O63" s="5">
        <f t="shared" si="79"/>
        <v>1.7730496453900457</v>
      </c>
      <c r="P63" s="5">
        <f t="shared" si="80"/>
        <v>0.88652482269502286</v>
      </c>
      <c r="R63" s="7" t="s">
        <v>42</v>
      </c>
      <c r="S63" s="15">
        <f t="shared" si="81"/>
        <v>29.140282897016647</v>
      </c>
      <c r="T63" s="15">
        <f t="shared" si="93"/>
        <v>10.893246187363795</v>
      </c>
      <c r="U63" s="15">
        <f t="shared" si="82"/>
        <v>5.2534804307853209</v>
      </c>
      <c r="V63" s="15">
        <f t="shared" si="83"/>
        <v>5.2534804307853209</v>
      </c>
      <c r="W63" s="18">
        <f t="shared" si="84"/>
        <v>5.2534804307853209</v>
      </c>
      <c r="X63" s="18">
        <f t="shared" si="85"/>
        <v>2.6267402153926604</v>
      </c>
      <c r="Y63" s="18"/>
      <c r="Z63" s="18"/>
      <c r="AA63" s="15"/>
      <c r="AB63" s="15"/>
    </row>
    <row r="64" spans="2:28" x14ac:dyDescent="0.3">
      <c r="B64" s="7" t="s">
        <v>43</v>
      </c>
      <c r="C64" s="10">
        <f t="shared" si="86"/>
        <v>2.5953984287317433E-3</v>
      </c>
      <c r="D64" s="10">
        <f t="shared" si="87"/>
        <v>1.9230769230769162E-3</v>
      </c>
      <c r="E64" s="10">
        <f t="shared" si="88"/>
        <v>7.0422535211267512E-4</v>
      </c>
      <c r="F64" s="2">
        <f t="shared" si="89"/>
        <v>7.0422535211267512E-4</v>
      </c>
      <c r="G64" s="2">
        <f t="shared" si="90"/>
        <v>7.0422535211267512E-4</v>
      </c>
      <c r="H64" s="10">
        <f>AZ27</f>
        <v>3.5211267605633756E-4</v>
      </c>
      <c r="J64" s="7" t="s">
        <v>43</v>
      </c>
      <c r="K64" s="13">
        <f t="shared" si="91"/>
        <v>8.6513280957724774</v>
      </c>
      <c r="L64" s="13">
        <f t="shared" si="92"/>
        <v>3.8461538461538325</v>
      </c>
      <c r="M64" s="13">
        <f t="shared" si="77"/>
        <v>1.7605633802816878</v>
      </c>
      <c r="N64" s="13">
        <f t="shared" si="78"/>
        <v>1.7605633802816878</v>
      </c>
      <c r="O64" s="5">
        <f t="shared" si="79"/>
        <v>1.7605633802816878</v>
      </c>
      <c r="P64" s="5">
        <f t="shared" si="80"/>
        <v>0.8802816901408439</v>
      </c>
      <c r="R64" s="7" t="s">
        <v>43</v>
      </c>
      <c r="S64" s="15">
        <f t="shared" si="81"/>
        <v>27.319983460334143</v>
      </c>
      <c r="T64" s="15">
        <f t="shared" si="93"/>
        <v>10.121457489878507</v>
      </c>
      <c r="U64" s="15">
        <f t="shared" si="82"/>
        <v>4.924652811976749</v>
      </c>
      <c r="V64" s="15">
        <f t="shared" si="83"/>
        <v>4.924652811976749</v>
      </c>
      <c r="W64" s="18">
        <f t="shared" si="84"/>
        <v>4.924652811976749</v>
      </c>
      <c r="X64" s="18">
        <f t="shared" si="85"/>
        <v>2.4623264059883745</v>
      </c>
      <c r="Y64" s="18"/>
      <c r="Z64" s="18"/>
      <c r="AA64" s="15"/>
      <c r="AB64" s="15"/>
    </row>
    <row r="65" spans="2:28" x14ac:dyDescent="0.3">
      <c r="B65" s="7" t="s">
        <v>44</v>
      </c>
      <c r="C65" s="10">
        <f t="shared" si="86"/>
        <v>2.5687309080810738E-3</v>
      </c>
      <c r="D65" s="10">
        <f t="shared" si="87"/>
        <v>1.8867924528301883E-3</v>
      </c>
      <c r="E65" s="10">
        <f t="shared" si="88"/>
        <v>6.9930069930070895E-4</v>
      </c>
      <c r="F65" s="2">
        <f t="shared" si="89"/>
        <v>6.9930069930070895E-4</v>
      </c>
      <c r="G65" s="2">
        <f t="shared" si="90"/>
        <v>6.9930069930070895E-4</v>
      </c>
      <c r="H65" s="10">
        <f>AZ28</f>
        <v>3.4965034965035447E-4</v>
      </c>
      <c r="J65" s="7" t="s">
        <v>44</v>
      </c>
      <c r="K65" s="13">
        <f t="shared" si="91"/>
        <v>8.5624363602702456</v>
      </c>
      <c r="L65" s="13">
        <f t="shared" si="92"/>
        <v>3.773584905660377</v>
      </c>
      <c r="M65" s="13">
        <f t="shared" si="77"/>
        <v>1.7482517482517723</v>
      </c>
      <c r="N65" s="13">
        <f t="shared" si="78"/>
        <v>1.7482517482517723</v>
      </c>
      <c r="O65" s="5">
        <f t="shared" si="79"/>
        <v>1.7482517482517723</v>
      </c>
      <c r="P65" s="5">
        <f t="shared" si="80"/>
        <v>0.87412587412588616</v>
      </c>
      <c r="R65" s="7" t="s">
        <v>44</v>
      </c>
      <c r="S65" s="15">
        <f t="shared" si="81"/>
        <v>25.687309080810738</v>
      </c>
      <c r="T65" s="15">
        <f t="shared" si="93"/>
        <v>9.4339622641509422</v>
      </c>
      <c r="U65" s="15">
        <f t="shared" si="82"/>
        <v>4.6620046620047262</v>
      </c>
      <c r="V65" s="15">
        <f t="shared" si="83"/>
        <v>4.6620046620047262</v>
      </c>
      <c r="W65" s="18">
        <f t="shared" si="84"/>
        <v>4.6620046620047262</v>
      </c>
      <c r="X65" s="18">
        <f t="shared" si="85"/>
        <v>2.3310023310023631</v>
      </c>
      <c r="Y65" s="18"/>
      <c r="Z65" s="18"/>
      <c r="AA65" s="15"/>
      <c r="AB65" s="15"/>
    </row>
    <row r="66" spans="2:28" x14ac:dyDescent="0.3">
      <c r="B66" s="7" t="s">
        <v>45</v>
      </c>
      <c r="C66" s="10">
        <f t="shared" si="86"/>
        <v>2.5426058273776975E-3</v>
      </c>
      <c r="D66" s="10">
        <f t="shared" si="87"/>
        <v>1.8518518518518602E-3</v>
      </c>
      <c r="E66" s="10">
        <f t="shared" si="88"/>
        <v>6.9444444444444198E-4</v>
      </c>
      <c r="F66" s="2">
        <f t="shared" si="89"/>
        <v>6.9444444444444198E-4</v>
      </c>
      <c r="G66" s="2">
        <f t="shared" si="90"/>
        <v>6.9444444444444198E-4</v>
      </c>
      <c r="H66" s="10">
        <f>AZ29</f>
        <v>5.690733672603831E-3</v>
      </c>
      <c r="J66" s="7" t="s">
        <v>45</v>
      </c>
      <c r="K66" s="13">
        <f t="shared" si="91"/>
        <v>8.4753527579256573</v>
      </c>
      <c r="L66" s="13">
        <f t="shared" si="92"/>
        <v>3.7037037037037202</v>
      </c>
      <c r="M66" s="13">
        <f t="shared" si="77"/>
        <v>1.7361111111111049</v>
      </c>
      <c r="N66" s="13">
        <f t="shared" si="78"/>
        <v>1.7361111111111049</v>
      </c>
      <c r="O66" s="5">
        <f t="shared" si="79"/>
        <v>1.7361111111111049</v>
      </c>
      <c r="P66" s="5">
        <f t="shared" si="80"/>
        <v>14.226834181509577</v>
      </c>
      <c r="R66" s="7" t="s">
        <v>45</v>
      </c>
      <c r="S66" s="15">
        <f t="shared" si="81"/>
        <v>24.215293594073309</v>
      </c>
      <c r="T66" s="15">
        <f t="shared" si="93"/>
        <v>8.8183421516755249</v>
      </c>
      <c r="U66" s="15">
        <f t="shared" si="82"/>
        <v>4.395218002812924</v>
      </c>
      <c r="V66" s="15">
        <f t="shared" si="83"/>
        <v>4.395218002812924</v>
      </c>
      <c r="W66" s="18">
        <f t="shared" si="84"/>
        <v>4.395218002812924</v>
      </c>
      <c r="X66" s="18">
        <f t="shared" si="85"/>
        <v>36.017301725340701</v>
      </c>
      <c r="Y66" s="18"/>
      <c r="Z66" s="18"/>
      <c r="AA66" s="15"/>
      <c r="AB66" s="15"/>
    </row>
    <row r="67" spans="2:28" x14ac:dyDescent="0.3">
      <c r="B67" s="7" t="s">
        <v>46</v>
      </c>
      <c r="C67" s="10">
        <f t="shared" si="86"/>
        <v>2.5170068027211001E-3</v>
      </c>
      <c r="D67" s="10">
        <f t="shared" si="87"/>
        <v>1.8181818181818078E-3</v>
      </c>
      <c r="E67" s="10">
        <f t="shared" si="88"/>
        <v>6.8965517241379457E-4</v>
      </c>
      <c r="F67" s="2">
        <f t="shared" si="89"/>
        <v>6.8965517241379457E-4</v>
      </c>
      <c r="G67" s="2">
        <f t="shared" si="90"/>
        <v>6.8965517241379457E-4</v>
      </c>
      <c r="H67" s="10">
        <f>AZ30</f>
        <v>3.4482758620689728E-4</v>
      </c>
      <c r="J67" s="7" t="s">
        <v>46</v>
      </c>
      <c r="K67" s="13">
        <f t="shared" si="91"/>
        <v>8.3900226757370007</v>
      </c>
      <c r="L67" s="13">
        <f t="shared" si="92"/>
        <v>3.030303030303013</v>
      </c>
      <c r="M67" s="13">
        <f t="shared" si="77"/>
        <v>1.3793103448275892</v>
      </c>
      <c r="N67" s="13">
        <f t="shared" si="78"/>
        <v>1.3793103448275892</v>
      </c>
      <c r="O67" s="5">
        <f t="shared" si="79"/>
        <v>1.3793103448275892</v>
      </c>
      <c r="P67" s="5">
        <f t="shared" si="80"/>
        <v>0.68965517241379459</v>
      </c>
      <c r="R67" s="7" t="s">
        <v>46</v>
      </c>
      <c r="S67" s="15">
        <f t="shared" si="81"/>
        <v>22.881880024737274</v>
      </c>
      <c r="T67" s="15">
        <f t="shared" si="93"/>
        <v>8.2644628099173083</v>
      </c>
      <c r="U67" s="15">
        <f t="shared" si="82"/>
        <v>4.1797283176593609</v>
      </c>
      <c r="V67" s="15">
        <f t="shared" si="83"/>
        <v>4.1797283176593609</v>
      </c>
      <c r="W67" s="18">
        <f t="shared" si="84"/>
        <v>4.1797283176593609</v>
      </c>
      <c r="X67" s="18">
        <f t="shared" si="85"/>
        <v>2.0898641588296805</v>
      </c>
      <c r="Y67" s="18"/>
      <c r="Z67" s="18"/>
      <c r="AA67" s="15"/>
      <c r="AB67" s="15"/>
    </row>
    <row r="68" spans="2:28" x14ac:dyDescent="0.3">
      <c r="B68" s="7" t="s">
        <v>47</v>
      </c>
      <c r="C68" s="10">
        <f t="shared" si="86"/>
        <v>2.4919181034482873E-3</v>
      </c>
      <c r="D68" s="10">
        <f t="shared" si="87"/>
        <v>1.7857142857142794E-3</v>
      </c>
      <c r="E68" s="10">
        <f t="shared" si="88"/>
        <v>6.8493150684931789E-4</v>
      </c>
      <c r="F68" s="2">
        <f t="shared" si="89"/>
        <v>6.8493150684931789E-4</v>
      </c>
      <c r="G68" s="2">
        <f t="shared" si="90"/>
        <v>6.8493150684931789E-4</v>
      </c>
      <c r="H68" s="10">
        <f>AZ31</f>
        <v>3.4246575342465895E-4</v>
      </c>
      <c r="J68" s="7" t="s">
        <v>47</v>
      </c>
      <c r="K68" s="13">
        <f t="shared" si="91"/>
        <v>8.3063936781609584</v>
      </c>
      <c r="L68" s="13">
        <f t="shared" si="92"/>
        <v>2.9761904761904656</v>
      </c>
      <c r="M68" s="13">
        <f t="shared" si="77"/>
        <v>1.3698630136986358</v>
      </c>
      <c r="N68" s="13">
        <f t="shared" si="78"/>
        <v>1.3698630136986358</v>
      </c>
      <c r="O68" s="5">
        <f t="shared" si="79"/>
        <v>1.3698630136986358</v>
      </c>
      <c r="P68" s="5">
        <f t="shared" si="80"/>
        <v>0.68493150684931792</v>
      </c>
      <c r="R68" s="7" t="s">
        <v>47</v>
      </c>
      <c r="S68" s="15">
        <f t="shared" si="81"/>
        <v>21.668853073463367</v>
      </c>
      <c r="T68" s="15">
        <f t="shared" si="93"/>
        <v>7.7639751552794758</v>
      </c>
      <c r="U68" s="15">
        <f t="shared" si="82"/>
        <v>3.9591416580885426</v>
      </c>
      <c r="V68" s="15">
        <f t="shared" si="83"/>
        <v>3.9591416580885426</v>
      </c>
      <c r="W68" s="18">
        <f t="shared" si="84"/>
        <v>3.9591416580885426</v>
      </c>
      <c r="X68" s="18">
        <f t="shared" si="85"/>
        <v>1.9795708290442713</v>
      </c>
      <c r="Y68" s="18"/>
      <c r="Z68" s="18"/>
      <c r="AA68" s="15"/>
      <c r="AB68" s="15"/>
    </row>
    <row r="69" spans="2:28" x14ac:dyDescent="0.3">
      <c r="B69" s="7" t="s">
        <v>48</v>
      </c>
      <c r="C69" s="10">
        <f t="shared" si="86"/>
        <v>2.4673246198986254E-3</v>
      </c>
      <c r="D69" s="10">
        <f t="shared" si="87"/>
        <v>1.7543859649122862E-3</v>
      </c>
      <c r="E69" s="10">
        <f t="shared" si="88"/>
        <v>6.8027210884353824E-4</v>
      </c>
      <c r="F69" s="2">
        <f t="shared" si="89"/>
        <v>6.8027210884353824E-4</v>
      </c>
      <c r="G69" s="2">
        <f t="shared" si="90"/>
        <v>6.8027210884353824E-4</v>
      </c>
      <c r="H69" s="10">
        <f>AZ32</f>
        <v>3.4013605442176912E-4</v>
      </c>
      <c r="J69" s="7" t="s">
        <v>48</v>
      </c>
      <c r="K69" s="13">
        <f t="shared" si="91"/>
        <v>8.2244153996620852</v>
      </c>
      <c r="L69" s="13">
        <f t="shared" si="92"/>
        <v>2.9239766081871434</v>
      </c>
      <c r="M69" s="13">
        <f t="shared" si="77"/>
        <v>1.3605442176870766</v>
      </c>
      <c r="N69" s="13">
        <f t="shared" si="78"/>
        <v>1.3605442176870766</v>
      </c>
      <c r="O69" s="5">
        <f t="shared" si="79"/>
        <v>1.3605442176870766</v>
      </c>
      <c r="P69" s="5">
        <f t="shared" si="80"/>
        <v>0.68027210884353828</v>
      </c>
      <c r="R69" s="7" t="s">
        <v>48</v>
      </c>
      <c r="S69" s="15">
        <f t="shared" si="81"/>
        <v>20.56103849915521</v>
      </c>
      <c r="T69" s="15">
        <f t="shared" si="93"/>
        <v>7.3099415204678593</v>
      </c>
      <c r="U69" s="15">
        <f t="shared" si="82"/>
        <v>3.7792894935752126</v>
      </c>
      <c r="V69" s="15">
        <f t="shared" si="83"/>
        <v>3.7792894935752126</v>
      </c>
      <c r="W69" s="18">
        <f t="shared" si="84"/>
        <v>3.7792894935752126</v>
      </c>
      <c r="X69" s="18">
        <f t="shared" si="85"/>
        <v>1.8896447467876063</v>
      </c>
      <c r="Y69" s="18"/>
      <c r="Z69" s="18"/>
      <c r="AA69" s="15"/>
      <c r="AB69" s="15"/>
    </row>
    <row r="70" spans="2:28" x14ac:dyDescent="0.3">
      <c r="B70" s="7" t="s">
        <v>49</v>
      </c>
      <c r="C70" s="10">
        <f t="shared" si="86"/>
        <v>2.4432118330692254E-3</v>
      </c>
      <c r="D70" s="10">
        <f t="shared" si="87"/>
        <v>1.7241379310344751E-3</v>
      </c>
      <c r="E70" s="10">
        <f t="shared" si="88"/>
        <v>6.7567567567567994E-4</v>
      </c>
      <c r="F70" s="2">
        <f t="shared" si="89"/>
        <v>6.7567567567567994E-4</v>
      </c>
      <c r="G70" s="2">
        <f t="shared" si="90"/>
        <v>6.7567567567567994E-4</v>
      </c>
      <c r="H70" s="10">
        <f>AZ33</f>
        <v>3.3783783783783997E-4</v>
      </c>
      <c r="J70" s="7" t="s">
        <v>49</v>
      </c>
      <c r="K70" s="13">
        <f t="shared" si="91"/>
        <v>6.1080295826730637</v>
      </c>
      <c r="L70" s="13">
        <f t="shared" si="92"/>
        <v>2.4630541871921072</v>
      </c>
      <c r="M70" s="13">
        <f t="shared" si="77"/>
        <v>1.1261261261261333</v>
      </c>
      <c r="N70" s="13">
        <f t="shared" si="78"/>
        <v>1.1261261261261333</v>
      </c>
      <c r="O70" s="5">
        <f t="shared" si="79"/>
        <v>1.1261261261261333</v>
      </c>
      <c r="P70" s="5">
        <f t="shared" si="80"/>
        <v>0.56306306306306664</v>
      </c>
      <c r="R70" s="7" t="s">
        <v>49</v>
      </c>
      <c r="S70" s="15">
        <f t="shared" si="81"/>
        <v>19.545694664553803</v>
      </c>
      <c r="T70" s="15">
        <f t="shared" si="93"/>
        <v>6.8965517241379004</v>
      </c>
      <c r="U70" s="15">
        <f t="shared" si="82"/>
        <v>3.5940195514663826</v>
      </c>
      <c r="V70" s="15">
        <f t="shared" si="83"/>
        <v>3.5940195514663826</v>
      </c>
      <c r="W70" s="18">
        <f t="shared" si="84"/>
        <v>3.5940195514663826</v>
      </c>
      <c r="X70" s="18">
        <f t="shared" si="85"/>
        <v>1.7970097757331913</v>
      </c>
      <c r="Y70" s="18"/>
      <c r="Z70" s="18"/>
      <c r="AA70" s="15"/>
      <c r="AB70" s="15"/>
    </row>
    <row r="71" spans="2:28" x14ac:dyDescent="0.3">
      <c r="B71" s="8" t="s">
        <v>50</v>
      </c>
      <c r="C71" s="10">
        <f t="shared" si="86"/>
        <v>2.4195657860319186E-3</v>
      </c>
      <c r="D71" s="10">
        <f t="shared" si="87"/>
        <v>1.6949152542372837E-3</v>
      </c>
      <c r="E71" s="10">
        <f t="shared" si="88"/>
        <v>7.3825503355704706E-3</v>
      </c>
      <c r="F71" s="2">
        <f t="shared" si="89"/>
        <v>7.3825503355704706E-3</v>
      </c>
      <c r="G71" s="2">
        <f t="shared" si="90"/>
        <v>7.3825503355704706E-3</v>
      </c>
      <c r="H71" s="10">
        <f>AZ34</f>
        <v>3.6912751677852353E-3</v>
      </c>
      <c r="J71" s="8" t="s">
        <v>50</v>
      </c>
      <c r="K71" s="13">
        <f t="shared" si="91"/>
        <v>2.4195657860319186</v>
      </c>
      <c r="L71" s="13">
        <f t="shared" si="92"/>
        <v>0.84745762711864181</v>
      </c>
      <c r="M71" s="13">
        <f t="shared" si="77"/>
        <v>4.9217002237136471</v>
      </c>
      <c r="N71" s="13">
        <f t="shared" si="78"/>
        <v>4.9217002237136471</v>
      </c>
      <c r="O71" s="5">
        <f t="shared" si="79"/>
        <v>4.9217002237136471</v>
      </c>
      <c r="P71" s="5">
        <f t="shared" si="80"/>
        <v>2.4608501118568236</v>
      </c>
      <c r="R71" s="8" t="s">
        <v>50</v>
      </c>
      <c r="S71" s="15">
        <f>K34</f>
        <v>9.6782631441276745</v>
      </c>
      <c r="T71" s="15">
        <f t="shared" si="93"/>
        <v>3.3898305084745677</v>
      </c>
      <c r="U71" s="15">
        <f t="shared" si="82"/>
        <v>19.686800894854589</v>
      </c>
      <c r="V71" s="15">
        <f t="shared" si="83"/>
        <v>19.686800894854589</v>
      </c>
      <c r="W71" s="18">
        <f t="shared" si="84"/>
        <v>19.686800894854589</v>
      </c>
      <c r="X71" s="18">
        <f t="shared" si="85"/>
        <v>9.8434004474272943</v>
      </c>
      <c r="Y71" s="18"/>
      <c r="Z71" s="18"/>
      <c r="AA71" s="15"/>
      <c r="AB71" s="15"/>
    </row>
    <row r="72" spans="2:28" x14ac:dyDescent="0.3">
      <c r="W72" s="3"/>
      <c r="X72" s="3"/>
      <c r="Y72" s="3"/>
      <c r="Z72" s="3"/>
    </row>
  </sheetData>
  <phoneticPr fontId="2" type="noConversion"/>
  <conditionalFormatting sqref="AZ6:AZ34 P6:P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Z6:AZ34 Z6:Z34 G6:G34 P6:P3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5:BD34 K6:K34 U6:U34 AD5:AD3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5:BC34 AC5:AC34 T6:T34 J6:J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3:N7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43:AB71 AA42:AB4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:N42 K43:N7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6:AI3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5:AM3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5:AL3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3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V5:AV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:AU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34 P6:P34 Z6:Z34 AZ6:AZ34 AI6:AI34 AR6:AR3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:H71 C43:E71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:H7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:AU34 BC5:BC35 AL5:AL34 AC5:AC34 T6:T34 J6:J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2:P71 K43:L7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2:P71 K43:K7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3:X71 U42:X4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2023-08-09T07:27:32Z</dcterms:created>
  <dcterms:modified xsi:type="dcterms:W3CDTF">2023-08-09T10:29:01Z</dcterms:modified>
</cp:coreProperties>
</file>