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ungju\Desktop\"/>
    </mc:Choice>
  </mc:AlternateContent>
  <xr:revisionPtr revIDLastSave="0" documentId="13_ncr:1_{7872E970-6863-4EC6-9D1B-DE119652E2E5}" xr6:coauthVersionLast="47" xr6:coauthVersionMax="47" xr10:uidLastSave="{00000000-0000-0000-0000-000000000000}"/>
  <bookViews>
    <workbookView xWindow="31260" yWindow="270" windowWidth="24150" windowHeight="15300" xr2:uid="{B15ECFCA-26B2-48E3-8D3E-9178FEDE26C0}"/>
  </bookViews>
  <sheets>
    <sheet name="기록" sheetId="1" r:id="rId1"/>
    <sheet name="Data" sheetId="2" r:id="rId2"/>
    <sheet name="History" sheetId="3" r:id="rId3"/>
  </sheets>
  <definedNames>
    <definedName name="골드">Data!$C$7:$I$7</definedName>
    <definedName name="실링">Data!$C$3:$F$3</definedName>
    <definedName name="재료">Data!$C$6:$E$6</definedName>
    <definedName name="카경">Data!$C$5:$F$5</definedName>
    <definedName name="카드">Data!$C$4:$E$4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M23" i="1"/>
  <c r="M22" i="1"/>
  <c r="M21" i="1"/>
  <c r="O27" i="1"/>
  <c r="O26" i="1"/>
  <c r="O25" i="1"/>
  <c r="O24" i="1"/>
  <c r="O23" i="1"/>
  <c r="O22" i="1"/>
  <c r="O21" i="1"/>
  <c r="M28" i="1"/>
  <c r="M27" i="1"/>
  <c r="M26" i="1"/>
  <c r="K28" i="1"/>
  <c r="K27" i="1"/>
  <c r="K26" i="1"/>
  <c r="K24" i="1"/>
  <c r="K23" i="1"/>
  <c r="K22" i="1"/>
  <c r="K21" i="1"/>
  <c r="J17" i="1"/>
  <c r="K17" i="1"/>
  <c r="L17" i="1"/>
  <c r="M17" i="1"/>
  <c r="O17" i="1" s="1"/>
  <c r="N17" i="1"/>
  <c r="N15" i="1"/>
  <c r="O15" i="1" s="1"/>
  <c r="L14" i="1"/>
  <c r="L15" i="1" s="1"/>
  <c r="M15" i="1"/>
  <c r="P15" i="1" l="1"/>
  <c r="Q15" i="1"/>
  <c r="Q16" i="1"/>
  <c r="N18" i="1"/>
  <c r="J18" i="1"/>
  <c r="M18" i="1"/>
  <c r="L18" i="1"/>
  <c r="K18" i="1"/>
</calcChain>
</file>

<file path=xl/sharedStrings.xml><?xml version="1.0" encoding="utf-8"?>
<sst xmlns="http://schemas.openxmlformats.org/spreadsheetml/2006/main" count="166" uniqueCount="57">
  <si>
    <t>보상 목록</t>
    <phoneticPr fontId="1" type="noConversion"/>
  </si>
  <si>
    <t>실링</t>
    <phoneticPr fontId="1" type="noConversion"/>
  </si>
  <si>
    <t>카드</t>
    <phoneticPr fontId="1" type="noConversion"/>
  </si>
  <si>
    <t>카경</t>
    <phoneticPr fontId="1" type="noConversion"/>
  </si>
  <si>
    <t>재료</t>
  </si>
  <si>
    <t>재료</t>
    <phoneticPr fontId="1" type="noConversion"/>
  </si>
  <si>
    <t>골드</t>
  </si>
  <si>
    <t>골드</t>
    <phoneticPr fontId="1" type="noConversion"/>
  </si>
  <si>
    <t>영웅 선택</t>
    <phoneticPr fontId="1" type="noConversion"/>
  </si>
  <si>
    <t>전설 랜덤</t>
    <phoneticPr fontId="1" type="noConversion"/>
  </si>
  <si>
    <t>전설 선택</t>
    <phoneticPr fontId="1" type="noConversion"/>
  </si>
  <si>
    <t>소</t>
    <phoneticPr fontId="1" type="noConversion"/>
  </si>
  <si>
    <t>중</t>
  </si>
  <si>
    <t>중</t>
    <phoneticPr fontId="1" type="noConversion"/>
  </si>
  <si>
    <t>대</t>
    <phoneticPr fontId="1" type="noConversion"/>
  </si>
  <si>
    <t>50만</t>
    <phoneticPr fontId="1" type="noConversion"/>
  </si>
  <si>
    <t>100만</t>
    <phoneticPr fontId="1" type="noConversion"/>
  </si>
  <si>
    <t>200만</t>
    <phoneticPr fontId="1" type="noConversion"/>
  </si>
  <si>
    <t>500만</t>
    <phoneticPr fontId="1" type="noConversion"/>
  </si>
  <si>
    <t>날짜</t>
    <phoneticPr fontId="1" type="noConversion"/>
  </si>
  <si>
    <t>캐릭명</t>
    <phoneticPr fontId="1" type="noConversion"/>
  </si>
  <si>
    <t>휴게</t>
    <phoneticPr fontId="1" type="noConversion"/>
  </si>
  <si>
    <t>편린</t>
    <phoneticPr fontId="1" type="noConversion"/>
  </si>
  <si>
    <t>보상</t>
    <phoneticPr fontId="1" type="noConversion"/>
  </si>
  <si>
    <t>보상 상세</t>
    <phoneticPr fontId="1" type="noConversion"/>
  </si>
  <si>
    <t>달력</t>
    <phoneticPr fontId="1" type="noConversion"/>
  </si>
  <si>
    <t>소비에트사회주의연방</t>
    <phoneticPr fontId="1" type="noConversion"/>
  </si>
  <si>
    <t>O</t>
  </si>
  <si>
    <t>X</t>
  </si>
  <si>
    <t>콘텐츠</t>
    <phoneticPr fontId="1" type="noConversion"/>
  </si>
  <si>
    <t>카던</t>
  </si>
  <si>
    <t>가토</t>
  </si>
  <si>
    <t>하루 평균</t>
    <phoneticPr fontId="1" type="noConversion"/>
  </si>
  <si>
    <t>누적 획득</t>
    <phoneticPr fontId="1" type="noConversion"/>
  </si>
  <si>
    <t>총합</t>
    <phoneticPr fontId="1" type="noConversion"/>
  </si>
  <si>
    <t>←</t>
    <phoneticPr fontId="1" type="noConversion"/>
  </si>
  <si>
    <t>영웅 선택</t>
  </si>
  <si>
    <t>전설 랜덤</t>
  </si>
  <si>
    <t>전설 선택</t>
  </si>
  <si>
    <t>소</t>
  </si>
  <si>
    <t>대</t>
  </si>
  <si>
    <t>휴식 보너스</t>
    <phoneticPr fontId="1" type="noConversion"/>
  </si>
  <si>
    <t>버전</t>
    <phoneticPr fontId="1" type="noConversion"/>
  </si>
  <si>
    <t>작성자</t>
    <phoneticPr fontId="1" type="noConversion"/>
  </si>
  <si>
    <t>내용</t>
    <phoneticPr fontId="1" type="noConversion"/>
  </si>
  <si>
    <t>소비</t>
    <phoneticPr fontId="1" type="noConversion"/>
  </si>
  <si>
    <t>v0.1</t>
    <phoneticPr fontId="1" type="noConversion"/>
  </si>
  <si>
    <t>편린 기록 문서 초안 작성</t>
    <phoneticPr fontId="1" type="noConversion"/>
  </si>
  <si>
    <t>v0.2</t>
    <phoneticPr fontId="1" type="noConversion"/>
  </si>
  <si>
    <t>History Sheet 추가, 카던/가토 확률 추가</t>
    <phoneticPr fontId="1" type="noConversion"/>
  </si>
  <si>
    <t>카던 vs 가토</t>
    <phoneticPr fontId="1" type="noConversion"/>
  </si>
  <si>
    <t>v0.3</t>
  </si>
  <si>
    <t>휴게일 때 획득 확률 다중조건문으로 수정</t>
    <phoneticPr fontId="1" type="noConversion"/>
  </si>
  <si>
    <t>확률</t>
    <phoneticPr fontId="1" type="noConversion"/>
  </si>
  <si>
    <t>카드</t>
  </si>
  <si>
    <t>카경</t>
  </si>
  <si>
    <t>일자 별 먹은 개수 기록(직접 기록)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</si>
</sst>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yyyy/mm/dd;@"/>
    <numFmt numFmtId="178" formatCode="0&quot;개&quot;\ "/>
    <numFmt numFmtId="179" formatCode="0&quot;개&quot;"/>
    <numFmt numFmtId="180" formatCode="0.00&quot;개&quot;\ "/>
  </numFmts>
  <fonts count="2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color theme="1" tint="0.49998474074526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999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double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4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5" fillId="2" borderId="47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176" fontId="5" fillId="2" borderId="47" xfId="0" applyNumberFormat="1" applyFont="1" applyFill="1" applyBorder="1" applyAlignment="1">
      <alignment horizontal="center" vertical="center"/>
    </xf>
    <xf numFmtId="178" fontId="2" fillId="0" borderId="32" xfId="0" applyNumberFormat="1" applyFont="1" applyBorder="1" applyAlignment="1">
      <alignment horizontal="center" vertical="center"/>
    </xf>
    <xf numFmtId="178" fontId="2" fillId="0" borderId="33" xfId="0" applyNumberFormat="1" applyFont="1" applyBorder="1" applyAlignment="1">
      <alignment horizontal="center" vertical="center"/>
    </xf>
    <xf numFmtId="178" fontId="2" fillId="0" borderId="31" xfId="0" applyNumberFormat="1" applyFont="1" applyBorder="1" applyAlignment="1">
      <alignment horizontal="center" vertical="center"/>
    </xf>
    <xf numFmtId="178" fontId="2" fillId="0" borderId="48" xfId="0" applyNumberFormat="1" applyFont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178" fontId="2" fillId="0" borderId="37" xfId="0" applyNumberFormat="1" applyFont="1" applyBorder="1" applyAlignment="1">
      <alignment horizontal="center" vertical="center"/>
    </xf>
    <xf numFmtId="178" fontId="12" fillId="0" borderId="51" xfId="0" applyNumberFormat="1" applyFont="1" applyBorder="1">
      <alignment vertical="center"/>
    </xf>
    <xf numFmtId="180" fontId="13" fillId="0" borderId="30" xfId="0" applyNumberFormat="1" applyFont="1" applyBorder="1">
      <alignment vertical="center"/>
    </xf>
    <xf numFmtId="0" fontId="0" fillId="4" borderId="52" xfId="0" applyFill="1" applyBorder="1" applyAlignment="1">
      <alignment horizontal="center" vertical="center"/>
    </xf>
    <xf numFmtId="0" fontId="11" fillId="4" borderId="52" xfId="0" applyFont="1" applyFill="1" applyBorder="1" applyAlignment="1">
      <alignment horizontal="center" vertical="center"/>
    </xf>
    <xf numFmtId="0" fontId="14" fillId="4" borderId="52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3" fillId="8" borderId="32" xfId="0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center" vertical="center"/>
    </xf>
    <xf numFmtId="0" fontId="3" fillId="8" borderId="31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176" fontId="3" fillId="9" borderId="32" xfId="0" applyNumberFormat="1" applyFont="1" applyFill="1" applyBorder="1" applyAlignment="1">
      <alignment horizontal="center" vertical="center"/>
    </xf>
    <xf numFmtId="0" fontId="2" fillId="9" borderId="37" xfId="0" applyFont="1" applyFill="1" applyBorder="1" applyAlignment="1">
      <alignment horizontal="center" vertical="center"/>
    </xf>
    <xf numFmtId="176" fontId="3" fillId="9" borderId="31" xfId="0" applyNumberFormat="1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176" fontId="3" fillId="9" borderId="38" xfId="0" applyNumberFormat="1" applyFont="1" applyFill="1" applyBorder="1" applyAlignment="1">
      <alignment horizontal="center" vertical="center"/>
    </xf>
    <xf numFmtId="0" fontId="2" fillId="9" borderId="39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0" fontId="2" fillId="7" borderId="39" xfId="0" applyFont="1" applyFill="1" applyBorder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0" fontId="2" fillId="8" borderId="39" xfId="0" applyFont="1" applyFill="1" applyBorder="1" applyAlignment="1">
      <alignment horizontal="center" vertical="center"/>
    </xf>
    <xf numFmtId="176" fontId="3" fillId="10" borderId="56" xfId="0" applyNumberFormat="1" applyFont="1" applyFill="1" applyBorder="1" applyAlignment="1">
      <alignment horizontal="center" vertical="center"/>
    </xf>
    <xf numFmtId="0" fontId="2" fillId="10" borderId="39" xfId="0" applyFont="1" applyFill="1" applyBorder="1" applyAlignment="1">
      <alignment horizontal="center" vertical="center"/>
    </xf>
    <xf numFmtId="176" fontId="3" fillId="10" borderId="57" xfId="0" applyNumberFormat="1" applyFont="1" applyFill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9" fontId="2" fillId="0" borderId="55" xfId="1" applyFont="1" applyBorder="1" applyAlignment="1">
      <alignment horizontal="center" vertical="center"/>
    </xf>
    <xf numFmtId="9" fontId="0" fillId="0" borderId="0" xfId="1" applyFont="1">
      <alignment vertical="center"/>
    </xf>
    <xf numFmtId="179" fontId="0" fillId="12" borderId="19" xfId="0" applyNumberFormat="1" applyFill="1" applyBorder="1" applyAlignment="1">
      <alignment horizontal="center" vertical="center"/>
    </xf>
    <xf numFmtId="0" fontId="2" fillId="0" borderId="0" xfId="0" applyFont="1">
      <alignment vertical="center"/>
    </xf>
    <xf numFmtId="9" fontId="0" fillId="12" borderId="19" xfId="1" applyFont="1" applyFill="1" applyBorder="1" applyAlignment="1">
      <alignment horizontal="center" vertical="center"/>
    </xf>
    <xf numFmtId="9" fontId="0" fillId="12" borderId="59" xfId="1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14" borderId="52" xfId="0" applyFill="1" applyBorder="1" applyAlignment="1">
      <alignment horizontal="center" vertical="center"/>
    </xf>
    <xf numFmtId="177" fontId="17" fillId="0" borderId="44" xfId="0" applyNumberFormat="1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176" fontId="17" fillId="0" borderId="4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76" fontId="17" fillId="0" borderId="7" xfId="0" applyNumberFormat="1" applyFont="1" applyBorder="1" applyAlignment="1">
      <alignment horizontal="center" vertical="center"/>
    </xf>
    <xf numFmtId="0" fontId="19" fillId="0" borderId="33" xfId="0" applyFont="1" applyBorder="1">
      <alignment vertical="center"/>
    </xf>
    <xf numFmtId="177" fontId="9" fillId="13" borderId="47" xfId="0" applyNumberFormat="1" applyFont="1" applyFill="1" applyBorder="1" applyAlignment="1">
      <alignment horizontal="center" vertical="center"/>
    </xf>
    <xf numFmtId="0" fontId="9" fillId="13" borderId="47" xfId="0" applyFont="1" applyFill="1" applyBorder="1" applyAlignment="1">
      <alignment horizontal="center" vertical="center"/>
    </xf>
    <xf numFmtId="177" fontId="19" fillId="0" borderId="58" xfId="0" applyNumberFormat="1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58" xfId="0" applyFont="1" applyBorder="1">
      <alignment vertical="center"/>
    </xf>
    <xf numFmtId="0" fontId="19" fillId="0" borderId="33" xfId="0" applyFont="1" applyBorder="1" applyAlignment="1">
      <alignment horizontal="center" vertical="center"/>
    </xf>
    <xf numFmtId="0" fontId="11" fillId="5" borderId="60" xfId="0" applyFont="1" applyFill="1" applyBorder="1" applyAlignment="1">
      <alignment horizontal="center" vertical="center"/>
    </xf>
    <xf numFmtId="0" fontId="11" fillId="5" borderId="61" xfId="0" applyFont="1" applyFill="1" applyBorder="1" applyAlignment="1">
      <alignment horizontal="center" vertical="center"/>
    </xf>
    <xf numFmtId="0" fontId="11" fillId="9" borderId="60" xfId="0" applyFont="1" applyFill="1" applyBorder="1" applyAlignment="1">
      <alignment horizontal="center" vertical="center"/>
    </xf>
    <xf numFmtId="0" fontId="11" fillId="9" borderId="61" xfId="0" applyFont="1" applyFill="1" applyBorder="1" applyAlignment="1">
      <alignment horizontal="center" vertical="center"/>
    </xf>
    <xf numFmtId="0" fontId="11" fillId="10" borderId="60" xfId="0" applyFont="1" applyFill="1" applyBorder="1" applyAlignment="1">
      <alignment horizontal="center" vertical="center"/>
    </xf>
    <xf numFmtId="0" fontId="11" fillId="10" borderId="61" xfId="0" applyFont="1" applyFill="1" applyBorder="1" applyAlignment="1">
      <alignment horizontal="center" vertical="center"/>
    </xf>
    <xf numFmtId="0" fontId="11" fillId="7" borderId="60" xfId="0" applyFont="1" applyFill="1" applyBorder="1" applyAlignment="1">
      <alignment horizontal="center" vertical="center"/>
    </xf>
    <xf numFmtId="0" fontId="11" fillId="7" borderId="61" xfId="0" applyFont="1" applyFill="1" applyBorder="1" applyAlignment="1">
      <alignment horizontal="center" vertical="center"/>
    </xf>
    <xf numFmtId="0" fontId="11" fillId="8" borderId="60" xfId="0" applyFont="1" applyFill="1" applyBorder="1" applyAlignment="1">
      <alignment horizontal="center" vertical="center"/>
    </xf>
    <xf numFmtId="0" fontId="11" fillId="8" borderId="61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백분율" xfId="1" builtinId="5"/>
    <cellStyle name="표준" xfId="0" builtinId="0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FF9999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F8873-BEFC-40C3-81C1-FEC3B4975C0D}">
  <dimension ref="B1:T32"/>
  <sheetViews>
    <sheetView showGridLines="0" tabSelected="1" workbookViewId="0"/>
  </sheetViews>
  <sheetFormatPr defaultRowHeight="16.5"/>
  <cols>
    <col min="1" max="1" width="3.125" customWidth="1"/>
    <col min="2" max="2" width="15.75" style="18" customWidth="1"/>
    <col min="3" max="3" width="21.75" style="19" customWidth="1"/>
    <col min="4" max="6" width="9" style="19"/>
    <col min="8" max="8" width="12.5" style="17" customWidth="1"/>
    <col min="9" max="9" width="3.75" customWidth="1"/>
  </cols>
  <sheetData>
    <row r="1" spans="2:20" ht="17.25" thickBot="1">
      <c r="B1" s="13"/>
      <c r="C1" s="13"/>
      <c r="D1" s="13"/>
      <c r="E1" s="13"/>
      <c r="F1" s="13"/>
    </row>
    <row r="2" spans="2:20" ht="17.25" thickBot="1">
      <c r="B2" s="23" t="s">
        <v>19</v>
      </c>
      <c r="C2" s="24" t="s">
        <v>20</v>
      </c>
      <c r="D2" s="24" t="s">
        <v>29</v>
      </c>
      <c r="E2" s="24" t="s">
        <v>21</v>
      </c>
      <c r="F2" s="24" t="s">
        <v>22</v>
      </c>
      <c r="G2" s="24" t="s">
        <v>23</v>
      </c>
      <c r="H2" s="25" t="s">
        <v>24</v>
      </c>
      <c r="J2" s="110" t="s">
        <v>25</v>
      </c>
      <c r="K2" s="111"/>
      <c r="L2" s="111"/>
      <c r="M2" s="111"/>
      <c r="N2" s="111"/>
      <c r="O2" s="111"/>
      <c r="P2" s="112"/>
    </row>
    <row r="3" spans="2:20" ht="17.25" thickTop="1">
      <c r="B3" s="82">
        <v>45204</v>
      </c>
      <c r="C3" s="83" t="s">
        <v>26</v>
      </c>
      <c r="D3" s="83" t="s">
        <v>30</v>
      </c>
      <c r="E3" s="83" t="s">
        <v>27</v>
      </c>
      <c r="F3" s="84" t="s">
        <v>27</v>
      </c>
      <c r="G3" s="83" t="s">
        <v>6</v>
      </c>
      <c r="H3" s="85">
        <v>50000</v>
      </c>
      <c r="J3" s="30">
        <v>1</v>
      </c>
      <c r="K3" s="31">
        <v>2</v>
      </c>
      <c r="L3" s="31">
        <v>3</v>
      </c>
      <c r="M3" s="31">
        <v>4</v>
      </c>
      <c r="N3" s="31">
        <v>5</v>
      </c>
      <c r="O3" s="31">
        <v>6</v>
      </c>
      <c r="P3" s="32">
        <v>7</v>
      </c>
    </row>
    <row r="4" spans="2:20">
      <c r="B4" s="82">
        <v>45204</v>
      </c>
      <c r="C4" s="83" t="s">
        <v>26</v>
      </c>
      <c r="D4" s="83" t="s">
        <v>31</v>
      </c>
      <c r="E4" s="87" t="s">
        <v>28</v>
      </c>
      <c r="F4" s="86" t="s">
        <v>27</v>
      </c>
      <c r="G4" s="87" t="s">
        <v>4</v>
      </c>
      <c r="H4" s="88" t="s">
        <v>12</v>
      </c>
      <c r="J4" s="26">
        <v>1</v>
      </c>
      <c r="K4" s="27">
        <v>2</v>
      </c>
      <c r="L4" s="27">
        <v>3</v>
      </c>
      <c r="M4" s="27"/>
      <c r="N4" s="27"/>
      <c r="O4" s="27"/>
      <c r="P4" s="38"/>
    </row>
    <row r="5" spans="2:20">
      <c r="B5" s="82">
        <v>45204</v>
      </c>
      <c r="C5" s="83" t="s">
        <v>26</v>
      </c>
      <c r="D5" s="83" t="s">
        <v>31</v>
      </c>
      <c r="E5" s="3" t="s">
        <v>27</v>
      </c>
      <c r="F5" s="21" t="s">
        <v>28</v>
      </c>
      <c r="G5" s="22"/>
      <c r="H5" s="36"/>
      <c r="J5" s="33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5">
        <v>14</v>
      </c>
    </row>
    <row r="6" spans="2:20">
      <c r="B6" s="82">
        <v>45204</v>
      </c>
      <c r="C6" s="83" t="s">
        <v>26</v>
      </c>
      <c r="D6" s="83" t="s">
        <v>31</v>
      </c>
      <c r="E6" s="3" t="s">
        <v>27</v>
      </c>
      <c r="F6" s="21" t="s">
        <v>28</v>
      </c>
      <c r="G6" s="22"/>
      <c r="H6" s="36"/>
      <c r="J6" s="26"/>
      <c r="K6" s="27"/>
      <c r="L6" s="27"/>
      <c r="M6" s="27"/>
      <c r="N6" s="27"/>
      <c r="O6" s="27"/>
      <c r="P6" s="38"/>
    </row>
    <row r="7" spans="2:20">
      <c r="B7" s="82">
        <v>45204</v>
      </c>
      <c r="C7" s="83" t="s">
        <v>26</v>
      </c>
      <c r="D7" s="83" t="s">
        <v>31</v>
      </c>
      <c r="E7" s="3" t="s">
        <v>27</v>
      </c>
      <c r="F7" s="21" t="s">
        <v>28</v>
      </c>
      <c r="G7" s="22"/>
      <c r="H7" s="36"/>
      <c r="J7" s="33">
        <v>15</v>
      </c>
      <c r="K7" s="34">
        <v>16</v>
      </c>
      <c r="L7" s="34">
        <v>17</v>
      </c>
      <c r="M7" s="34">
        <v>18</v>
      </c>
      <c r="N7" s="34">
        <v>19</v>
      </c>
      <c r="O7" s="34">
        <v>20</v>
      </c>
      <c r="P7" s="35">
        <v>21</v>
      </c>
    </row>
    <row r="8" spans="2:20">
      <c r="B8" s="82">
        <v>45204</v>
      </c>
      <c r="C8" s="83" t="s">
        <v>26</v>
      </c>
      <c r="D8" s="83" t="s">
        <v>31</v>
      </c>
      <c r="E8" s="3" t="s">
        <v>27</v>
      </c>
      <c r="F8" s="21" t="s">
        <v>28</v>
      </c>
      <c r="G8" s="22"/>
      <c r="H8" s="36"/>
      <c r="J8" s="26"/>
      <c r="K8" s="27"/>
      <c r="L8" s="27"/>
      <c r="M8" s="27"/>
      <c r="N8" s="27"/>
      <c r="O8" s="27"/>
      <c r="P8" s="38"/>
    </row>
    <row r="9" spans="2:20">
      <c r="B9" s="82">
        <v>45204</v>
      </c>
      <c r="C9" s="83" t="s">
        <v>26</v>
      </c>
      <c r="D9" s="83" t="s">
        <v>31</v>
      </c>
      <c r="E9" s="3" t="s">
        <v>27</v>
      </c>
      <c r="F9" s="21" t="s">
        <v>28</v>
      </c>
      <c r="G9" s="22"/>
      <c r="H9" s="36"/>
      <c r="J9" s="33">
        <v>22</v>
      </c>
      <c r="K9" s="34">
        <v>26</v>
      </c>
      <c r="L9" s="34">
        <v>24</v>
      </c>
      <c r="M9" s="34">
        <v>25</v>
      </c>
      <c r="N9" s="34">
        <v>26</v>
      </c>
      <c r="O9" s="34">
        <v>27</v>
      </c>
      <c r="P9" s="35">
        <v>28</v>
      </c>
    </row>
    <row r="10" spans="2:20">
      <c r="B10" s="82">
        <v>45204</v>
      </c>
      <c r="C10" s="83" t="s">
        <v>26</v>
      </c>
      <c r="D10" s="83" t="s">
        <v>31</v>
      </c>
      <c r="E10" s="3" t="s">
        <v>27</v>
      </c>
      <c r="F10" s="21" t="s">
        <v>28</v>
      </c>
      <c r="G10" s="22"/>
      <c r="H10" s="36"/>
      <c r="J10" s="26"/>
      <c r="K10" s="27"/>
      <c r="L10" s="27"/>
      <c r="M10" s="27"/>
      <c r="N10" s="27"/>
      <c r="O10" s="27"/>
      <c r="P10" s="38"/>
    </row>
    <row r="11" spans="2:20">
      <c r="B11" s="82">
        <v>45204</v>
      </c>
      <c r="C11" s="83" t="s">
        <v>26</v>
      </c>
      <c r="D11" s="83" t="s">
        <v>31</v>
      </c>
      <c r="E11" s="87" t="s">
        <v>28</v>
      </c>
      <c r="F11" s="86" t="s">
        <v>27</v>
      </c>
      <c r="G11" s="22" t="s">
        <v>54</v>
      </c>
      <c r="H11" s="36" t="s">
        <v>37</v>
      </c>
      <c r="J11" s="33">
        <v>29</v>
      </c>
      <c r="K11" s="34">
        <v>30</v>
      </c>
      <c r="L11" s="34">
        <v>31</v>
      </c>
      <c r="M11" s="113" t="s">
        <v>56</v>
      </c>
      <c r="N11" s="114"/>
      <c r="O11" s="114"/>
      <c r="P11" s="115"/>
    </row>
    <row r="12" spans="2:20" ht="17.25" thickBot="1">
      <c r="B12" s="82">
        <v>45204</v>
      </c>
      <c r="C12" s="83" t="s">
        <v>26</v>
      </c>
      <c r="D12" s="83" t="s">
        <v>31</v>
      </c>
      <c r="E12" s="87" t="s">
        <v>28</v>
      </c>
      <c r="F12" s="86" t="s">
        <v>27</v>
      </c>
      <c r="G12" s="22" t="s">
        <v>6</v>
      </c>
      <c r="H12" s="36">
        <v>3000</v>
      </c>
      <c r="J12" s="28"/>
      <c r="K12" s="29"/>
      <c r="L12" s="29"/>
      <c r="M12" s="116"/>
      <c r="N12" s="117"/>
      <c r="O12" s="117"/>
      <c r="P12" s="118"/>
    </row>
    <row r="13" spans="2:20" ht="17.25" thickBot="1">
      <c r="B13" s="82">
        <v>45204</v>
      </c>
      <c r="C13" s="83" t="s">
        <v>26</v>
      </c>
      <c r="D13" s="83" t="s">
        <v>31</v>
      </c>
      <c r="E13" s="87" t="s">
        <v>28</v>
      </c>
      <c r="F13" s="86" t="s">
        <v>27</v>
      </c>
      <c r="G13" s="22" t="s">
        <v>55</v>
      </c>
      <c r="H13" s="36">
        <v>54000</v>
      </c>
    </row>
    <row r="14" spans="2:20" ht="17.25" thickBot="1">
      <c r="B14" s="82">
        <v>45204</v>
      </c>
      <c r="C14" s="83" t="s">
        <v>26</v>
      </c>
      <c r="D14" s="83" t="s">
        <v>31</v>
      </c>
      <c r="E14" s="87" t="s">
        <v>28</v>
      </c>
      <c r="F14" s="86" t="s">
        <v>27</v>
      </c>
      <c r="G14" s="22" t="s">
        <v>4</v>
      </c>
      <c r="H14" s="36" t="s">
        <v>39</v>
      </c>
      <c r="J14" s="119" t="s">
        <v>33</v>
      </c>
      <c r="K14" s="120"/>
      <c r="L14" s="39">
        <f>COUNTIF(F:F,"O")</f>
        <v>6</v>
      </c>
      <c r="M14" s="81" t="s">
        <v>53</v>
      </c>
      <c r="N14" s="123" t="s">
        <v>41</v>
      </c>
      <c r="O14" s="124"/>
      <c r="P14" s="125" t="s">
        <v>50</v>
      </c>
      <c r="Q14" s="126"/>
    </row>
    <row r="15" spans="2:20" ht="17.25" thickBot="1">
      <c r="B15" s="82">
        <v>45204</v>
      </c>
      <c r="C15" s="83" t="s">
        <v>26</v>
      </c>
      <c r="D15" s="83" t="s">
        <v>31</v>
      </c>
      <c r="E15" s="87" t="s">
        <v>28</v>
      </c>
      <c r="F15" s="86" t="s">
        <v>28</v>
      </c>
      <c r="G15" s="22"/>
      <c r="H15" s="36"/>
      <c r="J15" s="121" t="s">
        <v>32</v>
      </c>
      <c r="K15" s="122"/>
      <c r="L15" s="40">
        <f>L14/COUNTA(J4:P4,J6:P6,J8:P8,J12:L12,J10:P10)</f>
        <v>2</v>
      </c>
      <c r="M15" s="80">
        <f>COUNTIF(F$3:F$1048576,"O")/COUNTA(F$3:F$1048576)</f>
        <v>0.2608695652173913</v>
      </c>
      <c r="N15" s="76">
        <f>(COUNTIFS(E:E,"O",F:F,"O"))</f>
        <v>1</v>
      </c>
      <c r="O15" s="79">
        <f>N15/L14</f>
        <v>0.16666666666666666</v>
      </c>
      <c r="P15" s="78">
        <f>(COUNTIFS(D:D,"카던",F:F,"O"))/L14</f>
        <v>0.16666666666666666</v>
      </c>
      <c r="Q15" s="79">
        <f>(COUNTIFS(D:D,"가토",F:F,"O"))/L14</f>
        <v>0.83333333333333337</v>
      </c>
    </row>
    <row r="16" spans="2:20" ht="16.5" customHeight="1">
      <c r="B16" s="82">
        <v>45204</v>
      </c>
      <c r="C16" s="83" t="s">
        <v>26</v>
      </c>
      <c r="D16" s="83" t="s">
        <v>31</v>
      </c>
      <c r="E16" s="87" t="s">
        <v>28</v>
      </c>
      <c r="F16" s="21" t="s">
        <v>28</v>
      </c>
      <c r="G16" s="22"/>
      <c r="H16" s="36"/>
      <c r="J16" s="41" t="s">
        <v>1</v>
      </c>
      <c r="K16" s="41" t="s">
        <v>2</v>
      </c>
      <c r="L16" s="41" t="s">
        <v>3</v>
      </c>
      <c r="M16" s="41" t="s">
        <v>5</v>
      </c>
      <c r="N16" s="43" t="s">
        <v>7</v>
      </c>
      <c r="O16" s="42" t="s">
        <v>34</v>
      </c>
      <c r="P16" s="109" t="s">
        <v>35</v>
      </c>
      <c r="Q16" s="106" t="str">
        <f>IF(L14=O17,"문제없는 데이터","총합이 서로 다른데? 다시 확인해보세요")</f>
        <v>문제없는 데이터</v>
      </c>
      <c r="R16" s="106"/>
      <c r="S16" s="106"/>
      <c r="T16" s="106"/>
    </row>
    <row r="17" spans="2:20" ht="17.25" customHeight="1">
      <c r="B17" s="82">
        <v>45204</v>
      </c>
      <c r="C17" s="83" t="s">
        <v>26</v>
      </c>
      <c r="D17" s="83" t="s">
        <v>31</v>
      </c>
      <c r="E17" s="87" t="s">
        <v>28</v>
      </c>
      <c r="F17" s="21" t="s">
        <v>28</v>
      </c>
      <c r="G17" s="22"/>
      <c r="H17" s="36"/>
      <c r="J17" s="73">
        <f>COUNTIF(G:G,J16)</f>
        <v>0</v>
      </c>
      <c r="K17" s="73">
        <f>COUNTIF(G:G,K16)</f>
        <v>1</v>
      </c>
      <c r="L17" s="73">
        <f>COUNTIF(G:G,L16)</f>
        <v>1</v>
      </c>
      <c r="M17" s="73">
        <f>COUNTIF(G:G,M16)</f>
        <v>2</v>
      </c>
      <c r="N17" s="44">
        <f>COUNTIF(G:G,N16)</f>
        <v>2</v>
      </c>
      <c r="O17" s="107">
        <f>SUM(J17:N17)</f>
        <v>6</v>
      </c>
      <c r="P17" s="109"/>
      <c r="Q17" s="106"/>
      <c r="R17" s="106"/>
      <c r="S17" s="106"/>
      <c r="T17" s="106"/>
    </row>
    <row r="18" spans="2:20" ht="17.25" customHeight="1" thickBot="1">
      <c r="B18" s="82">
        <v>45204</v>
      </c>
      <c r="C18" s="83" t="s">
        <v>26</v>
      </c>
      <c r="D18" s="83" t="s">
        <v>31</v>
      </c>
      <c r="E18" s="87" t="s">
        <v>28</v>
      </c>
      <c r="F18" s="21" t="s">
        <v>28</v>
      </c>
      <c r="G18" s="22"/>
      <c r="H18" s="36"/>
      <c r="J18" s="74">
        <f>J17/O17</f>
        <v>0</v>
      </c>
      <c r="K18" s="74">
        <f>K17/O17</f>
        <v>0.16666666666666666</v>
      </c>
      <c r="L18" s="74">
        <f>L17/O17</f>
        <v>0.16666666666666666</v>
      </c>
      <c r="M18" s="74">
        <f>M17/O17</f>
        <v>0.33333333333333331</v>
      </c>
      <c r="N18" s="74">
        <f>N17/O17</f>
        <v>0.33333333333333331</v>
      </c>
      <c r="O18" s="108"/>
      <c r="P18" s="109"/>
      <c r="Q18" s="106"/>
      <c r="R18" s="106"/>
      <c r="S18" s="106"/>
      <c r="T18" s="106"/>
    </row>
    <row r="19" spans="2:20" ht="16.5" customHeight="1" thickBot="1">
      <c r="B19" s="82">
        <v>45204</v>
      </c>
      <c r="C19" s="83" t="s">
        <v>26</v>
      </c>
      <c r="D19" s="83" t="s">
        <v>31</v>
      </c>
      <c r="E19" s="87" t="s">
        <v>28</v>
      </c>
      <c r="F19" s="21" t="s">
        <v>28</v>
      </c>
      <c r="G19" s="22"/>
      <c r="H19" s="36"/>
      <c r="J19" s="13"/>
      <c r="K19" s="13"/>
      <c r="L19" s="13"/>
      <c r="M19" s="13"/>
      <c r="N19" s="13"/>
      <c r="O19" s="13"/>
    </row>
    <row r="20" spans="2:20" ht="17.25" thickBot="1">
      <c r="B20" s="82">
        <v>45204</v>
      </c>
      <c r="C20" s="83" t="s">
        <v>26</v>
      </c>
      <c r="D20" s="83" t="s">
        <v>31</v>
      </c>
      <c r="E20" s="87" t="s">
        <v>28</v>
      </c>
      <c r="F20" s="21" t="s">
        <v>28</v>
      </c>
      <c r="G20" s="22"/>
      <c r="H20" s="36"/>
      <c r="J20" s="96" t="s">
        <v>1</v>
      </c>
      <c r="K20" s="97"/>
      <c r="L20" s="98" t="s">
        <v>3</v>
      </c>
      <c r="M20" s="99"/>
      <c r="N20" s="100" t="s">
        <v>7</v>
      </c>
      <c r="O20" s="101"/>
    </row>
    <row r="21" spans="2:20" ht="17.25" thickTop="1">
      <c r="B21" s="82">
        <v>45204</v>
      </c>
      <c r="C21" s="83" t="s">
        <v>26</v>
      </c>
      <c r="D21" s="83" t="s">
        <v>31</v>
      </c>
      <c r="E21" s="87" t="s">
        <v>28</v>
      </c>
      <c r="F21" s="21" t="s">
        <v>28</v>
      </c>
      <c r="G21" s="22"/>
      <c r="H21" s="36"/>
      <c r="J21" s="61" t="s">
        <v>15</v>
      </c>
      <c r="K21" s="62">
        <f>COUNTIF(H:H,J21)</f>
        <v>0</v>
      </c>
      <c r="L21" s="63">
        <v>18000</v>
      </c>
      <c r="M21" s="64">
        <f>COUNTIF(H:H,L21)</f>
        <v>0</v>
      </c>
      <c r="N21" s="69">
        <v>1500</v>
      </c>
      <c r="O21" s="70">
        <f t="shared" ref="O21:O27" si="0">COUNTIF(H:H,N21)</f>
        <v>0</v>
      </c>
    </row>
    <row r="22" spans="2:20">
      <c r="B22" s="82">
        <v>45204</v>
      </c>
      <c r="C22" s="83" t="s">
        <v>26</v>
      </c>
      <c r="D22" s="83" t="s">
        <v>31</v>
      </c>
      <c r="E22" s="87" t="s">
        <v>28</v>
      </c>
      <c r="F22" s="21" t="s">
        <v>28</v>
      </c>
      <c r="G22" s="22"/>
      <c r="H22" s="36"/>
      <c r="J22" s="45" t="s">
        <v>16</v>
      </c>
      <c r="K22" s="47">
        <f>COUNTIF(H:H,J22)</f>
        <v>0</v>
      </c>
      <c r="L22" s="57">
        <v>36000</v>
      </c>
      <c r="M22" s="58">
        <f>COUNTIF(H:H,L22)</f>
        <v>0</v>
      </c>
      <c r="N22" s="69">
        <v>3000</v>
      </c>
      <c r="O22" s="70">
        <f t="shared" si="0"/>
        <v>1</v>
      </c>
      <c r="Q22" s="75"/>
    </row>
    <row r="23" spans="2:20">
      <c r="B23" s="82">
        <v>45204</v>
      </c>
      <c r="C23" s="83" t="s">
        <v>26</v>
      </c>
      <c r="D23" s="83" t="s">
        <v>31</v>
      </c>
      <c r="E23" s="87" t="s">
        <v>28</v>
      </c>
      <c r="F23" s="21" t="s">
        <v>28</v>
      </c>
      <c r="G23" s="22"/>
      <c r="H23" s="36"/>
      <c r="J23" s="45" t="s">
        <v>17</v>
      </c>
      <c r="K23" s="47">
        <f>COUNTIF(H:H,J23)</f>
        <v>0</v>
      </c>
      <c r="L23" s="57">
        <v>54000</v>
      </c>
      <c r="M23" s="58">
        <f>COUNTIF(H:H,L23)</f>
        <v>1</v>
      </c>
      <c r="N23" s="69">
        <v>10000</v>
      </c>
      <c r="O23" s="70">
        <f t="shared" si="0"/>
        <v>0</v>
      </c>
    </row>
    <row r="24" spans="2:20" ht="17.25" thickBot="1">
      <c r="B24" s="82">
        <v>45204</v>
      </c>
      <c r="C24" s="83" t="s">
        <v>26</v>
      </c>
      <c r="D24" s="83" t="s">
        <v>31</v>
      </c>
      <c r="E24" s="87" t="s">
        <v>28</v>
      </c>
      <c r="F24" s="21" t="s">
        <v>28</v>
      </c>
      <c r="G24" s="22"/>
      <c r="H24" s="36"/>
      <c r="J24" s="46" t="s">
        <v>18</v>
      </c>
      <c r="K24" s="48">
        <f>COUNTIF(H:H,J24)</f>
        <v>0</v>
      </c>
      <c r="L24" s="59">
        <v>90000</v>
      </c>
      <c r="M24" s="60">
        <f>COUNTIF(H:H,L24)</f>
        <v>0</v>
      </c>
      <c r="N24" s="69">
        <v>20000</v>
      </c>
      <c r="O24" s="70">
        <f t="shared" si="0"/>
        <v>0</v>
      </c>
    </row>
    <row r="25" spans="2:20" ht="17.25" thickBot="1">
      <c r="B25" s="82">
        <v>45204</v>
      </c>
      <c r="C25" s="83" t="s">
        <v>26</v>
      </c>
      <c r="D25" s="83" t="s">
        <v>31</v>
      </c>
      <c r="E25" s="87" t="s">
        <v>28</v>
      </c>
      <c r="F25" s="21" t="s">
        <v>28</v>
      </c>
      <c r="G25" s="22"/>
      <c r="H25" s="36"/>
      <c r="J25" s="104" t="s">
        <v>5</v>
      </c>
      <c r="K25" s="105"/>
      <c r="L25" s="102" t="s">
        <v>2</v>
      </c>
      <c r="M25" s="103"/>
      <c r="N25" s="69">
        <v>50000</v>
      </c>
      <c r="O25" s="70">
        <f t="shared" si="0"/>
        <v>1</v>
      </c>
    </row>
    <row r="26" spans="2:20" ht="17.25" thickTop="1">
      <c r="B26" s="20"/>
      <c r="C26" s="3"/>
      <c r="D26" s="37"/>
      <c r="E26" s="3"/>
      <c r="F26" s="21"/>
      <c r="G26" s="22"/>
      <c r="H26" s="36"/>
      <c r="J26" s="67" t="s">
        <v>39</v>
      </c>
      <c r="K26" s="68">
        <f>COUNTIF(H:H,J26)</f>
        <v>1</v>
      </c>
      <c r="L26" s="65" t="s">
        <v>36</v>
      </c>
      <c r="M26" s="66">
        <f>COUNTIF(H:H,L26)</f>
        <v>0</v>
      </c>
      <c r="N26" s="69">
        <v>100000</v>
      </c>
      <c r="O26" s="70">
        <f t="shared" si="0"/>
        <v>0</v>
      </c>
    </row>
    <row r="27" spans="2:20" ht="17.25" thickBot="1">
      <c r="B27" s="20"/>
      <c r="C27" s="3"/>
      <c r="D27" s="37"/>
      <c r="E27" s="3"/>
      <c r="F27" s="21"/>
      <c r="G27" s="22"/>
      <c r="H27" s="36"/>
      <c r="J27" s="53" t="s">
        <v>12</v>
      </c>
      <c r="K27" s="54">
        <f>COUNTIF(H:H,J27)</f>
        <v>1</v>
      </c>
      <c r="L27" s="49" t="s">
        <v>37</v>
      </c>
      <c r="M27" s="50">
        <f>COUNTIF(H:H,L27)</f>
        <v>1</v>
      </c>
      <c r="N27" s="71">
        <v>200000</v>
      </c>
      <c r="O27" s="72">
        <f t="shared" si="0"/>
        <v>0</v>
      </c>
    </row>
    <row r="28" spans="2:20" ht="17.25" thickBot="1">
      <c r="B28" s="20"/>
      <c r="C28" s="3"/>
      <c r="D28" s="37"/>
      <c r="E28" s="3"/>
      <c r="F28" s="21"/>
      <c r="G28" s="22"/>
      <c r="H28" s="36"/>
      <c r="J28" s="55" t="s">
        <v>40</v>
      </c>
      <c r="K28" s="56">
        <f>COUNTIF(H:H,J28)</f>
        <v>0</v>
      </c>
      <c r="L28" s="51" t="s">
        <v>38</v>
      </c>
      <c r="M28" s="52">
        <f>COUNTIF(H:H,L28)</f>
        <v>0</v>
      </c>
    </row>
    <row r="29" spans="2:20">
      <c r="B29" s="20"/>
      <c r="C29" s="3"/>
      <c r="D29" s="37"/>
      <c r="E29" s="3"/>
      <c r="F29" s="21"/>
      <c r="G29" s="22"/>
      <c r="H29" s="36"/>
      <c r="O29" s="13"/>
      <c r="P29" s="13"/>
    </row>
    <row r="30" spans="2:20">
      <c r="B30" s="20"/>
      <c r="C30" s="3"/>
      <c r="D30" s="37"/>
      <c r="E30" s="3"/>
      <c r="F30" s="21"/>
      <c r="G30" s="22"/>
      <c r="H30" s="36"/>
      <c r="J30" s="13"/>
      <c r="K30" s="13"/>
      <c r="L30" s="13"/>
      <c r="M30" s="13"/>
      <c r="N30" s="13"/>
      <c r="O30" s="13"/>
      <c r="P30" s="13"/>
    </row>
    <row r="31" spans="2:20">
      <c r="B31" s="20"/>
      <c r="C31" s="3"/>
      <c r="D31" s="37"/>
      <c r="E31" s="3"/>
      <c r="F31" s="21"/>
      <c r="G31" s="22"/>
      <c r="H31" s="36"/>
    </row>
    <row r="32" spans="2:20">
      <c r="B32" s="20"/>
      <c r="C32" s="3"/>
      <c r="D32" s="37"/>
      <c r="E32" s="3"/>
      <c r="F32" s="21"/>
      <c r="G32" s="22"/>
      <c r="H32" s="36"/>
    </row>
  </sheetData>
  <mergeCells count="14">
    <mergeCell ref="Q16:T18"/>
    <mergeCell ref="O17:O18"/>
    <mergeCell ref="P16:P18"/>
    <mergeCell ref="J2:P2"/>
    <mergeCell ref="M11:P12"/>
    <mergeCell ref="J14:K14"/>
    <mergeCell ref="J15:K15"/>
    <mergeCell ref="N14:O14"/>
    <mergeCell ref="P14:Q14"/>
    <mergeCell ref="J20:K20"/>
    <mergeCell ref="L20:M20"/>
    <mergeCell ref="N20:O20"/>
    <mergeCell ref="L25:M25"/>
    <mergeCell ref="J25:K25"/>
  </mergeCells>
  <phoneticPr fontId="1" type="noConversion"/>
  <conditionalFormatting sqref="Q16">
    <cfRule type="containsText" dxfId="1" priority="5" operator="containsText" text="문제없는">
      <formula>NOT(ISERROR(SEARCH("문제없는",Q16)))</formula>
    </cfRule>
    <cfRule type="containsText" dxfId="0" priority="6" operator="containsText" text="다른데">
      <formula>NOT(ISERROR(SEARCH("다른데",Q16)))</formula>
    </cfRule>
  </conditionalFormatting>
  <dataValidations count="3">
    <dataValidation type="list" allowBlank="1" showInputMessage="1" showErrorMessage="1" sqref="E3:F32" xr:uid="{600AF11A-2EFB-4878-863C-8782BCB0E66A}">
      <formula1>"O,X"</formula1>
    </dataValidation>
    <dataValidation type="list" allowBlank="1" showInputMessage="1" showErrorMessage="1" sqref="H3:H32" xr:uid="{3962B042-BB56-4EB7-8444-3BB0536545EB}">
      <formula1>INDIRECT(G3)</formula1>
    </dataValidation>
    <dataValidation type="list" allowBlank="1" showInputMessage="1" showErrorMessage="1" sqref="D3:D32" xr:uid="{881350E1-5603-499C-8A5D-9651B9C0D7F9}">
      <formula1>"카던,가토"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F0104E-D307-4EF0-A2BF-CBF9B8372FAA}">
          <x14:formula1>
            <xm:f>Data!$B$3:$B$7</xm:f>
          </x14:formula1>
          <xm:sqref>G3:G32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BA74-2CE3-438C-8A23-E6F8AF23BE3D}">
  <sheetPr>
    <tabColor theme="7"/>
  </sheetPr>
  <dimension ref="B2:L27"/>
  <sheetViews>
    <sheetView showGridLines="0" workbookViewId="0"/>
  </sheetViews>
  <sheetFormatPr defaultRowHeight="16.5"/>
  <cols>
    <col min="1" max="1" width="3.625" customWidth="1"/>
  </cols>
  <sheetData>
    <row r="2" spans="2:12" ht="17.25" thickBot="1">
      <c r="B2" s="127" t="s">
        <v>0</v>
      </c>
      <c r="C2" s="128"/>
      <c r="D2" s="128"/>
      <c r="E2" s="128"/>
      <c r="F2" s="128"/>
      <c r="G2" s="128"/>
      <c r="H2" s="128"/>
      <c r="I2" s="129"/>
      <c r="J2" s="1"/>
      <c r="K2" s="1"/>
      <c r="L2" s="1"/>
    </row>
    <row r="3" spans="2:12" ht="17.25" thickTop="1">
      <c r="B3" s="6" t="s">
        <v>1</v>
      </c>
      <c r="C3" s="11" t="s">
        <v>15</v>
      </c>
      <c r="D3" s="12" t="s">
        <v>16</v>
      </c>
      <c r="E3" s="12" t="s">
        <v>17</v>
      </c>
      <c r="F3" s="12" t="s">
        <v>18</v>
      </c>
      <c r="G3" s="12"/>
      <c r="H3" s="12"/>
      <c r="I3" s="2"/>
      <c r="J3" s="1"/>
      <c r="K3" s="1"/>
      <c r="L3" s="1"/>
    </row>
    <row r="4" spans="2:12">
      <c r="B4" s="7" t="s">
        <v>2</v>
      </c>
      <c r="C4" s="5" t="s">
        <v>8</v>
      </c>
      <c r="D4" s="3" t="s">
        <v>9</v>
      </c>
      <c r="E4" s="3" t="s">
        <v>10</v>
      </c>
      <c r="F4" s="3"/>
      <c r="G4" s="3"/>
      <c r="H4" s="3"/>
      <c r="I4" s="4"/>
      <c r="J4" s="1"/>
      <c r="K4" s="1"/>
      <c r="L4" s="1"/>
    </row>
    <row r="5" spans="2:12">
      <c r="B5" s="7" t="s">
        <v>3</v>
      </c>
      <c r="C5" s="9">
        <v>18000</v>
      </c>
      <c r="D5" s="10">
        <v>36000</v>
      </c>
      <c r="E5" s="10">
        <v>54000</v>
      </c>
      <c r="F5" s="10">
        <v>90000</v>
      </c>
      <c r="G5" s="3"/>
      <c r="H5" s="3"/>
      <c r="I5" s="4"/>
      <c r="J5" s="1"/>
      <c r="K5" s="1"/>
      <c r="L5" s="1"/>
    </row>
    <row r="6" spans="2:12">
      <c r="B6" s="7" t="s">
        <v>5</v>
      </c>
      <c r="C6" s="5" t="s">
        <v>11</v>
      </c>
      <c r="D6" s="3" t="s">
        <v>13</v>
      </c>
      <c r="E6" s="3" t="s">
        <v>14</v>
      </c>
      <c r="F6" s="3"/>
      <c r="G6" s="3"/>
      <c r="H6" s="3"/>
      <c r="I6" s="4"/>
      <c r="J6" s="1"/>
      <c r="K6" s="1"/>
      <c r="L6" s="1"/>
    </row>
    <row r="7" spans="2:12">
      <c r="B7" s="8" t="s">
        <v>7</v>
      </c>
      <c r="C7" s="14">
        <v>1500</v>
      </c>
      <c r="D7" s="15">
        <v>3000</v>
      </c>
      <c r="E7" s="15">
        <v>10000</v>
      </c>
      <c r="F7" s="15">
        <v>20000</v>
      </c>
      <c r="G7" s="15">
        <v>50000</v>
      </c>
      <c r="H7" s="15">
        <v>100000</v>
      </c>
      <c r="I7" s="16">
        <v>200000</v>
      </c>
      <c r="J7" s="1"/>
      <c r="K7" s="1"/>
      <c r="L7" s="1"/>
    </row>
    <row r="8" spans="2:12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1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2:1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mergeCells count="1">
    <mergeCell ref="B2:I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B785C-FD2A-4215-B218-A9F927E6AF17}">
  <sheetPr>
    <tabColor theme="1"/>
  </sheetPr>
  <dimension ref="B2:N27"/>
  <sheetViews>
    <sheetView showGridLines="0" workbookViewId="0"/>
  </sheetViews>
  <sheetFormatPr defaultRowHeight="16.5"/>
  <cols>
    <col min="1" max="1" width="3.5" customWidth="1"/>
    <col min="2" max="2" width="11.125" bestFit="1" customWidth="1"/>
    <col min="5" max="5" width="41.75" customWidth="1"/>
  </cols>
  <sheetData>
    <row r="2" spans="2:14" ht="17.25" thickBot="1">
      <c r="B2" s="90" t="s">
        <v>19</v>
      </c>
      <c r="C2" s="91" t="s">
        <v>43</v>
      </c>
      <c r="D2" s="91" t="s">
        <v>42</v>
      </c>
      <c r="E2" s="91" t="s">
        <v>44</v>
      </c>
    </row>
    <row r="3" spans="2:14" ht="17.25" thickTop="1">
      <c r="B3" s="92">
        <v>45205</v>
      </c>
      <c r="C3" s="93" t="s">
        <v>45</v>
      </c>
      <c r="D3" s="93" t="s">
        <v>46</v>
      </c>
      <c r="E3" s="94" t="s">
        <v>47</v>
      </c>
      <c r="F3" s="77"/>
      <c r="G3" s="77"/>
      <c r="H3" s="77"/>
      <c r="I3" s="77"/>
      <c r="J3" s="77"/>
      <c r="K3" s="77"/>
      <c r="L3" s="77"/>
      <c r="M3" s="77"/>
      <c r="N3" s="77"/>
    </row>
    <row r="4" spans="2:14">
      <c r="B4" s="92">
        <v>45205</v>
      </c>
      <c r="C4" s="93" t="s">
        <v>45</v>
      </c>
      <c r="D4" s="95" t="s">
        <v>48</v>
      </c>
      <c r="E4" s="89" t="s">
        <v>49</v>
      </c>
      <c r="F4" s="77"/>
      <c r="G4" s="77"/>
      <c r="H4" s="77"/>
      <c r="I4" s="77"/>
      <c r="J4" s="77"/>
      <c r="K4" s="77"/>
      <c r="L4" s="77"/>
      <c r="M4" s="77"/>
      <c r="N4" s="77"/>
    </row>
    <row r="5" spans="2:14">
      <c r="B5" s="92">
        <v>45205</v>
      </c>
      <c r="C5" s="93" t="s">
        <v>45</v>
      </c>
      <c r="D5" s="95" t="s">
        <v>51</v>
      </c>
      <c r="E5" s="89" t="s">
        <v>52</v>
      </c>
      <c r="F5" s="77"/>
      <c r="G5" s="77"/>
      <c r="H5" s="77"/>
      <c r="I5" s="77"/>
      <c r="J5" s="77"/>
      <c r="K5" s="77"/>
      <c r="L5" s="77"/>
      <c r="M5" s="77"/>
      <c r="N5" s="77"/>
    </row>
    <row r="6" spans="2:14">
      <c r="B6" s="92"/>
      <c r="C6" s="95"/>
      <c r="D6" s="95"/>
      <c r="E6" s="89"/>
      <c r="F6" s="77"/>
      <c r="G6" s="77"/>
      <c r="H6" s="77"/>
      <c r="I6" s="77"/>
      <c r="J6" s="77"/>
      <c r="K6" s="77"/>
      <c r="L6" s="77"/>
      <c r="M6" s="77"/>
      <c r="N6" s="77"/>
    </row>
    <row r="7" spans="2:14">
      <c r="B7" s="92"/>
      <c r="C7" s="95"/>
      <c r="D7" s="95"/>
      <c r="E7" s="89"/>
      <c r="F7" s="77"/>
      <c r="G7" s="77"/>
      <c r="H7" s="77"/>
      <c r="I7" s="77"/>
      <c r="J7" s="77"/>
      <c r="K7" s="77"/>
      <c r="L7" s="77"/>
      <c r="M7" s="77"/>
      <c r="N7" s="77"/>
    </row>
    <row r="8" spans="2:14">
      <c r="B8" s="92"/>
      <c r="C8" s="95"/>
      <c r="D8" s="95"/>
      <c r="E8" s="89"/>
      <c r="F8" s="77"/>
      <c r="G8" s="77"/>
      <c r="H8" s="77"/>
      <c r="I8" s="77"/>
      <c r="J8" s="77"/>
      <c r="K8" s="77"/>
      <c r="L8" s="77"/>
      <c r="M8" s="77"/>
      <c r="N8" s="77"/>
    </row>
    <row r="9" spans="2:14">
      <c r="B9" s="92"/>
      <c r="C9" s="95"/>
      <c r="D9" s="95"/>
      <c r="E9" s="89"/>
      <c r="F9" s="77"/>
      <c r="G9" s="77"/>
      <c r="H9" s="77"/>
      <c r="I9" s="77"/>
      <c r="J9" s="77"/>
      <c r="K9" s="77"/>
      <c r="L9" s="77"/>
      <c r="M9" s="77"/>
      <c r="N9" s="77"/>
    </row>
    <row r="10" spans="2:14">
      <c r="B10" s="92"/>
      <c r="C10" s="95"/>
      <c r="D10" s="95"/>
      <c r="E10" s="89"/>
      <c r="F10" s="77"/>
      <c r="G10" s="77"/>
      <c r="H10" s="77"/>
      <c r="I10" s="77"/>
      <c r="J10" s="77"/>
      <c r="K10" s="77"/>
      <c r="L10" s="77"/>
      <c r="M10" s="77"/>
      <c r="N10" s="77"/>
    </row>
    <row r="11" spans="2:14">
      <c r="B11" s="92"/>
      <c r="C11" s="95"/>
      <c r="D11" s="95"/>
      <c r="E11" s="89"/>
      <c r="F11" s="77"/>
      <c r="G11" s="77"/>
      <c r="H11" s="77"/>
      <c r="I11" s="77"/>
      <c r="J11" s="77"/>
      <c r="K11" s="77"/>
      <c r="L11" s="77"/>
      <c r="M11" s="77"/>
      <c r="N11" s="77"/>
    </row>
    <row r="12" spans="2:14">
      <c r="B12" s="92"/>
      <c r="C12" s="95"/>
      <c r="D12" s="95"/>
      <c r="E12" s="89"/>
      <c r="F12" s="77"/>
      <c r="G12" s="77"/>
      <c r="H12" s="77"/>
      <c r="I12" s="77"/>
      <c r="J12" s="77"/>
      <c r="K12" s="77"/>
      <c r="L12" s="77"/>
      <c r="M12" s="77"/>
      <c r="N12" s="77"/>
    </row>
    <row r="13" spans="2:14">
      <c r="B13" s="92"/>
      <c r="C13" s="95"/>
      <c r="D13" s="95"/>
      <c r="E13" s="89"/>
      <c r="F13" s="77"/>
      <c r="G13" s="77"/>
      <c r="H13" s="77"/>
      <c r="I13" s="77"/>
      <c r="J13" s="77"/>
      <c r="K13" s="77"/>
      <c r="L13" s="77"/>
      <c r="M13" s="77"/>
      <c r="N13" s="77"/>
    </row>
    <row r="14" spans="2:14">
      <c r="B14" s="92"/>
      <c r="C14" s="95"/>
      <c r="D14" s="95"/>
      <c r="E14" s="89"/>
      <c r="F14" s="77"/>
      <c r="G14" s="77"/>
      <c r="H14" s="77"/>
      <c r="I14" s="77"/>
      <c r="J14" s="77"/>
      <c r="K14" s="77"/>
      <c r="L14" s="77"/>
      <c r="M14" s="77"/>
      <c r="N14" s="77"/>
    </row>
    <row r="15" spans="2:14">
      <c r="B15" s="92"/>
      <c r="C15" s="95"/>
      <c r="D15" s="95"/>
      <c r="E15" s="89"/>
      <c r="F15" s="77"/>
      <c r="G15" s="77"/>
      <c r="H15" s="77"/>
      <c r="I15" s="77"/>
      <c r="J15" s="77"/>
      <c r="K15" s="77"/>
      <c r="L15" s="77"/>
      <c r="M15" s="77"/>
      <c r="N15" s="77"/>
    </row>
    <row r="16" spans="2:14">
      <c r="B16" s="92"/>
      <c r="C16" s="95"/>
      <c r="D16" s="95"/>
      <c r="E16" s="89"/>
      <c r="F16" s="77"/>
      <c r="G16" s="77"/>
      <c r="H16" s="77"/>
      <c r="I16" s="77"/>
      <c r="J16" s="77"/>
      <c r="K16" s="77"/>
      <c r="L16" s="77"/>
      <c r="M16" s="77"/>
      <c r="N16" s="77"/>
    </row>
    <row r="17" spans="2:14">
      <c r="B17" s="92"/>
      <c r="C17" s="95"/>
      <c r="D17" s="95"/>
      <c r="E17" s="89"/>
      <c r="F17" s="77"/>
      <c r="G17" s="77"/>
      <c r="H17" s="77"/>
      <c r="I17" s="77"/>
      <c r="J17" s="77"/>
      <c r="K17" s="77"/>
      <c r="L17" s="77"/>
      <c r="M17" s="77"/>
      <c r="N17" s="77"/>
    </row>
    <row r="18" spans="2:14">
      <c r="B18" s="92"/>
      <c r="C18" s="95"/>
      <c r="D18" s="95"/>
      <c r="E18" s="89"/>
      <c r="F18" s="77"/>
      <c r="G18" s="77"/>
      <c r="H18" s="77"/>
      <c r="I18" s="77"/>
      <c r="J18" s="77"/>
      <c r="K18" s="77"/>
      <c r="L18" s="77"/>
      <c r="M18" s="77"/>
      <c r="N18" s="77"/>
    </row>
    <row r="19" spans="2:14">
      <c r="B19" s="92"/>
      <c r="C19" s="95"/>
      <c r="D19" s="95"/>
      <c r="E19" s="89"/>
      <c r="F19" s="77"/>
      <c r="G19" s="77"/>
      <c r="H19" s="77"/>
      <c r="I19" s="77"/>
      <c r="J19" s="77"/>
      <c r="K19" s="77"/>
      <c r="L19" s="77"/>
      <c r="M19" s="77"/>
      <c r="N19" s="77"/>
    </row>
    <row r="20" spans="2:14">
      <c r="B20" s="92"/>
      <c r="C20" s="95"/>
      <c r="D20" s="95"/>
      <c r="E20" s="89"/>
      <c r="F20" s="77"/>
      <c r="G20" s="77"/>
      <c r="H20" s="77"/>
      <c r="I20" s="77"/>
      <c r="J20" s="77"/>
      <c r="K20" s="77"/>
      <c r="L20" s="77"/>
      <c r="M20" s="77"/>
      <c r="N20" s="77"/>
    </row>
    <row r="21" spans="2:14">
      <c r="B21" s="92"/>
      <c r="C21" s="95"/>
      <c r="D21" s="95"/>
      <c r="E21" s="89"/>
      <c r="F21" s="77"/>
      <c r="G21" s="77"/>
      <c r="H21" s="77"/>
      <c r="I21" s="77"/>
      <c r="J21" s="77"/>
      <c r="K21" s="77"/>
      <c r="L21" s="77"/>
      <c r="M21" s="77"/>
      <c r="N21" s="77"/>
    </row>
    <row r="22" spans="2:14">
      <c r="B22" s="92"/>
      <c r="C22" s="95"/>
      <c r="D22" s="95"/>
      <c r="E22" s="89"/>
      <c r="F22" s="77"/>
      <c r="G22" s="77"/>
      <c r="H22" s="77"/>
      <c r="I22" s="77"/>
      <c r="J22" s="77"/>
      <c r="K22" s="77"/>
      <c r="L22" s="77"/>
      <c r="M22" s="77"/>
      <c r="N22" s="77"/>
    </row>
    <row r="23" spans="2:14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</row>
    <row r="24" spans="2:14"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</row>
    <row r="25" spans="2:14"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</row>
    <row r="26" spans="2:14"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</row>
    <row r="27" spans="2:14"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5</vt:i4>
      </vt:variant>
    </vt:vector>
  </HeadingPairs>
  <TitlesOfParts>
    <vt:vector size="8" baseType="lpstr">
      <vt:lpstr>기록</vt:lpstr>
      <vt:lpstr>Data</vt:lpstr>
      <vt:lpstr>History</vt:lpstr>
      <vt:lpstr>골드</vt:lpstr>
      <vt:lpstr>실링</vt:lpstr>
      <vt:lpstr>재료</vt:lpstr>
      <vt:lpstr>카경</vt:lpstr>
      <vt:lpstr>카드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강병주</dc:creator>
  <cp:lastModifiedBy>강병주</cp:lastModifiedBy>
  <dcterms:created xsi:type="dcterms:W3CDTF">2023-10-06T03:30:29Z</dcterms:created>
  <dcterms:modified xsi:type="dcterms:W3CDTF">2023-10-06T09:02:39Z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ad9e2c-3409-4f5e-b568-27efa8516457_Enabled">
    <vt:lpwstr>true</vt:lpwstr>
  </property>
  <property fmtid="{D5CDD505-2E9C-101B-9397-08002B2CF9AE}" pid="3" name="MSIP_Label_d5ad9e2c-3409-4f5e-b568-27efa8516457_SetDate">
    <vt:lpwstr>2023-10-06T07:53:44Z</vt:lpwstr>
  </property>
  <property fmtid="{D5CDD505-2E9C-101B-9397-08002B2CF9AE}" pid="4" name="MSIP_Label_d5ad9e2c-3409-4f5e-b568-27efa8516457_Method">
    <vt:lpwstr>Privileged</vt:lpwstr>
  </property>
  <property fmtid="{D5CDD505-2E9C-101B-9397-08002B2CF9AE}" pid="5" name="MSIP_Label_d5ad9e2c-3409-4f5e-b568-27efa8516457_Name">
    <vt:lpwstr>WEBZEN(보호 제거)</vt:lpwstr>
  </property>
  <property fmtid="{D5CDD505-2E9C-101B-9397-08002B2CF9AE}" pid="6" name="MSIP_Label_d5ad9e2c-3409-4f5e-b568-27efa8516457_SiteId">
    <vt:lpwstr>772018ac-e6eb-4f0d-8e6c-45e7ebda084a</vt:lpwstr>
  </property>
  <property fmtid="{D5CDD505-2E9C-101B-9397-08002B2CF9AE}" pid="7" name="MSIP_Label_d5ad9e2c-3409-4f5e-b568-27efa8516457_ActionId">
    <vt:lpwstr>46ceeb78-c125-4a15-a735-cc1be3fe7a7e</vt:lpwstr>
  </property>
  <property fmtid="{D5CDD505-2E9C-101B-9397-08002B2CF9AE}" pid="8" name="MSIP_Label_d5ad9e2c-3409-4f5e-b568-27efa8516457_ContentBits">
    <vt:lpwstr>0</vt:lpwstr>
  </property>
</Properties>
</file>