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An\Desktop\"/>
    </mc:Choice>
  </mc:AlternateContent>
  <xr:revisionPtr revIDLastSave="0" documentId="13_ncr:1_{30B9DE80-40BB-4C55-8C99-0F9C7636623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G23" i="1"/>
  <c r="M22" i="1"/>
  <c r="C23" i="1" s="1"/>
  <c r="L20" i="1"/>
  <c r="C21" i="1" s="1"/>
  <c r="M18" i="1"/>
  <c r="M23" i="1" s="1"/>
  <c r="L18" i="1"/>
  <c r="M17" i="1"/>
  <c r="G17" i="1"/>
  <c r="E17" i="1"/>
  <c r="H16" i="1" s="1"/>
  <c r="L16" i="1"/>
  <c r="L21" i="1" s="1"/>
  <c r="C22" i="1" s="1"/>
  <c r="E23" i="1" l="1"/>
  <c r="H22" i="1" s="1"/>
</calcChain>
</file>

<file path=xl/sharedStrings.xml><?xml version="1.0" encoding="utf-8"?>
<sst xmlns="http://schemas.openxmlformats.org/spreadsheetml/2006/main" count="45" uniqueCount="31">
  <si>
    <t>0. 속성 통일해야 하는 직업은 얌전히 속성카드나 특효 맞추기</t>
    <phoneticPr fontId="2" type="noConversion"/>
  </si>
  <si>
    <t>1. 카드는 둘다 풀초(16초월)기준으로 계산</t>
    <phoneticPr fontId="2" type="noConversion"/>
  </si>
  <si>
    <t>3. 패시브에 n% 증가(고정값 제외) 있으면 값이 다를 수 있음</t>
    <phoneticPr fontId="2" type="noConversion"/>
  </si>
  <si>
    <t xml:space="preserve">   (ex 파랑매, 음양사의 벞효에 따른 % 스탯증가)</t>
    <phoneticPr fontId="2" type="noConversion"/>
  </si>
  <si>
    <t>참고</t>
    <phoneticPr fontId="2" type="noConversion"/>
  </si>
  <si>
    <t>현재 착용 카드(선택)</t>
    <phoneticPr fontId="2" type="noConversion"/>
  </si>
  <si>
    <t>구분</t>
    <phoneticPr fontId="2" type="noConversion"/>
  </si>
  <si>
    <t>마법학교</t>
    <phoneticPr fontId="2" type="noConversion"/>
  </si>
  <si>
    <t>속성카드</t>
    <phoneticPr fontId="2" type="noConversion"/>
  </si>
  <si>
    <t>마법학교</t>
  </si>
  <si>
    <t>기본</t>
    <phoneticPr fontId="2" type="noConversion"/>
  </si>
  <si>
    <t>우추피</t>
    <phoneticPr fontId="2" type="noConversion"/>
  </si>
  <si>
    <t>원세계</t>
    <phoneticPr fontId="2" type="noConversion"/>
  </si>
  <si>
    <t>본인 스탯</t>
    <phoneticPr fontId="2" type="noConversion"/>
  </si>
  <si>
    <t>속성강화</t>
    <phoneticPr fontId="2" type="noConversion"/>
  </si>
  <si>
    <t>방관</t>
    <phoneticPr fontId="2" type="noConversion"/>
  </si>
  <si>
    <t>계산값(log)</t>
    <phoneticPr fontId="2" type="noConversion"/>
  </si>
  <si>
    <t>기존카드</t>
    <phoneticPr fontId="2" type="noConversion"/>
  </si>
  <si>
    <t>쎗옵</t>
    <phoneticPr fontId="2" type="noConversion"/>
  </si>
  <si>
    <t>속강의 10%</t>
    <phoneticPr fontId="2" type="noConversion"/>
  </si>
  <si>
    <t>▼</t>
    <phoneticPr fontId="2" type="noConversion"/>
  </si>
  <si>
    <t>카드 변경시 예상 스탯</t>
    <phoneticPr fontId="2" type="noConversion"/>
  </si>
  <si>
    <t>total</t>
    <phoneticPr fontId="2" type="noConversion"/>
  </si>
  <si>
    <r>
      <t>28</t>
    </r>
    <r>
      <rPr>
        <sz val="10"/>
        <color rgb="FFFF0000"/>
        <rFont val="맑은 고딕"/>
        <family val="3"/>
        <charset val="129"/>
      </rPr>
      <t>+a</t>
    </r>
    <phoneticPr fontId="2" type="noConversion"/>
  </si>
  <si>
    <t>변경카드</t>
    <phoneticPr fontId="2" type="noConversion"/>
  </si>
  <si>
    <t>4. 계산 결과값에 대한 선택은 본인의 몫</t>
    <phoneticPr fontId="2" type="noConversion"/>
  </si>
  <si>
    <t>주의사항</t>
    <phoneticPr fontId="2" type="noConversion"/>
  </si>
  <si>
    <t>사용법</t>
    <phoneticPr fontId="2" type="noConversion"/>
  </si>
  <si>
    <t>하늘색 바탕에 본인의 스탯(예열 후) 입력</t>
    <phoneticPr fontId="2" type="noConversion"/>
  </si>
  <si>
    <t>나머지는 자동계산</t>
    <phoneticPr fontId="2" type="noConversion"/>
  </si>
  <si>
    <t>2. 방관 및 다른 스탯은 계산에서 제외 (=동일값이면 마법학교 승)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</si>
</sst>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scheme val="minor"/>
    </font>
    <font>
      <b/>
      <sz val="10"/>
      <color theme="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theme="0" tint="-0.34998626667073579"/>
      <name val="맑은 고딕"/>
      <family val="3"/>
      <charset val="129"/>
    </font>
    <font>
      <sz val="26"/>
      <color theme="1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3"/>
  <sheetViews>
    <sheetView showGridLines="0" tabSelected="1" zoomScale="130" zoomScaleNormal="130" workbookViewId="0">
      <selection activeCell="P7" sqref="P7"/>
    </sheetView>
  </sheetViews>
  <sheetFormatPr defaultRowHeight="13.5" x14ac:dyDescent="0.3"/>
  <cols>
    <col min="1" max="1" width="3.25" style="1" customWidth="1"/>
    <col min="2" max="3" width="9" style="1"/>
    <col min="4" max="4" width="3.25" style="1" customWidth="1"/>
    <col min="5" max="5" width="9.875" style="1" bestFit="1" customWidth="1"/>
    <col min="6" max="6" width="3.25" style="1" customWidth="1"/>
    <col min="7" max="7" width="9.25" style="1" bestFit="1" customWidth="1"/>
    <col min="8" max="8" width="9" style="1" customWidth="1"/>
    <col min="9" max="9" width="3.25" style="1" customWidth="1"/>
    <col min="10" max="10" width="5.125" style="1" bestFit="1" customWidth="1"/>
    <col min="11" max="11" width="8" style="1" bestFit="1" customWidth="1"/>
    <col min="12" max="12" width="8" style="2" customWidth="1"/>
    <col min="13" max="13" width="10.25" style="2" bestFit="1" customWidth="1"/>
    <col min="14" max="16384" width="9" style="1"/>
  </cols>
  <sheetData>
    <row r="2" spans="2:13" ht="14.25" thickBot="1" x14ac:dyDescent="0.35">
      <c r="B2" s="33" t="s">
        <v>26</v>
      </c>
      <c r="J2" s="33" t="s">
        <v>27</v>
      </c>
    </row>
    <row r="3" spans="2:13" x14ac:dyDescent="0.3">
      <c r="B3" s="34" t="s">
        <v>0</v>
      </c>
      <c r="C3" s="26"/>
      <c r="D3" s="26"/>
      <c r="E3" s="26"/>
      <c r="F3" s="26"/>
      <c r="G3" s="26"/>
      <c r="H3" s="35"/>
      <c r="J3" s="25" t="s">
        <v>28</v>
      </c>
      <c r="K3" s="26"/>
      <c r="L3" s="27"/>
      <c r="M3" s="28"/>
    </row>
    <row r="4" spans="2:13" ht="14.25" thickBot="1" x14ac:dyDescent="0.35">
      <c r="B4" s="36" t="s">
        <v>1</v>
      </c>
      <c r="C4" s="37"/>
      <c r="D4" s="37"/>
      <c r="E4" s="37"/>
      <c r="F4" s="37"/>
      <c r="G4" s="37"/>
      <c r="H4" s="38"/>
      <c r="J4" s="29" t="s">
        <v>29</v>
      </c>
      <c r="K4" s="30"/>
      <c r="L4" s="31"/>
      <c r="M4" s="32"/>
    </row>
    <row r="5" spans="2:13" x14ac:dyDescent="0.3">
      <c r="B5" s="36" t="s">
        <v>30</v>
      </c>
      <c r="C5" s="37"/>
      <c r="D5" s="37"/>
      <c r="E5" s="37"/>
      <c r="F5" s="37"/>
      <c r="G5" s="37"/>
      <c r="H5" s="38"/>
    </row>
    <row r="6" spans="2:13" x14ac:dyDescent="0.3">
      <c r="B6" s="36" t="s">
        <v>2</v>
      </c>
      <c r="C6" s="37"/>
      <c r="D6" s="37"/>
      <c r="E6" s="37"/>
      <c r="F6" s="37"/>
      <c r="G6" s="37"/>
      <c r="H6" s="38"/>
    </row>
    <row r="7" spans="2:13" x14ac:dyDescent="0.3">
      <c r="B7" s="39" t="s">
        <v>3</v>
      </c>
      <c r="C7" s="37"/>
      <c r="D7" s="37"/>
      <c r="E7" s="37"/>
      <c r="F7" s="37"/>
      <c r="G7" s="37"/>
      <c r="H7" s="38"/>
    </row>
    <row r="8" spans="2:13" ht="14.25" thickBot="1" x14ac:dyDescent="0.35">
      <c r="B8" s="40" t="s">
        <v>25</v>
      </c>
      <c r="C8" s="30"/>
      <c r="D8" s="30"/>
      <c r="E8" s="30"/>
      <c r="F8" s="30"/>
      <c r="G8" s="30"/>
      <c r="H8" s="41"/>
    </row>
    <row r="9" spans="2:13" x14ac:dyDescent="0.3">
      <c r="B9" s="3"/>
    </row>
    <row r="10" spans="2:13" s="2" customFormat="1" x14ac:dyDescent="0.3">
      <c r="J10" s="4" t="s">
        <v>4</v>
      </c>
      <c r="K10" s="4"/>
      <c r="L10" s="4"/>
      <c r="M10" s="4"/>
    </row>
    <row r="11" spans="2:13" s="2" customFormat="1" x14ac:dyDescent="0.3">
      <c r="B11" s="5" t="s">
        <v>5</v>
      </c>
      <c r="C11" s="6"/>
      <c r="J11" s="7" t="s">
        <v>6</v>
      </c>
      <c r="K11" s="7"/>
      <c r="L11" s="8" t="s">
        <v>7</v>
      </c>
      <c r="M11" s="8" t="s">
        <v>8</v>
      </c>
    </row>
    <row r="12" spans="2:13" s="2" customFormat="1" x14ac:dyDescent="0.3">
      <c r="B12" s="23" t="s">
        <v>9</v>
      </c>
      <c r="C12" s="23"/>
      <c r="J12" s="7" t="s">
        <v>10</v>
      </c>
      <c r="K12" s="8" t="s">
        <v>11</v>
      </c>
      <c r="L12" s="9">
        <v>5</v>
      </c>
      <c r="M12" s="9"/>
    </row>
    <row r="13" spans="2:13" s="2" customFormat="1" x14ac:dyDescent="0.3">
      <c r="J13" s="7"/>
      <c r="K13" s="8" t="s">
        <v>12</v>
      </c>
      <c r="L13" s="9">
        <v>7</v>
      </c>
      <c r="M13" s="9">
        <v>7</v>
      </c>
    </row>
    <row r="14" spans="2:13" s="2" customFormat="1" x14ac:dyDescent="0.3">
      <c r="B14" s="7" t="s">
        <v>13</v>
      </c>
      <c r="C14" s="7"/>
      <c r="J14" s="7"/>
      <c r="K14" s="8" t="s">
        <v>14</v>
      </c>
      <c r="L14" s="9"/>
      <c r="M14" s="9">
        <v>5</v>
      </c>
    </row>
    <row r="15" spans="2:13" s="2" customFormat="1" x14ac:dyDescent="0.3">
      <c r="B15" s="8" t="s">
        <v>11</v>
      </c>
      <c r="C15" s="24">
        <v>120</v>
      </c>
      <c r="J15" s="7"/>
      <c r="K15" s="8" t="s">
        <v>15</v>
      </c>
      <c r="L15" s="9">
        <v>4</v>
      </c>
      <c r="M15" s="9">
        <v>4</v>
      </c>
    </row>
    <row r="16" spans="2:13" s="2" customFormat="1" x14ac:dyDescent="0.3">
      <c r="B16" s="8" t="s">
        <v>12</v>
      </c>
      <c r="C16" s="24">
        <v>110</v>
      </c>
      <c r="E16" s="8" t="s">
        <v>16</v>
      </c>
      <c r="G16" s="10" t="s">
        <v>17</v>
      </c>
      <c r="H16" s="11" t="str">
        <f>ROUND((10^E17/10^E17)*100,1)&amp;"%"</f>
        <v>100%</v>
      </c>
      <c r="J16" s="7" t="s">
        <v>18</v>
      </c>
      <c r="K16" s="8" t="s">
        <v>12</v>
      </c>
      <c r="L16" s="9">
        <f>7+8+18+20</f>
        <v>53</v>
      </c>
      <c r="M16" s="12" t="s">
        <v>19</v>
      </c>
    </row>
    <row r="17" spans="2:13" s="2" customFormat="1" x14ac:dyDescent="0.3">
      <c r="B17" s="8" t="s">
        <v>14</v>
      </c>
      <c r="C17" s="24">
        <v>450</v>
      </c>
      <c r="E17" s="9">
        <f>ROUND(LOG(1*(1+C15)*(1+C16)*(1+C17)),3)</f>
        <v>6.782</v>
      </c>
      <c r="G17" s="13" t="str">
        <f>"("&amp;B12&amp;")"</f>
        <v>(마법학교)</v>
      </c>
      <c r="H17" s="14"/>
      <c r="J17" s="7"/>
      <c r="K17" s="8" t="s">
        <v>14</v>
      </c>
      <c r="L17" s="9"/>
      <c r="M17" s="9">
        <f>6+30+7</f>
        <v>43</v>
      </c>
    </row>
    <row r="18" spans="2:13" s="2" customFormat="1" x14ac:dyDescent="0.3">
      <c r="G18" s="15" t="s">
        <v>20</v>
      </c>
      <c r="H18" s="15"/>
      <c r="J18" s="7"/>
      <c r="K18" s="8" t="s">
        <v>15</v>
      </c>
      <c r="L18" s="9">
        <f>10+15+8+10</f>
        <v>43</v>
      </c>
      <c r="M18" s="9">
        <f>10+12+15</f>
        <v>37</v>
      </c>
    </row>
    <row r="19" spans="2:13" s="2" customFormat="1" x14ac:dyDescent="0.3">
      <c r="G19" s="16"/>
      <c r="H19" s="16"/>
      <c r="J19" s="17"/>
      <c r="K19" s="17"/>
      <c r="L19" s="17"/>
      <c r="M19" s="17"/>
    </row>
    <row r="20" spans="2:13" s="2" customFormat="1" ht="13.5" customHeight="1" x14ac:dyDescent="0.3">
      <c r="B20" s="18" t="s">
        <v>21</v>
      </c>
      <c r="C20" s="18"/>
      <c r="G20" s="16"/>
      <c r="H20" s="16"/>
      <c r="J20" s="7" t="s">
        <v>22</v>
      </c>
      <c r="K20" s="8" t="s">
        <v>11</v>
      </c>
      <c r="L20" s="9">
        <f>L12*4</f>
        <v>20</v>
      </c>
      <c r="M20" s="9"/>
    </row>
    <row r="21" spans="2:13" s="2" customFormat="1" ht="13.5" customHeight="1" x14ac:dyDescent="0.3">
      <c r="B21" s="8" t="s">
        <v>11</v>
      </c>
      <c r="C21" s="19">
        <f>_xlfn.IFS($B$12="마법학교",C15-L20+M20,$B$12="속성카드",C15-M20+L20)</f>
        <v>100</v>
      </c>
      <c r="G21" s="20"/>
      <c r="H21" s="20"/>
      <c r="J21" s="7"/>
      <c r="K21" s="8" t="s">
        <v>12</v>
      </c>
      <c r="L21" s="9">
        <f>L13*4+L16</f>
        <v>81</v>
      </c>
      <c r="M21" s="9" t="s">
        <v>23</v>
      </c>
    </row>
    <row r="22" spans="2:13" s="2" customFormat="1" x14ac:dyDescent="0.3">
      <c r="B22" s="8" t="s">
        <v>12</v>
      </c>
      <c r="C22" s="19">
        <f>_xlfn.IFS($B$12="마법학교",C16-L21+28+(C17+M22)/10,$B$12="속성카드",C16+L21-28-(C17)/10)</f>
        <v>108.3</v>
      </c>
      <c r="E22" s="8" t="s">
        <v>16</v>
      </c>
      <c r="G22" s="8" t="s">
        <v>24</v>
      </c>
      <c r="H22" s="4" t="str">
        <f>ROUND((10^E23/10^E17)*100,1)&amp;"%"</f>
        <v>93.8%</v>
      </c>
      <c r="J22" s="7"/>
      <c r="K22" s="8" t="s">
        <v>14</v>
      </c>
      <c r="L22" s="9"/>
      <c r="M22" s="9">
        <f>M14*4+M17</f>
        <v>63</v>
      </c>
    </row>
    <row r="23" spans="2:13" s="2" customFormat="1" x14ac:dyDescent="0.3">
      <c r="B23" s="8" t="s">
        <v>14</v>
      </c>
      <c r="C23" s="19">
        <f>_xlfn.IFS($B$12="마법학교",C17-L22+M22,$B$12="속성카드",C17-M22+L22)</f>
        <v>513</v>
      </c>
      <c r="E23" s="9">
        <f>ROUND(LOG(1*(1+C21)*(1+C22)*(1+C23)),3)</f>
        <v>6.7539999999999996</v>
      </c>
      <c r="G23" s="21" t="str">
        <f>"("&amp;_xlfn.IFS(B12="마법학교","속성카드",B12="속성카드","마법학교")&amp;")"</f>
        <v>(속성카드)</v>
      </c>
      <c r="H23" s="4"/>
      <c r="J23" s="7"/>
      <c r="K23" s="8" t="s">
        <v>15</v>
      </c>
      <c r="L23" s="22">
        <f>L15*4+L18</f>
        <v>59</v>
      </c>
      <c r="M23" s="9">
        <f>M15*4+M18</f>
        <v>53</v>
      </c>
    </row>
    <row r="24" spans="2:13" s="2" customFormat="1" x14ac:dyDescent="0.3"/>
    <row r="25" spans="2:13" s="2" customFormat="1" x14ac:dyDescent="0.3"/>
    <row r="29" spans="2:13" x14ac:dyDescent="0.3">
      <c r="L29" s="1"/>
      <c r="M29" s="1"/>
    </row>
    <row r="30" spans="2:13" x14ac:dyDescent="0.3">
      <c r="L30" s="1"/>
      <c r="M30" s="1"/>
    </row>
    <row r="31" spans="2:13" x14ac:dyDescent="0.3">
      <c r="L31" s="1"/>
      <c r="M31" s="1"/>
    </row>
    <row r="32" spans="2:13" x14ac:dyDescent="0.3">
      <c r="L32" s="1"/>
      <c r="M32" s="1"/>
    </row>
    <row r="33" spans="12:13" x14ac:dyDescent="0.3">
      <c r="L33" s="1"/>
      <c r="M33" s="1"/>
    </row>
  </sheetData>
  <sheetProtection algorithmName="SHA-512" hashValue="si5TGICy7ATOGks33GKiteNkYBPx2GdJdy1wGjkWWPZy22qT/qPoaYSV69Cx+VKSNRpWoudA2WXS8V3rERNc+A==" saltValue="qDFYpXQFwOm9Sqjdq01ilw==" spinCount="100000" sheet="1" objects="1" scenarios="1"/>
  <mergeCells count="12">
    <mergeCell ref="H16:H17"/>
    <mergeCell ref="J16:J18"/>
    <mergeCell ref="G18:H21"/>
    <mergeCell ref="B20:C20"/>
    <mergeCell ref="J20:J23"/>
    <mergeCell ref="H22:H23"/>
    <mergeCell ref="J10:M10"/>
    <mergeCell ref="B11:C11"/>
    <mergeCell ref="J11:K11"/>
    <mergeCell ref="B12:C12"/>
    <mergeCell ref="J12:J15"/>
    <mergeCell ref="B14:C14"/>
  </mergeCells>
  <phoneticPr fontId="2" type="noConversion"/>
  <dataValidations count="1">
    <dataValidation type="list" allowBlank="1" showInputMessage="1" showErrorMessage="1" sqref="B12" xr:uid="{5E3D5FD6-3F70-4D52-B644-85CA4EEF26B2}">
      <formula1>$L$11:$M$11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An</cp:lastModifiedBy>
  <dcterms:created xsi:type="dcterms:W3CDTF">2015-06-05T18:19:34Z</dcterms:created>
  <dcterms:modified xsi:type="dcterms:W3CDTF">2024-03-07T17:34:21Z</dcterms:modified>
</cp:coreProperties>
</file>