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개인\"/>
    </mc:Choice>
  </mc:AlternateContent>
  <xr:revisionPtr revIDLastSave="0" documentId="13_ncr:1_{42AE3201-2560-4256-BCFC-D1C2E84809D2}" xr6:coauthVersionLast="47" xr6:coauthVersionMax="47" xr10:uidLastSave="{00000000-0000-0000-0000-000000000000}"/>
  <bookViews>
    <workbookView xWindow="-120" yWindow="-120" windowWidth="29040" windowHeight="15720" xr2:uid="{35DEFD6B-E527-4672-9408-BF30CC232FCD}"/>
  </bookViews>
  <sheets>
    <sheet name="게오 방어구" sheetId="1" r:id="rId1"/>
    <sheet name="인챈트 성능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5" i="1" l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G130" i="1"/>
  <c r="E130" i="1"/>
  <c r="A130" i="1"/>
  <c r="F129" i="1"/>
  <c r="G129" i="1" s="1"/>
  <c r="E129" i="1"/>
  <c r="A129" i="1"/>
  <c r="F128" i="1"/>
  <c r="E128" i="1"/>
  <c r="G128" i="1" s="1"/>
  <c r="A128" i="1"/>
  <c r="F127" i="1"/>
  <c r="G127" i="1" s="1"/>
  <c r="E127" i="1"/>
  <c r="A127" i="1"/>
  <c r="F126" i="1"/>
  <c r="G126" i="1" s="1"/>
  <c r="E126" i="1"/>
  <c r="A126" i="1"/>
  <c r="F125" i="1"/>
  <c r="E125" i="1"/>
  <c r="A125" i="1"/>
  <c r="F124" i="1"/>
  <c r="G124" i="1" s="1"/>
  <c r="E124" i="1"/>
  <c r="A124" i="1"/>
  <c r="F123" i="1"/>
  <c r="G123" i="1" s="1"/>
  <c r="E123" i="1"/>
  <c r="A123" i="1"/>
  <c r="F122" i="1"/>
  <c r="E122" i="1"/>
  <c r="G122" i="1" s="1"/>
  <c r="A122" i="1"/>
  <c r="G121" i="1"/>
  <c r="E121" i="1"/>
  <c r="A121" i="1"/>
  <c r="F120" i="1"/>
  <c r="G120" i="1" s="1"/>
  <c r="E120" i="1"/>
  <c r="A120" i="1"/>
  <c r="F119" i="1"/>
  <c r="E119" i="1"/>
  <c r="A119" i="1"/>
  <c r="F118" i="1"/>
  <c r="E118" i="1"/>
  <c r="A118" i="1"/>
  <c r="F117" i="1"/>
  <c r="G117" i="1" s="1"/>
  <c r="E117" i="1"/>
  <c r="A117" i="1"/>
  <c r="F116" i="1"/>
  <c r="E116" i="1"/>
  <c r="A116" i="1"/>
  <c r="F115" i="1"/>
  <c r="E115" i="1"/>
  <c r="A115" i="1"/>
  <c r="F114" i="1"/>
  <c r="G114" i="1" s="1"/>
  <c r="E114" i="1"/>
  <c r="A114" i="1"/>
  <c r="F113" i="1"/>
  <c r="E113" i="1"/>
  <c r="A113" i="1"/>
  <c r="E112" i="1"/>
  <c r="G112" i="1" s="1"/>
  <c r="A112" i="1"/>
  <c r="F111" i="1"/>
  <c r="E111" i="1"/>
  <c r="G111" i="1" s="1"/>
  <c r="A111" i="1"/>
  <c r="F110" i="1"/>
  <c r="G110" i="1" s="1"/>
  <c r="E110" i="1"/>
  <c r="A110" i="1"/>
  <c r="F109" i="1"/>
  <c r="E109" i="1"/>
  <c r="A109" i="1"/>
  <c r="F108" i="1"/>
  <c r="E108" i="1"/>
  <c r="A108" i="1"/>
  <c r="F107" i="1"/>
  <c r="G107" i="1" s="1"/>
  <c r="E107" i="1"/>
  <c r="A107" i="1"/>
  <c r="F106" i="1"/>
  <c r="E106" i="1"/>
  <c r="A106" i="1"/>
  <c r="F105" i="1"/>
  <c r="E105" i="1"/>
  <c r="A105" i="1"/>
  <c r="F104" i="1"/>
  <c r="G104" i="1" s="1"/>
  <c r="E104" i="1"/>
  <c r="A104" i="1"/>
  <c r="G103" i="1"/>
  <c r="E103" i="1"/>
  <c r="A103" i="1"/>
  <c r="F102" i="1"/>
  <c r="G102" i="1" s="1"/>
  <c r="E102" i="1"/>
  <c r="A102" i="1"/>
  <c r="F101" i="1"/>
  <c r="E101" i="1"/>
  <c r="A101" i="1"/>
  <c r="F100" i="1"/>
  <c r="G100" i="1" s="1"/>
  <c r="E100" i="1"/>
  <c r="A100" i="1"/>
  <c r="F99" i="1"/>
  <c r="G99" i="1" s="1"/>
  <c r="E99" i="1"/>
  <c r="A99" i="1"/>
  <c r="F98" i="1"/>
  <c r="G98" i="1" s="1"/>
  <c r="E98" i="1"/>
  <c r="A98" i="1"/>
  <c r="F97" i="1"/>
  <c r="G97" i="1" s="1"/>
  <c r="E97" i="1"/>
  <c r="A97" i="1"/>
  <c r="G96" i="1"/>
  <c r="F96" i="1"/>
  <c r="E96" i="1"/>
  <c r="A96" i="1"/>
  <c r="F95" i="1"/>
  <c r="E95" i="1"/>
  <c r="G95" i="1" s="1"/>
  <c r="A95" i="1"/>
  <c r="G94" i="1"/>
  <c r="E94" i="1"/>
  <c r="A94" i="1"/>
  <c r="F93" i="1"/>
  <c r="G93" i="1" s="1"/>
  <c r="E93" i="1"/>
  <c r="A93" i="1"/>
  <c r="F92" i="1"/>
  <c r="G92" i="1" s="1"/>
  <c r="E92" i="1"/>
  <c r="A92" i="1"/>
  <c r="F91" i="1"/>
  <c r="E91" i="1"/>
  <c r="A91" i="1"/>
  <c r="G90" i="1"/>
  <c r="F90" i="1"/>
  <c r="E90" i="1"/>
  <c r="A90" i="1"/>
  <c r="F89" i="1"/>
  <c r="G89" i="1" s="1"/>
  <c r="E89" i="1"/>
  <c r="A89" i="1"/>
  <c r="F88" i="1"/>
  <c r="E88" i="1"/>
  <c r="A88" i="1"/>
  <c r="F87" i="1"/>
  <c r="G87" i="1" s="1"/>
  <c r="E87" i="1"/>
  <c r="A87" i="1"/>
  <c r="F86" i="1"/>
  <c r="G86" i="1" s="1"/>
  <c r="E86" i="1"/>
  <c r="A86" i="1"/>
  <c r="E85" i="1"/>
  <c r="G85" i="1" s="1"/>
  <c r="A85" i="1"/>
  <c r="F84" i="1"/>
  <c r="E84" i="1"/>
  <c r="A84" i="1"/>
  <c r="F83" i="1"/>
  <c r="G83" i="1" s="1"/>
  <c r="E83" i="1"/>
  <c r="A83" i="1"/>
  <c r="F82" i="1"/>
  <c r="E82" i="1"/>
  <c r="A82" i="1"/>
  <c r="F81" i="1"/>
  <c r="E81" i="1"/>
  <c r="A81" i="1"/>
  <c r="F80" i="1"/>
  <c r="G80" i="1" s="1"/>
  <c r="E80" i="1"/>
  <c r="A80" i="1"/>
  <c r="F79" i="1"/>
  <c r="E79" i="1"/>
  <c r="A79" i="1"/>
  <c r="F78" i="1"/>
  <c r="E78" i="1"/>
  <c r="A78" i="1"/>
  <c r="F77" i="1"/>
  <c r="G77" i="1" s="1"/>
  <c r="E77" i="1"/>
  <c r="A77" i="1"/>
  <c r="E76" i="1"/>
  <c r="G76" i="1" s="1"/>
  <c r="A76" i="1"/>
  <c r="F75" i="1"/>
  <c r="E75" i="1"/>
  <c r="G75" i="1" s="1"/>
  <c r="A75" i="1"/>
  <c r="F74" i="1"/>
  <c r="E74" i="1"/>
  <c r="A74" i="1"/>
  <c r="F73" i="1"/>
  <c r="G73" i="1" s="1"/>
  <c r="E73" i="1"/>
  <c r="A73" i="1"/>
  <c r="F72" i="1"/>
  <c r="E72" i="1"/>
  <c r="A72" i="1"/>
  <c r="F71" i="1"/>
  <c r="E71" i="1"/>
  <c r="A71" i="1"/>
  <c r="F70" i="1"/>
  <c r="G70" i="1" s="1"/>
  <c r="E70" i="1"/>
  <c r="A70" i="1"/>
  <c r="F69" i="1"/>
  <c r="E69" i="1"/>
  <c r="A69" i="1"/>
  <c r="F68" i="1"/>
  <c r="E68" i="1"/>
  <c r="A68" i="1"/>
  <c r="G67" i="1"/>
  <c r="E67" i="1"/>
  <c r="A67" i="1"/>
  <c r="F66" i="1"/>
  <c r="G66" i="1" s="1"/>
  <c r="E66" i="1"/>
  <c r="A66" i="1"/>
  <c r="F65" i="1"/>
  <c r="G65" i="1" s="1"/>
  <c r="E65" i="1"/>
  <c r="A65" i="1"/>
  <c r="F64" i="1"/>
  <c r="E64" i="1"/>
  <c r="A64" i="1"/>
  <c r="F63" i="1"/>
  <c r="G63" i="1" s="1"/>
  <c r="E63" i="1"/>
  <c r="A63" i="1"/>
  <c r="F62" i="1"/>
  <c r="G62" i="1" s="1"/>
  <c r="E62" i="1"/>
  <c r="A62" i="1"/>
  <c r="F61" i="1"/>
  <c r="E61" i="1"/>
  <c r="A61" i="1"/>
  <c r="F60" i="1"/>
  <c r="G60" i="1" s="1"/>
  <c r="E60" i="1"/>
  <c r="A60" i="1"/>
  <c r="G59" i="1"/>
  <c r="F59" i="1"/>
  <c r="E59" i="1"/>
  <c r="A59" i="1"/>
  <c r="E58" i="1"/>
  <c r="G58" i="1" s="1"/>
  <c r="A58" i="1"/>
  <c r="F57" i="1"/>
  <c r="E57" i="1"/>
  <c r="A57" i="1"/>
  <c r="G56" i="1"/>
  <c r="F56" i="1"/>
  <c r="E56" i="1"/>
  <c r="A56" i="1"/>
  <c r="F55" i="1"/>
  <c r="E55" i="1"/>
  <c r="G55" i="1" s="1"/>
  <c r="A55" i="1"/>
  <c r="F54" i="1"/>
  <c r="E54" i="1"/>
  <c r="G54" i="1" s="1"/>
  <c r="A54" i="1"/>
  <c r="F53" i="1"/>
  <c r="G53" i="1" s="1"/>
  <c r="E53" i="1"/>
  <c r="A53" i="1"/>
  <c r="F52" i="1"/>
  <c r="E52" i="1"/>
  <c r="G52" i="1" s="1"/>
  <c r="A52" i="1"/>
  <c r="F51" i="1"/>
  <c r="E51" i="1"/>
  <c r="A51" i="1"/>
  <c r="F50" i="1"/>
  <c r="G50" i="1" s="1"/>
  <c r="E50" i="1"/>
  <c r="A50" i="1"/>
  <c r="G49" i="1"/>
  <c r="E49" i="1"/>
  <c r="A49" i="1"/>
  <c r="F48" i="1"/>
  <c r="E48" i="1"/>
  <c r="A48" i="1"/>
  <c r="F47" i="1"/>
  <c r="E47" i="1"/>
  <c r="A47" i="1"/>
  <c r="F46" i="1"/>
  <c r="G46" i="1" s="1"/>
  <c r="E46" i="1"/>
  <c r="A46" i="1"/>
  <c r="F45" i="1"/>
  <c r="E45" i="1"/>
  <c r="A45" i="1"/>
  <c r="F44" i="1"/>
  <c r="E44" i="1"/>
  <c r="A44" i="1"/>
  <c r="F43" i="1"/>
  <c r="G43" i="1" s="1"/>
  <c r="E43" i="1"/>
  <c r="A43" i="1"/>
  <c r="F42" i="1"/>
  <c r="E42" i="1"/>
  <c r="A42" i="1"/>
  <c r="F41" i="1"/>
  <c r="E41" i="1"/>
  <c r="A41" i="1"/>
  <c r="E40" i="1"/>
  <c r="G40" i="1" s="1"/>
  <c r="A40" i="1"/>
  <c r="F39" i="1"/>
  <c r="G39" i="1" s="1"/>
  <c r="E39" i="1"/>
  <c r="A39" i="1"/>
  <c r="F38" i="1"/>
  <c r="G38" i="1" s="1"/>
  <c r="E38" i="1"/>
  <c r="A38" i="1"/>
  <c r="F37" i="1"/>
  <c r="E37" i="1"/>
  <c r="A37" i="1"/>
  <c r="F36" i="1"/>
  <c r="G36" i="1" s="1"/>
  <c r="E36" i="1"/>
  <c r="A36" i="1"/>
  <c r="F35" i="1"/>
  <c r="G35" i="1" s="1"/>
  <c r="E35" i="1"/>
  <c r="A35" i="1"/>
  <c r="F34" i="1"/>
  <c r="E34" i="1"/>
  <c r="A34" i="1"/>
  <c r="G33" i="1"/>
  <c r="F33" i="1"/>
  <c r="E33" i="1"/>
  <c r="A33" i="1"/>
  <c r="F32" i="1"/>
  <c r="G32" i="1" s="1"/>
  <c r="E32" i="1"/>
  <c r="A32" i="1"/>
  <c r="E31" i="1"/>
  <c r="G31" i="1" s="1"/>
  <c r="A31" i="1"/>
  <c r="F30" i="1"/>
  <c r="G30" i="1" s="1"/>
  <c r="E30" i="1"/>
  <c r="A30" i="1"/>
  <c r="F29" i="1"/>
  <c r="G29" i="1" s="1"/>
  <c r="E29" i="1"/>
  <c r="A29" i="1"/>
  <c r="F28" i="1"/>
  <c r="E28" i="1"/>
  <c r="G28" i="1" s="1"/>
  <c r="A28" i="1"/>
  <c r="F27" i="1"/>
  <c r="G27" i="1" s="1"/>
  <c r="E27" i="1"/>
  <c r="A27" i="1"/>
  <c r="F26" i="1"/>
  <c r="G26" i="1" s="1"/>
  <c r="E26" i="1"/>
  <c r="A26" i="1"/>
  <c r="F25" i="1"/>
  <c r="E25" i="1"/>
  <c r="A25" i="1"/>
  <c r="F24" i="1"/>
  <c r="G24" i="1" s="1"/>
  <c r="E24" i="1"/>
  <c r="A24" i="1"/>
  <c r="F23" i="1"/>
  <c r="G23" i="1" s="1"/>
  <c r="E23" i="1"/>
  <c r="A23" i="1"/>
  <c r="G61" i="1" l="1"/>
  <c r="G69" i="1"/>
  <c r="G74" i="1"/>
  <c r="G105" i="1"/>
  <c r="G125" i="1"/>
  <c r="G68" i="1"/>
  <c r="N13" i="1"/>
  <c r="G44" i="1"/>
  <c r="G48" i="1"/>
  <c r="G81" i="1"/>
  <c r="G109" i="1"/>
  <c r="G113" i="1"/>
  <c r="N11" i="1"/>
  <c r="G37" i="1"/>
  <c r="G106" i="1"/>
  <c r="N17" i="1"/>
  <c r="G34" i="1"/>
  <c r="G41" i="1"/>
  <c r="G45" i="1"/>
  <c r="G78" i="1"/>
  <c r="G82" i="1"/>
  <c r="G118" i="1"/>
  <c r="G42" i="1"/>
  <c r="G57" i="1"/>
  <c r="G64" i="1"/>
  <c r="G71" i="1"/>
  <c r="G79" i="1"/>
  <c r="G115" i="1"/>
  <c r="G119" i="1"/>
  <c r="G47" i="1"/>
  <c r="G72" i="1"/>
  <c r="N9" i="1" s="1"/>
  <c r="G84" i="1"/>
  <c r="G91" i="1"/>
  <c r="G101" i="1"/>
  <c r="G108" i="1"/>
  <c r="G116" i="1"/>
  <c r="G25" i="1"/>
  <c r="G51" i="1"/>
  <c r="G88" i="1"/>
  <c r="N3" i="1"/>
  <c r="N7" i="1"/>
  <c r="N4" i="1"/>
  <c r="N8" i="1"/>
  <c r="N12" i="1"/>
  <c r="N15" i="1"/>
  <c r="M15" i="1" s="1"/>
  <c r="N16" i="1"/>
  <c r="N5" i="1" l="1"/>
  <c r="M3" i="1" s="1"/>
  <c r="M7" i="1"/>
  <c r="M11" i="1"/>
</calcChain>
</file>

<file path=xl/sharedStrings.xml><?xml version="1.0" encoding="utf-8"?>
<sst xmlns="http://schemas.openxmlformats.org/spreadsheetml/2006/main" count="1126" uniqueCount="241">
  <si>
    <t>item</t>
    <phoneticPr fontId="3" type="noConversion"/>
  </si>
  <si>
    <t>구매 단가</t>
    <phoneticPr fontId="3" type="noConversion"/>
  </si>
  <si>
    <t>비용</t>
    <phoneticPr fontId="3" type="noConversion"/>
  </si>
  <si>
    <t>장비</t>
    <phoneticPr fontId="3" type="noConversion"/>
  </si>
  <si>
    <t>부위</t>
    <phoneticPr fontId="3" type="noConversion"/>
  </si>
  <si>
    <t>인챈트 1</t>
    <phoneticPr fontId="3" type="noConversion"/>
  </si>
  <si>
    <t>인챈트 2</t>
  </si>
  <si>
    <t>인챈트 3</t>
  </si>
  <si>
    <t>인챈트 4</t>
  </si>
  <si>
    <t>인챈트 5</t>
  </si>
  <si>
    <t>인챈트 6</t>
  </si>
  <si>
    <t>노을빛 마석</t>
    <phoneticPr fontId="3" type="noConversion"/>
  </si>
  <si>
    <t>악세</t>
    <phoneticPr fontId="3" type="noConversion"/>
  </si>
  <si>
    <t>슬롯-4</t>
    <phoneticPr fontId="3" type="noConversion"/>
  </si>
  <si>
    <t>투지</t>
    <phoneticPr fontId="3" type="noConversion"/>
  </si>
  <si>
    <t>명궁</t>
    <phoneticPr fontId="3" type="noConversion"/>
  </si>
  <si>
    <t>치명</t>
    <phoneticPr fontId="3" type="noConversion"/>
  </si>
  <si>
    <t>마력</t>
    <phoneticPr fontId="3" type="noConversion"/>
  </si>
  <si>
    <t>빛나는 노을빛 마석</t>
    <phoneticPr fontId="3" type="noConversion"/>
  </si>
  <si>
    <t>슬롯-3</t>
    <phoneticPr fontId="3" type="noConversion"/>
  </si>
  <si>
    <t>불굴</t>
    <phoneticPr fontId="3" type="noConversion"/>
  </si>
  <si>
    <t>선궁</t>
    <phoneticPr fontId="3" type="noConversion"/>
  </si>
  <si>
    <t>예기</t>
    <phoneticPr fontId="3" type="noConversion"/>
  </si>
  <si>
    <t>마정</t>
    <phoneticPr fontId="3" type="noConversion"/>
  </si>
  <si>
    <t>찬란한 노을빛 마석</t>
    <phoneticPr fontId="3" type="noConversion"/>
  </si>
  <si>
    <t>슬롯-2</t>
    <phoneticPr fontId="3" type="noConversion"/>
  </si>
  <si>
    <t>피지컬 파워</t>
    <phoneticPr fontId="3" type="noConversion"/>
  </si>
  <si>
    <t>매지컬 파워</t>
    <phoneticPr fontId="3" type="noConversion"/>
  </si>
  <si>
    <t>심홍빛 마석</t>
    <phoneticPr fontId="3" type="noConversion"/>
  </si>
  <si>
    <t>빛나는 심홍빛 마석</t>
    <phoneticPr fontId="3" type="noConversion"/>
  </si>
  <si>
    <t>갑옷</t>
    <phoneticPr fontId="3" type="noConversion"/>
  </si>
  <si>
    <t>물리방어</t>
    <phoneticPr fontId="3" type="noConversion"/>
  </si>
  <si>
    <t>마법방어</t>
    <phoneticPr fontId="3" type="noConversion"/>
  </si>
  <si>
    <t>전사</t>
    <phoneticPr fontId="3" type="noConversion"/>
  </si>
  <si>
    <t>사수</t>
    <phoneticPr fontId="3" type="noConversion"/>
  </si>
  <si>
    <t>암살자</t>
    <phoneticPr fontId="3" type="noConversion"/>
  </si>
  <si>
    <t>마도사</t>
    <phoneticPr fontId="3" type="noConversion"/>
  </si>
  <si>
    <t>찬란한 심홍빛 마석</t>
    <phoneticPr fontId="3" type="noConversion"/>
  </si>
  <si>
    <t>광전사</t>
    <phoneticPr fontId="3" type="noConversion"/>
  </si>
  <si>
    <t>명사수</t>
    <phoneticPr fontId="3" type="noConversion"/>
  </si>
  <si>
    <t>처형자</t>
    <phoneticPr fontId="3" type="noConversion"/>
  </si>
  <si>
    <t>대마도사</t>
    <phoneticPr fontId="3" type="noConversion"/>
  </si>
  <si>
    <t>청람빛 마석</t>
    <phoneticPr fontId="3" type="noConversion"/>
  </si>
  <si>
    <t>파워 포스</t>
    <phoneticPr fontId="3" type="noConversion"/>
  </si>
  <si>
    <t>매직 포스</t>
    <phoneticPr fontId="3" type="noConversion"/>
  </si>
  <si>
    <t>글로벌 쿨타임</t>
    <phoneticPr fontId="3" type="noConversion"/>
  </si>
  <si>
    <t>빛나는 청람빛 마석</t>
    <phoneticPr fontId="3" type="noConversion"/>
  </si>
  <si>
    <t>찬란한 청람빛 마석</t>
    <phoneticPr fontId="3" type="noConversion"/>
  </si>
  <si>
    <t>망토</t>
    <phoneticPr fontId="3" type="noConversion"/>
  </si>
  <si>
    <t>청록빛 마석</t>
    <phoneticPr fontId="3" type="noConversion"/>
  </si>
  <si>
    <t>신속</t>
    <phoneticPr fontId="3" type="noConversion"/>
  </si>
  <si>
    <t>캐스터</t>
    <phoneticPr fontId="3" type="noConversion"/>
  </si>
  <si>
    <t>빛나는 청록빛 마석</t>
    <phoneticPr fontId="3" type="noConversion"/>
  </si>
  <si>
    <t>밀리</t>
    <phoneticPr fontId="3" type="noConversion"/>
  </si>
  <si>
    <t>레인지</t>
    <phoneticPr fontId="3" type="noConversion"/>
  </si>
  <si>
    <t>크리티컬</t>
    <phoneticPr fontId="3" type="noConversion"/>
  </si>
  <si>
    <t>스펠</t>
    <phoneticPr fontId="3" type="noConversion"/>
  </si>
  <si>
    <t>어보브 올</t>
    <phoneticPr fontId="3" type="noConversion"/>
  </si>
  <si>
    <t>찬란한 청록빛 마석</t>
    <phoneticPr fontId="3" type="noConversion"/>
  </si>
  <si>
    <t>순수한 마력 추출액</t>
    <phoneticPr fontId="3" type="noConversion"/>
  </si>
  <si>
    <t>신발</t>
    <phoneticPr fontId="3" type="noConversion"/>
  </si>
  <si>
    <t>체력</t>
    <phoneticPr fontId="3" type="noConversion"/>
  </si>
  <si>
    <t>정신력</t>
    <phoneticPr fontId="3" type="noConversion"/>
  </si>
  <si>
    <t>피지컬 포스</t>
    <phoneticPr fontId="3" type="noConversion"/>
  </si>
  <si>
    <t>매지컬 포스</t>
    <phoneticPr fontId="3" type="noConversion"/>
  </si>
  <si>
    <t>글레이시아 추출액</t>
    <phoneticPr fontId="3" type="noConversion"/>
  </si>
  <si>
    <t>사이즈 어택</t>
    <phoneticPr fontId="3" type="noConversion"/>
  </si>
  <si>
    <t>사이즈 스펠</t>
    <phoneticPr fontId="3" type="noConversion"/>
  </si>
  <si>
    <t>설화 마석 추출액</t>
    <phoneticPr fontId="3" type="noConversion"/>
  </si>
  <si>
    <t>오버 파워</t>
    <phoneticPr fontId="3" type="noConversion"/>
  </si>
  <si>
    <t>파이어링 샷</t>
    <phoneticPr fontId="3" type="noConversion"/>
  </si>
  <si>
    <t>럭키 스트라이크</t>
    <phoneticPr fontId="3" type="noConversion"/>
  </si>
  <si>
    <t>스펠 버스터</t>
    <phoneticPr fontId="3" type="noConversion"/>
  </si>
  <si>
    <t>빛나는 설화 마석 추출액</t>
    <phoneticPr fontId="3" type="noConversion"/>
  </si>
  <si>
    <t>찬란한 설화 마석 추출액</t>
    <phoneticPr fontId="3" type="noConversion"/>
  </si>
  <si>
    <t>수량</t>
    <phoneticPr fontId="3" type="noConversion"/>
  </si>
  <si>
    <t>단가</t>
    <phoneticPr fontId="3" type="noConversion"/>
  </si>
  <si>
    <t>금액</t>
    <phoneticPr fontId="3" type="noConversion"/>
  </si>
  <si>
    <t>제니</t>
    <phoneticPr fontId="3" type="noConversion"/>
  </si>
  <si>
    <t>인챈트</t>
    <phoneticPr fontId="3" type="noConversion"/>
  </si>
  <si>
    <t>성능</t>
    <phoneticPr fontId="3" type="noConversion"/>
  </si>
  <si>
    <t>물리방어</t>
  </si>
  <si>
    <t>DEF + 125, RES + 15.</t>
  </si>
  <si>
    <t>7제련 시, DEF + 25, RES + 5 추가 증가.</t>
  </si>
  <si>
    <t>9제련 시, DEF + 25, RES + 5 추가 증가.</t>
  </si>
  <si>
    <t>11제련 시, DEF + 50, RES + 10 추가 증가</t>
  </si>
  <si>
    <t>MDEF + 30, MRES + 15.</t>
  </si>
  <si>
    <t>마법방어</t>
  </si>
  <si>
    <t>7제련 시, MDEF + 5, MRES + 3 추가 증가.</t>
  </si>
  <si>
    <t>9제련 시, MDEF + 5, MRES + 3 추가 증가.</t>
  </si>
  <si>
    <t>11제련 시, MDEF + 10, MRES + 6 추가 증가.</t>
  </si>
  <si>
    <t>전사</t>
  </si>
  <si>
    <t>ATK + 30, P.ATK + 5.</t>
  </si>
  <si>
    <t>7제련 시, 근접 물리 데미지 3% 증가.</t>
  </si>
  <si>
    <t>9제련 시, 근접 물리 데미지 4% 추가 증가.</t>
  </si>
  <si>
    <t>11제련 시, 근접 물리 데미지 5% 추가 증가.</t>
  </si>
  <si>
    <t>사수</t>
  </si>
  <si>
    <t>7제련 시, 원거리 물리 데미지 3% 증가.</t>
  </si>
  <si>
    <t>9제련 시, 원거리 물리 데미지 4% 추가 증가.</t>
  </si>
  <si>
    <t>11제련 시, 원거리 물리 데미지 5% 추가 증가.</t>
  </si>
  <si>
    <t>암살자</t>
  </si>
  <si>
    <t>ATK + 20, CRI + 2, P.ATK + 5.</t>
  </si>
  <si>
    <t>7제련 시, 크리티컬 데미지 3% 증가.</t>
  </si>
  <si>
    <t>9제련 시, 크리티컬 데미지 4% 추가 증가.</t>
  </si>
  <si>
    <t>11제련 시, 크리티컬 데미지 5% 추가 증가.</t>
  </si>
  <si>
    <t>마도사</t>
  </si>
  <si>
    <t>MATK + 30, S.MATK + 5.</t>
  </si>
  <si>
    <t>7제련 시, 모든 속성 마법 데미지 3% 증가.</t>
  </si>
  <si>
    <t>9제련 시, 모든 속성 마법 데미지 4% 추가 증가.</t>
  </si>
  <si>
    <t>11제련 시, 모든 속성 마법 데미지 5% 추가 증가.</t>
  </si>
  <si>
    <t>ATK + 5%, ATK + 50, P.ATK + 7.</t>
  </si>
  <si>
    <t>7제련 시, 근접 물리 데미지 5% 증가.</t>
  </si>
  <si>
    <t>9제련 시, 근접 물리 데미지 5% 추가 증가.</t>
  </si>
  <si>
    <t>D등급 이상일 경우, 근접 물리 데미지 5% 증가.</t>
  </si>
  <si>
    <t>C등급 이상일 경우, 근접 물리 데미지 5% 추가 증가.</t>
  </si>
  <si>
    <t>B등급 이상일 경우, 근접 물리 데미지 5% 추가 증가.</t>
  </si>
  <si>
    <t>A등급 이상일 경우, 근접 물리 데미지 5% 추가 증가.</t>
  </si>
  <si>
    <t>7제련 시, 원거리 물리 데미지 5% 증가.</t>
  </si>
  <si>
    <t>9제련 시, 원거리 물리 데미지 5% 추가 증가.</t>
  </si>
  <si>
    <t>D등급 이상일 경우, 원거리 물리 데미지 5% 증가.</t>
  </si>
  <si>
    <t>C등급 이상일 경우, 원거리 물리 데미지 5% 추가 증가.</t>
  </si>
  <si>
    <t>B등급 이상일 경우, 원거리 물리 데미지 5% 추가 증가.</t>
  </si>
  <si>
    <t>A등급 이상일 경우, 원거리 물리 데미지 5% 추가 증가.</t>
  </si>
  <si>
    <t>ATK + 3%, ATK + 30, CRI + 5, P.ATK +7.</t>
  </si>
  <si>
    <t>7제련 시, 크리티컬 데미지 5% 증가.</t>
  </si>
  <si>
    <t>9제련 시, 크리티컬 데미지 5% 추가 증가.</t>
  </si>
  <si>
    <t>D등급 이상일 경우, 크리티컬 데미지 5% 증가.</t>
  </si>
  <si>
    <t>C등급 이상일 경우, 크리티컬 데미지 5% 추가 증가.</t>
  </si>
  <si>
    <t>B등급 이상일 경우, 크리티컬 데미지 5% 추가 증가.</t>
  </si>
  <si>
    <t>A등급 이상일 경우, 크리티컬 데미지 5% 추가 증가.</t>
  </si>
  <si>
    <t>MATK + 5%, MATK + 50, S.MATK + 7.</t>
  </si>
  <si>
    <t>7제련 시, 모든 속성 마법 데미지 5% 증가.</t>
  </si>
  <si>
    <t>9제련 시, 모든 속성 마법 데미지 5% 추가 증가.</t>
  </si>
  <si>
    <t>D등급 이상일 경우, 모든 속성 마법 데미지 5% 증가.</t>
  </si>
  <si>
    <t>C등급 이상일 경우, 모든 속성 마법 데미지 5% 추가 증가.</t>
  </si>
  <si>
    <t>B등급 이상일 경우, 모든 속성 마법 데미지 5% 추가 증가.</t>
  </si>
  <si>
    <t>A등급 이상일 경우, 모든 속성 마법 데미지 5% 추가 증가.</t>
  </si>
  <si>
    <t>ATK + 2%.</t>
  </si>
  <si>
    <t>7제련 시, ATK + 3% 추가 증가.</t>
  </si>
  <si>
    <t>9제련 시, ATK + 4% 추가 증가.</t>
  </si>
  <si>
    <t>11제련 시, P.ATK + 3.</t>
  </si>
  <si>
    <t>D등급 이상일 경우, ATK + 2%.</t>
  </si>
  <si>
    <t>C등급 이상일 경우, ATK + 3% 추가 증가.</t>
  </si>
  <si>
    <t>B등급 이상일 경우, ATK + 4% 추가 증가.</t>
  </si>
  <si>
    <t>A등급 이상일 경우, P.ATK + 5.</t>
  </si>
  <si>
    <t>MATK +2%.</t>
  </si>
  <si>
    <t>7제련 시, MATK +3% 추가 증가.</t>
  </si>
  <si>
    <t>9제련 시, MATK +4% 추가 증가.</t>
  </si>
  <si>
    <t>11제련 시, S.MATK +3.</t>
  </si>
  <si>
    <t>D등급 이상일 경우, MATK +2%.</t>
  </si>
  <si>
    <t>C등급 이상일 경우, MATK +3% 추가 증가.</t>
  </si>
  <si>
    <t>B등급 이상일 경우, MATK +4% 추가 증가.</t>
  </si>
  <si>
    <t>A등급 이상일 경우, S.MATK +5.</t>
  </si>
  <si>
    <t>글로벌 쿨타임 3% 감소.</t>
  </si>
  <si>
    <t>7제련 시, 글로벌 쿨타임 3% 추가 감소.</t>
  </si>
  <si>
    <t>9제련 시, 글로벌 쿨타임 2% 추가 감소.</t>
  </si>
  <si>
    <t>11제련 시, 글로벌 쿨타임 2% 추가 감소.</t>
  </si>
  <si>
    <t>공격 속도 증가(공격 후 딜레이 5% 감소).</t>
  </si>
  <si>
    <t>7제련 시, 공격 속도 증가(공격 후 딜레이 5% 추가 감소).</t>
  </si>
  <si>
    <t>9제련 시, 공격 속도 증가(공격 후 딜레이 5% 추가 감소).</t>
  </si>
  <si>
    <t>11제련 시, 공격 속도 증가(공격 후 딜레이 10% 추가 감소).</t>
  </si>
  <si>
    <t>변동 캐스팅 5% 감소.</t>
  </si>
  <si>
    <t>7제련 시, 변동 캐스팅 5% 추가 감소.</t>
  </si>
  <si>
    <t>9제련 시, 변동 캐스팅 5% 추가 감소.</t>
  </si>
  <si>
    <t>11제련 시, 변동 캐스팅 10% 추가 감소.</t>
  </si>
  <si>
    <t>근접 물리 데미지 3% 증가.</t>
  </si>
  <si>
    <t>7제련 시, 근접 물리 데미지 3% 추가 증가.</t>
  </si>
  <si>
    <t>9제련 시, 근접 물리 데미지 3% 추가 증가.</t>
  </si>
  <si>
    <t>D등급 이상일 경우, 근접 물리 데미지 3%, 유도 공격 확률 5% 증가.</t>
  </si>
  <si>
    <t>C등급 이상일 경우, 근접 물리 데미지 3%, 유도 공격 확률 6% 추가 증가.</t>
  </si>
  <si>
    <t>B등급 이상일 경우, 근접 물리 데미지 5%, 유도 공격 확률 7% 추가 증가.</t>
  </si>
  <si>
    <t>A등급 이상일 경우, 근접 물리 데미지 5%, 유도 공격 확률 8% 추가 증가.</t>
  </si>
  <si>
    <t>원거리 물리 데미지 3% 증가.</t>
  </si>
  <si>
    <t>7제련 시, 원거리 물리 데미지 3% 추가 증가.</t>
  </si>
  <si>
    <t>9제련 시, 원거리 물리 데미지 3% 추가 증가.</t>
  </si>
  <si>
    <t>D등급 이상일 경우, 원거리 물리 데미지 3%, 유도 공격 확률 5% 증가.</t>
  </si>
  <si>
    <t>C등급 이상일 경우, 원거리 물리 데미지 3%, 유도 공격 확률 6% 추가 증가.</t>
  </si>
  <si>
    <t>B등급 이상일 경우, 원거리 물리 데미지 5%, 유도 공격 확률 7% 추가 증가.</t>
  </si>
  <si>
    <t>A등급 이상일 경우, 원거리 물리 데미지 5%, 유도 공격 확률 8% 추가 증가.</t>
  </si>
  <si>
    <t>크리티컬 데미지 3% 증가.</t>
  </si>
  <si>
    <t>7제련 시, 크리티컬 데미지 3% 추가 증가.</t>
  </si>
  <si>
    <t>9제련 시, 크리티컬 데미지 3% 추가 증가.</t>
  </si>
  <si>
    <t>D등급 이상일 경우, CRI + 2, 크리티컬 데미지 3% 증가.</t>
  </si>
  <si>
    <t>C등급 이상일 경우, CRI + 3, 크리티컬 데미지 3% 추가 증가.</t>
  </si>
  <si>
    <t>B등급 이상일 경우, CRI + 5, 크리티컬 데미지 5% 추가 증가.</t>
  </si>
  <si>
    <t>A등급 이상일 경우, 크리티컬 데미지 5% 추가 증가, C.RATE + 5.</t>
  </si>
  <si>
    <t>모든 속성 마법 데미지 3% 증가.</t>
  </si>
  <si>
    <t>7제련 시, 모든 속성 마법 데미지 3% 추가 증가.</t>
  </si>
  <si>
    <t>9제련 시, 모든 속성 마법 데미지 3% 추가 증가.</t>
  </si>
  <si>
    <t>D등급 이상일 경우, 모든 속성 마법 데미지 3%, MSP + 2% 증가.</t>
  </si>
  <si>
    <t>C등급 이상일 경우, 모든 속성 마법 데미지 3%, MSP + 3% 추가 증가.</t>
  </si>
  <si>
    <t>B등급 이상일 경우, 모든 속성 마법 데미지 5%, MSP + 4% 추가 증가.</t>
  </si>
  <si>
    <t>A등급 이상일 경우, 모든 속성 마법 데미지 5%, MSP + 5% 추가 증가.</t>
  </si>
  <si>
    <t>모든 속성 및 크기의 적에게 받는 물리/마법 데미지 3% 감소.</t>
  </si>
  <si>
    <t>7제련 시, 모든 속성 적에게 받는 물리/마법 데미지 4% 추가 감소.</t>
  </si>
  <si>
    <t>9제련 시, 모든 크기 적에게 받는 물리/마법 데미지 4% 추가 감소.</t>
  </si>
  <si>
    <t>11제련 시, 모든 종족 몬스터에게 받는 데미지 7% 감소(플레이어 제외).</t>
  </si>
  <si>
    <t>MHP + 4000.</t>
  </si>
  <si>
    <t>7제련 시, MHP + 3% 증가.</t>
  </si>
  <si>
    <t>9제련 시, MHP + 5% 추가 증가.</t>
  </si>
  <si>
    <t>11제련 시, MHP + 7% 추가 증가.</t>
  </si>
  <si>
    <t>MSP + 600.</t>
  </si>
  <si>
    <t>7제련 시, MSP + 3% 증가.</t>
  </si>
  <si>
    <t>9제련 시, MSP + 5% 추가 증가.</t>
  </si>
  <si>
    <t>11제련 시, MSP + 7% 추가 증가.</t>
  </si>
  <si>
    <t>ATK + 10.</t>
  </si>
  <si>
    <t>7제련 시, ATK + 10 추가 증가.</t>
  </si>
  <si>
    <t>9제련 시, ATK + 10 추가 증가.</t>
  </si>
  <si>
    <t>11제련 시, ATK + 20 추가 증가, ATK + 5%.</t>
  </si>
  <si>
    <t>MATK + 10.</t>
  </si>
  <si>
    <t>7제련 시, MATK + 10 추가 증가.</t>
  </si>
  <si>
    <t>9제련 시, MATK + 10 추가 증가.</t>
  </si>
  <si>
    <t>11제련 시, MATK + 20 추가 증가, MATK + 5%.</t>
  </si>
  <si>
    <t>모든 크기의 적에게 주는 물리 데미지 5% 증가.</t>
  </si>
  <si>
    <t>7제련 시, 모든 크기의 적에게 주는 물리 데미지 3% 추가 증가.</t>
  </si>
  <si>
    <t>9제련 시, 모든 크기의 적에게 주는 물리 데미지 2% 추가 증가.</t>
  </si>
  <si>
    <t>11제련 시, 모든 크기의 적에게 주는 물리 데미지 10% 추가 증가.</t>
  </si>
  <si>
    <t>모든 크기의 적에게 주는 마법 데미지 5% 증가.</t>
  </si>
  <si>
    <t>7제련 시, 모든 크기의 적에게 주는 마법 데미지 3% 추가 증가.</t>
  </si>
  <si>
    <t>9제련 시, 모든 크기의 적에게 주는 마법 데미지 2% 추가 증가.</t>
  </si>
  <si>
    <t>11제련 시, 모든 크기의 적에게 주는 마법 데미지 10% 추가 증가.</t>
  </si>
  <si>
    <t>P.ATK + 5.</t>
  </si>
  <si>
    <t>B등급 이상일 경우, ATK + 2%, P.ATK + 5.</t>
  </si>
  <si>
    <t>A등급 이상일 경우, ATK + 3%, P.ATK + 5 추가 증가.</t>
  </si>
  <si>
    <t>B등급 이상일 경우, ATK + 2%, C.RATE + 3.</t>
  </si>
  <si>
    <t>A등급 이상일 경우, ATK + 3%, C.RATE + 5 추가 증가.</t>
  </si>
  <si>
    <t>S.MATK + 5.</t>
  </si>
  <si>
    <t>B등급 이상일 경우, MATK + 2%, S.MATK + 5.</t>
  </si>
  <si>
    <t>A등급 이상일 경우, MATK + 3%, S.MATK + 5 추가 증가.</t>
  </si>
  <si>
    <t>ATK + 25, 근접 물리 데미지 12% 증가.</t>
  </si>
  <si>
    <t>ATK + 25, 원거리 물리 데미지 12% 증가.</t>
  </si>
  <si>
    <t>CRI + 8, 크리티컬 데미지 12% 증가.</t>
  </si>
  <si>
    <t>MATK + 25, 모든 속성 마법 데미지 12% 증가.</t>
  </si>
  <si>
    <t>ATK + 35, 근접 물리 데미지 15% 증가.</t>
  </si>
  <si>
    <t>ATK + 35, 원거리 물리 데미지 15% 증가.</t>
  </si>
  <si>
    <t>CRI + 12, 크리티컬 데미지 15% 증가.</t>
  </si>
  <si>
    <t>MATK + 35, 모든 속성 마법 데미지 15% 증가.</t>
  </si>
  <si>
    <t>P.ATK + 5, 모든 속성의 적에게 주는 물리 데미지 5% 증가.</t>
  </si>
  <si>
    <t>S.MATK + 5, 모든 속성의 적에게 주는 마법 데미지 5% 증가.</t>
  </si>
  <si>
    <t>합계</t>
    <phoneticPr fontId="3" type="noConversion"/>
  </si>
  <si>
    <t>↓카프라 검색 ↓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</si>
</sst>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1" fontId="2" fillId="0" borderId="0" xfId="1" applyFo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5" xfId="0" applyFont="1" applyBorder="1">
      <alignment vertical="center"/>
    </xf>
    <xf numFmtId="41" fontId="2" fillId="3" borderId="6" xfId="1" applyFont="1" applyFill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" borderId="0" xfId="0" applyFont="1" applyFill="1">
      <alignment vertical="center"/>
    </xf>
    <xf numFmtId="0" fontId="2" fillId="0" borderId="16" xfId="0" applyFont="1" applyBorder="1">
      <alignment vertical="center"/>
    </xf>
    <xf numFmtId="41" fontId="2" fillId="3" borderId="17" xfId="1" applyFont="1" applyFill="1" applyBorder="1">
      <alignment vertical="center"/>
    </xf>
    <xf numFmtId="0" fontId="2" fillId="3" borderId="18" xfId="0" applyFont="1" applyFill="1" applyBorder="1" applyAlignment="1">
      <alignment horizontal="center" vertical="center"/>
    </xf>
    <xf numFmtId="41" fontId="2" fillId="3" borderId="18" xfId="1" applyFont="1" applyFill="1" applyBorder="1" applyAlignment="1">
      <alignment vertical="center"/>
    </xf>
    <xf numFmtId="0" fontId="2" fillId="0" borderId="11" xfId="0" applyFont="1" applyBorder="1">
      <alignment vertical="center"/>
    </xf>
    <xf numFmtId="41" fontId="2" fillId="0" borderId="11" xfId="1" applyFont="1" applyBorder="1">
      <alignment vertical="center"/>
    </xf>
    <xf numFmtId="41" fontId="2" fillId="0" borderId="11" xfId="1" applyFont="1" applyFill="1" applyBorder="1">
      <alignment vertical="center"/>
    </xf>
    <xf numFmtId="41" fontId="2" fillId="0" borderId="11" xfId="1" applyFont="1" applyBorder="1" applyAlignment="1">
      <alignment vertical="center"/>
    </xf>
    <xf numFmtId="3" fontId="4" fillId="0" borderId="0" xfId="0" applyNumberFormat="1" applyFont="1">
      <alignment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1" xfId="0" applyFont="1" applyFill="1" applyBorder="1">
      <alignment vertical="center"/>
    </xf>
    <xf numFmtId="41" fontId="2" fillId="4" borderId="11" xfId="1" applyFont="1" applyFill="1" applyBorder="1">
      <alignment vertical="center"/>
    </xf>
    <xf numFmtId="41" fontId="2" fillId="4" borderId="11" xfId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41" fontId="2" fillId="2" borderId="7" xfId="1" applyFont="1" applyFill="1" applyBorder="1">
      <alignment vertical="center"/>
    </xf>
    <xf numFmtId="41" fontId="2" fillId="2" borderId="10" xfId="1" applyFont="1" applyFill="1" applyBorder="1">
      <alignment vertical="center"/>
    </xf>
    <xf numFmtId="41" fontId="2" fillId="2" borderId="13" xfId="1" applyFont="1" applyFill="1" applyBorder="1">
      <alignment vertical="center"/>
    </xf>
    <xf numFmtId="41" fontId="2" fillId="2" borderId="19" xfId="1" applyFont="1" applyFill="1" applyBorder="1" applyAlignment="1">
      <alignment horizontal="center" vertical="center"/>
    </xf>
    <xf numFmtId="41" fontId="2" fillId="2" borderId="20" xfId="1" applyFont="1" applyFill="1" applyBorder="1" applyAlignment="1">
      <alignment horizontal="center" vertical="center"/>
    </xf>
    <xf numFmtId="41" fontId="2" fillId="2" borderId="21" xfId="1" applyFont="1" applyFill="1" applyBorder="1" applyAlignment="1">
      <alignment horizontal="center" vertical="center"/>
    </xf>
    <xf numFmtId="0" fontId="5" fillId="0" borderId="0" xfId="0" applyFo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11BE5-1644-4CA3-A9D0-9861DA654FAF}">
  <dimension ref="A1:AH156"/>
  <sheetViews>
    <sheetView showGridLines="0" tabSelected="1" topLeftCell="B1" workbookViewId="0">
      <pane ySplit="22" topLeftCell="A23" activePane="bottomLeft" state="frozen"/>
      <selection activeCell="B1" sqref="B1"/>
      <selection pane="bottomLeft" activeCell="E7" sqref="E7"/>
    </sheetView>
  </sheetViews>
  <sheetFormatPr defaultRowHeight="12" x14ac:dyDescent="0.3"/>
  <cols>
    <col min="1" max="1" width="4.625" style="16" hidden="1" customWidth="1"/>
    <col min="2" max="2" width="4.5" style="2" bestFit="1" customWidth="1"/>
    <col min="3" max="3" width="6" style="2" bestFit="1" customWidth="1"/>
    <col min="4" max="4" width="18.875" style="1" bestFit="1" customWidth="1"/>
    <col min="5" max="5" width="12" style="1" customWidth="1"/>
    <col min="6" max="7" width="9.625" style="1" bestFit="1" customWidth="1"/>
    <col min="8" max="12" width="4.5" style="1" hidden="1" customWidth="1"/>
    <col min="13" max="14" width="10.5" style="1" bestFit="1" customWidth="1"/>
    <col min="15" max="15" width="4.5" style="2" bestFit="1" customWidth="1"/>
    <col min="16" max="16" width="6" style="2" bestFit="1" customWidth="1"/>
    <col min="17" max="22" width="13.25" style="2" customWidth="1"/>
    <col min="23" max="16384" width="9" style="1"/>
  </cols>
  <sheetData>
    <row r="1" spans="4:22" ht="12.75" thickBot="1" x14ac:dyDescent="0.35">
      <c r="E1" s="46" t="s">
        <v>240</v>
      </c>
    </row>
    <row r="2" spans="4:22" ht="13.5" thickTop="1" thickBot="1" x14ac:dyDescent="0.35">
      <c r="D2" s="3" t="s">
        <v>0</v>
      </c>
      <c r="E2" s="4" t="s">
        <v>1</v>
      </c>
      <c r="G2" s="5"/>
      <c r="M2" s="6" t="s">
        <v>239</v>
      </c>
      <c r="N2" s="6" t="s">
        <v>2</v>
      </c>
      <c r="O2" s="7" t="s">
        <v>3</v>
      </c>
      <c r="P2" s="7" t="s">
        <v>4</v>
      </c>
      <c r="Q2" s="7" t="s">
        <v>5</v>
      </c>
      <c r="R2" s="7" t="s">
        <v>6</v>
      </c>
      <c r="S2" s="7" t="s">
        <v>7</v>
      </c>
      <c r="T2" s="7" t="s">
        <v>8</v>
      </c>
      <c r="U2" s="7" t="s">
        <v>9</v>
      </c>
      <c r="V2" s="7" t="s">
        <v>10</v>
      </c>
    </row>
    <row r="3" spans="4:22" x14ac:dyDescent="0.3">
      <c r="D3" s="8" t="s">
        <v>11</v>
      </c>
      <c r="E3" s="9"/>
      <c r="G3" s="5"/>
      <c r="M3" s="43">
        <f>SUM(N3:N5)</f>
        <v>102466500</v>
      </c>
      <c r="N3" s="40">
        <f>SUMIF(A:A,O:O&amp;P:P,G:G)</f>
        <v>21865000</v>
      </c>
      <c r="O3" s="10" t="s">
        <v>12</v>
      </c>
      <c r="P3" s="10" t="s">
        <v>13</v>
      </c>
      <c r="Q3" s="10" t="s">
        <v>14</v>
      </c>
      <c r="R3" s="10" t="s">
        <v>15</v>
      </c>
      <c r="S3" s="10" t="s">
        <v>16</v>
      </c>
      <c r="T3" s="10" t="s">
        <v>17</v>
      </c>
      <c r="U3" s="10"/>
      <c r="V3" s="11"/>
    </row>
    <row r="4" spans="4:22" x14ac:dyDescent="0.3">
      <c r="D4" s="8" t="s">
        <v>18</v>
      </c>
      <c r="E4" s="9"/>
      <c r="G4" s="5"/>
      <c r="M4" s="44"/>
      <c r="N4" s="41">
        <f>SUMIF(A:A,O:O&amp;P:P,G:G)</f>
        <v>35263000</v>
      </c>
      <c r="O4" s="12" t="s">
        <v>12</v>
      </c>
      <c r="P4" s="12" t="s">
        <v>19</v>
      </c>
      <c r="Q4" s="12" t="s">
        <v>20</v>
      </c>
      <c r="R4" s="12" t="s">
        <v>21</v>
      </c>
      <c r="S4" s="12" t="s">
        <v>22</v>
      </c>
      <c r="T4" s="12" t="s">
        <v>23</v>
      </c>
      <c r="U4" s="12"/>
      <c r="V4" s="13"/>
    </row>
    <row r="5" spans="4:22" ht="12.75" thickBot="1" x14ac:dyDescent="0.35">
      <c r="D5" s="8" t="s">
        <v>24</v>
      </c>
      <c r="E5" s="9"/>
      <c r="G5" s="5"/>
      <c r="M5" s="45"/>
      <c r="N5" s="42">
        <f>SUMIF(A:A,O:O&amp;P:P,G:G)</f>
        <v>45338500</v>
      </c>
      <c r="O5" s="14" t="s">
        <v>12</v>
      </c>
      <c r="P5" s="14" t="s">
        <v>25</v>
      </c>
      <c r="Q5" s="14" t="s">
        <v>26</v>
      </c>
      <c r="R5" s="14" t="s">
        <v>27</v>
      </c>
      <c r="S5" s="14"/>
      <c r="T5" s="14"/>
      <c r="U5" s="14"/>
      <c r="V5" s="15"/>
    </row>
    <row r="6" spans="4:22" ht="12.75" thickBot="1" x14ac:dyDescent="0.35">
      <c r="D6" s="8" t="s">
        <v>28</v>
      </c>
      <c r="E6" s="9"/>
      <c r="G6" s="5"/>
      <c r="M6" s="5"/>
      <c r="N6" s="5"/>
    </row>
    <row r="7" spans="4:22" x14ac:dyDescent="0.3">
      <c r="D7" s="8" t="s">
        <v>29</v>
      </c>
      <c r="E7" s="9"/>
      <c r="G7" s="5"/>
      <c r="M7" s="43">
        <f>SUM(N7:N9)</f>
        <v>65206500</v>
      </c>
      <c r="N7" s="40">
        <f>SUMIF(A:A,O:O&amp;P:P,G:G)</f>
        <v>14157000</v>
      </c>
      <c r="O7" s="10" t="s">
        <v>30</v>
      </c>
      <c r="P7" s="10" t="s">
        <v>13</v>
      </c>
      <c r="Q7" s="10" t="s">
        <v>31</v>
      </c>
      <c r="R7" s="10" t="s">
        <v>32</v>
      </c>
      <c r="S7" s="10" t="s">
        <v>33</v>
      </c>
      <c r="T7" s="10" t="s">
        <v>34</v>
      </c>
      <c r="U7" s="10" t="s">
        <v>35</v>
      </c>
      <c r="V7" s="11" t="s">
        <v>36</v>
      </c>
    </row>
    <row r="8" spans="4:22" x14ac:dyDescent="0.3">
      <c r="D8" s="8" t="s">
        <v>37</v>
      </c>
      <c r="E8" s="9"/>
      <c r="G8" s="5"/>
      <c r="M8" s="44"/>
      <c r="N8" s="41">
        <f>SUMIF(A:A,O:O&amp;P:P,G:G)</f>
        <v>21735500</v>
      </c>
      <c r="O8" s="12" t="s">
        <v>30</v>
      </c>
      <c r="P8" s="12" t="s">
        <v>19</v>
      </c>
      <c r="Q8" s="12" t="s">
        <v>38</v>
      </c>
      <c r="R8" s="12" t="s">
        <v>39</v>
      </c>
      <c r="S8" s="12" t="s">
        <v>40</v>
      </c>
      <c r="T8" s="12" t="s">
        <v>41</v>
      </c>
      <c r="U8" s="12"/>
      <c r="V8" s="13"/>
    </row>
    <row r="9" spans="4:22" ht="12.75" thickBot="1" x14ac:dyDescent="0.35">
      <c r="D9" s="8" t="s">
        <v>42</v>
      </c>
      <c r="E9" s="9"/>
      <c r="G9" s="5"/>
      <c r="M9" s="45"/>
      <c r="N9" s="42">
        <f>SUMIF(A:A,O:O&amp;P:P,G:G)</f>
        <v>29314000</v>
      </c>
      <c r="O9" s="14" t="s">
        <v>30</v>
      </c>
      <c r="P9" s="14" t="s">
        <v>25</v>
      </c>
      <c r="Q9" s="14" t="s">
        <v>43</v>
      </c>
      <c r="R9" s="14" t="s">
        <v>44</v>
      </c>
      <c r="S9" s="14" t="s">
        <v>45</v>
      </c>
      <c r="T9" s="14"/>
      <c r="U9" s="14"/>
      <c r="V9" s="15"/>
    </row>
    <row r="10" spans="4:22" ht="12.75" thickBot="1" x14ac:dyDescent="0.35">
      <c r="D10" s="8" t="s">
        <v>46</v>
      </c>
      <c r="E10" s="9"/>
      <c r="G10" s="5"/>
      <c r="M10" s="5"/>
      <c r="N10" s="5"/>
    </row>
    <row r="11" spans="4:22" x14ac:dyDescent="0.3">
      <c r="D11" s="8" t="s">
        <v>47</v>
      </c>
      <c r="E11" s="9"/>
      <c r="G11" s="5"/>
      <c r="M11" s="43">
        <f>SUM(N11:N13)</f>
        <v>65206500</v>
      </c>
      <c r="N11" s="40">
        <f>SUMIF(A:A,O:O&amp;P:P,G:G)</f>
        <v>14157000</v>
      </c>
      <c r="O11" s="10" t="s">
        <v>48</v>
      </c>
      <c r="P11" s="10" t="s">
        <v>13</v>
      </c>
      <c r="Q11" s="10" t="s">
        <v>31</v>
      </c>
      <c r="R11" s="10" t="s">
        <v>32</v>
      </c>
      <c r="S11" s="10"/>
      <c r="T11" s="10"/>
      <c r="U11" s="10"/>
      <c r="V11" s="11"/>
    </row>
    <row r="12" spans="4:22" x14ac:dyDescent="0.3">
      <c r="D12" s="8" t="s">
        <v>49</v>
      </c>
      <c r="E12" s="9"/>
      <c r="G12" s="5"/>
      <c r="M12" s="44"/>
      <c r="N12" s="41">
        <f>SUMIF(A:A,O:O&amp;P:P,G:G)</f>
        <v>21735500</v>
      </c>
      <c r="O12" s="12" t="s">
        <v>48</v>
      </c>
      <c r="P12" s="12" t="s">
        <v>19</v>
      </c>
      <c r="Q12" s="12" t="s">
        <v>50</v>
      </c>
      <c r="R12" s="12" t="s">
        <v>51</v>
      </c>
      <c r="S12" s="12"/>
      <c r="T12" s="12"/>
      <c r="U12" s="12"/>
      <c r="V12" s="13"/>
    </row>
    <row r="13" spans="4:22" ht="12.75" thickBot="1" x14ac:dyDescent="0.35">
      <c r="D13" s="8" t="s">
        <v>52</v>
      </c>
      <c r="E13" s="9"/>
      <c r="G13" s="5"/>
      <c r="M13" s="45"/>
      <c r="N13" s="42">
        <f>SUMIF(A:A,O:O&amp;P:P,G:G)</f>
        <v>29314000</v>
      </c>
      <c r="O13" s="14" t="s">
        <v>48</v>
      </c>
      <c r="P13" s="14" t="s">
        <v>25</v>
      </c>
      <c r="Q13" s="14" t="s">
        <v>53</v>
      </c>
      <c r="R13" s="14" t="s">
        <v>54</v>
      </c>
      <c r="S13" s="14" t="s">
        <v>55</v>
      </c>
      <c r="T13" s="14" t="s">
        <v>56</v>
      </c>
      <c r="U13" s="14" t="s">
        <v>57</v>
      </c>
      <c r="V13" s="15"/>
    </row>
    <row r="14" spans="4:22" ht="12.75" thickBot="1" x14ac:dyDescent="0.35">
      <c r="D14" s="8" t="s">
        <v>58</v>
      </c>
      <c r="E14" s="9"/>
      <c r="G14" s="5"/>
      <c r="M14" s="5"/>
      <c r="N14" s="5"/>
    </row>
    <row r="15" spans="4:22" x14ac:dyDescent="0.3">
      <c r="D15" s="8" t="s">
        <v>59</v>
      </c>
      <c r="E15" s="9">
        <v>13900</v>
      </c>
      <c r="F15" s="5"/>
      <c r="G15" s="5"/>
      <c r="M15" s="43">
        <f>SUM(N15:N17)</f>
        <v>65206500</v>
      </c>
      <c r="N15" s="40">
        <f>SUMIF(A:A,O:O&amp;P:P,G:G)</f>
        <v>14157000</v>
      </c>
      <c r="O15" s="10" t="s">
        <v>60</v>
      </c>
      <c r="P15" s="10" t="s">
        <v>13</v>
      </c>
      <c r="Q15" s="10" t="s">
        <v>61</v>
      </c>
      <c r="R15" s="10" t="s">
        <v>62</v>
      </c>
      <c r="S15" s="10" t="s">
        <v>63</v>
      </c>
      <c r="T15" s="10" t="s">
        <v>64</v>
      </c>
      <c r="U15" s="10"/>
      <c r="V15" s="11"/>
    </row>
    <row r="16" spans="4:22" x14ac:dyDescent="0.3">
      <c r="D16" s="8" t="s">
        <v>65</v>
      </c>
      <c r="E16" s="9">
        <v>48000</v>
      </c>
      <c r="F16" s="5"/>
      <c r="G16" s="5"/>
      <c r="M16" s="44"/>
      <c r="N16" s="41">
        <f>SUMIF(A:A,O:O&amp;P:P,G:G)</f>
        <v>21735500</v>
      </c>
      <c r="O16" s="12" t="s">
        <v>60</v>
      </c>
      <c r="P16" s="12" t="s">
        <v>19</v>
      </c>
      <c r="Q16" s="12" t="s">
        <v>66</v>
      </c>
      <c r="R16" s="12" t="s">
        <v>67</v>
      </c>
      <c r="S16" s="12"/>
      <c r="T16" s="12"/>
      <c r="U16" s="12"/>
      <c r="V16" s="13"/>
    </row>
    <row r="17" spans="1:22" ht="12.75" thickBot="1" x14ac:dyDescent="0.35">
      <c r="D17" s="8" t="s">
        <v>68</v>
      </c>
      <c r="E17" s="9">
        <v>14900</v>
      </c>
      <c r="F17" s="5"/>
      <c r="G17" s="5"/>
      <c r="M17" s="45"/>
      <c r="N17" s="42">
        <f>SUMIF(A:A,O:O&amp;P:P,G:G)</f>
        <v>29314000</v>
      </c>
      <c r="O17" s="14" t="s">
        <v>60</v>
      </c>
      <c r="P17" s="14" t="s">
        <v>25</v>
      </c>
      <c r="Q17" s="14" t="s">
        <v>69</v>
      </c>
      <c r="R17" s="14" t="s">
        <v>70</v>
      </c>
      <c r="S17" s="14" t="s">
        <v>71</v>
      </c>
      <c r="T17" s="14" t="s">
        <v>72</v>
      </c>
      <c r="U17" s="14"/>
      <c r="V17" s="15"/>
    </row>
    <row r="18" spans="1:22" x14ac:dyDescent="0.3">
      <c r="D18" s="8" t="s">
        <v>73</v>
      </c>
      <c r="E18" s="9">
        <v>63000</v>
      </c>
      <c r="F18" s="2"/>
      <c r="G18" s="2"/>
    </row>
    <row r="19" spans="1:22" ht="12.75" thickBot="1" x14ac:dyDescent="0.35">
      <c r="D19" s="17" t="s">
        <v>74</v>
      </c>
      <c r="E19" s="18">
        <v>1050000</v>
      </c>
      <c r="F19" s="2"/>
      <c r="G19" s="2"/>
    </row>
    <row r="20" spans="1:22" ht="12.75" thickTop="1" x14ac:dyDescent="0.3">
      <c r="D20" s="5"/>
      <c r="E20" s="5"/>
      <c r="F20" s="2"/>
      <c r="G20" s="2"/>
    </row>
    <row r="21" spans="1:22" x14ac:dyDescent="0.3">
      <c r="D21" s="2"/>
      <c r="E21" s="2"/>
      <c r="F21" s="2"/>
      <c r="G21" s="2"/>
    </row>
    <row r="22" spans="1:22" x14ac:dyDescent="0.3">
      <c r="B22" s="19" t="s">
        <v>3</v>
      </c>
      <c r="C22" s="19" t="s">
        <v>4</v>
      </c>
      <c r="D22" s="19" t="s">
        <v>0</v>
      </c>
      <c r="E22" s="19" t="s">
        <v>75</v>
      </c>
      <c r="F22" s="19" t="s">
        <v>76</v>
      </c>
      <c r="G22" s="19" t="s">
        <v>77</v>
      </c>
      <c r="H22" s="20">
        <v>1</v>
      </c>
      <c r="I22" s="20">
        <v>2</v>
      </c>
      <c r="J22" s="20">
        <v>3</v>
      </c>
      <c r="K22" s="20">
        <v>4</v>
      </c>
      <c r="L22" s="20">
        <v>5</v>
      </c>
    </row>
    <row r="23" spans="1:22" x14ac:dyDescent="0.3">
      <c r="A23" s="16" t="str">
        <f>B:B&amp;C:C</f>
        <v>악세슬롯-4</v>
      </c>
      <c r="B23" s="12" t="s">
        <v>12</v>
      </c>
      <c r="C23" s="12" t="s">
        <v>13</v>
      </c>
      <c r="D23" s="21" t="s">
        <v>42</v>
      </c>
      <c r="E23" s="22">
        <f>SUM(H23:L23)</f>
        <v>70</v>
      </c>
      <c r="F23" s="23">
        <f>VLOOKUP(D:D,D:E,2,0)</f>
        <v>0</v>
      </c>
      <c r="G23" s="22">
        <f t="shared" ref="G23:G25" si="0">E23*F23</f>
        <v>0</v>
      </c>
      <c r="H23" s="24">
        <v>70</v>
      </c>
      <c r="I23" s="24"/>
      <c r="J23" s="24"/>
      <c r="K23" s="24"/>
      <c r="L23" s="24"/>
    </row>
    <row r="24" spans="1:22" x14ac:dyDescent="0.3">
      <c r="A24" s="16" t="str">
        <f>B:B&amp;C:C</f>
        <v>악세슬롯-4</v>
      </c>
      <c r="B24" s="12" t="s">
        <v>12</v>
      </c>
      <c r="C24" s="12" t="s">
        <v>13</v>
      </c>
      <c r="D24" s="21" t="s">
        <v>46</v>
      </c>
      <c r="E24" s="22">
        <f t="shared" ref="E24:E87" si="1">SUM(H24:L24)</f>
        <v>0</v>
      </c>
      <c r="F24" s="23">
        <f>VLOOKUP(D:D,D:E,2,0)</f>
        <v>0</v>
      </c>
      <c r="G24" s="22">
        <f t="shared" si="0"/>
        <v>0</v>
      </c>
      <c r="H24" s="24"/>
      <c r="I24" s="24"/>
      <c r="J24" s="24"/>
      <c r="K24" s="24"/>
      <c r="L24" s="24"/>
    </row>
    <row r="25" spans="1:22" x14ac:dyDescent="0.3">
      <c r="A25" s="16" t="str">
        <f>B:B&amp;C:C</f>
        <v>악세슬롯-4</v>
      </c>
      <c r="B25" s="12" t="s">
        <v>12</v>
      </c>
      <c r="C25" s="12" t="s">
        <v>13</v>
      </c>
      <c r="D25" s="21" t="s">
        <v>47</v>
      </c>
      <c r="E25" s="22">
        <f t="shared" si="1"/>
        <v>0</v>
      </c>
      <c r="F25" s="23">
        <f>VLOOKUP(D:D,D:E,2,0)</f>
        <v>0</v>
      </c>
      <c r="G25" s="22">
        <f t="shared" si="0"/>
        <v>0</v>
      </c>
      <c r="H25" s="24"/>
      <c r="I25" s="24"/>
      <c r="J25" s="24"/>
      <c r="K25" s="24"/>
      <c r="L25" s="24"/>
    </row>
    <row r="26" spans="1:22" x14ac:dyDescent="0.3">
      <c r="A26" s="16" t="str">
        <f>B:B&amp;C:C</f>
        <v>악세슬롯-4</v>
      </c>
      <c r="B26" s="12" t="s">
        <v>12</v>
      </c>
      <c r="C26" s="12" t="s">
        <v>13</v>
      </c>
      <c r="D26" s="21" t="s">
        <v>59</v>
      </c>
      <c r="E26" s="22">
        <f t="shared" si="1"/>
        <v>15</v>
      </c>
      <c r="F26" s="23">
        <f>VLOOKUP(D:D,D:E,2,0)</f>
        <v>13900</v>
      </c>
      <c r="G26" s="22">
        <f>E26*F26</f>
        <v>208500</v>
      </c>
      <c r="H26" s="24">
        <v>15</v>
      </c>
      <c r="I26" s="24"/>
      <c r="J26" s="24"/>
      <c r="K26" s="24"/>
      <c r="L26" s="24"/>
    </row>
    <row r="27" spans="1:22" x14ac:dyDescent="0.3">
      <c r="A27" s="16" t="str">
        <f>B:B&amp;C:C</f>
        <v>악세슬롯-4</v>
      </c>
      <c r="B27" s="12" t="s">
        <v>12</v>
      </c>
      <c r="C27" s="12" t="s">
        <v>13</v>
      </c>
      <c r="D27" s="21" t="s">
        <v>65</v>
      </c>
      <c r="E27" s="22">
        <f t="shared" si="1"/>
        <v>35</v>
      </c>
      <c r="F27" s="23">
        <f>VLOOKUP(D:D,D:E,2,0)</f>
        <v>48000</v>
      </c>
      <c r="G27" s="22">
        <f>E27*F27</f>
        <v>1680000</v>
      </c>
      <c r="H27" s="24">
        <v>35</v>
      </c>
      <c r="I27" s="24"/>
      <c r="J27" s="24"/>
      <c r="K27" s="24"/>
      <c r="L27" s="24"/>
    </row>
    <row r="28" spans="1:22" x14ac:dyDescent="0.3">
      <c r="A28" s="16" t="str">
        <f>B:B&amp;C:C</f>
        <v>악세슬롯-4</v>
      </c>
      <c r="B28" s="12" t="s">
        <v>12</v>
      </c>
      <c r="C28" s="12" t="s">
        <v>13</v>
      </c>
      <c r="D28" s="21" t="s">
        <v>68</v>
      </c>
      <c r="E28" s="22">
        <f t="shared" si="1"/>
        <v>35</v>
      </c>
      <c r="F28" s="23">
        <f>VLOOKUP(D:D,D:E,2,0)</f>
        <v>14900</v>
      </c>
      <c r="G28" s="22">
        <f>E28*F28</f>
        <v>521500</v>
      </c>
      <c r="H28" s="24">
        <v>35</v>
      </c>
      <c r="I28" s="24"/>
      <c r="J28" s="24"/>
      <c r="K28" s="24"/>
      <c r="L28" s="24"/>
      <c r="M28" s="25"/>
      <c r="N28" s="25"/>
    </row>
    <row r="29" spans="1:22" x14ac:dyDescent="0.3">
      <c r="A29" s="16" t="str">
        <f>B:B&amp;C:C</f>
        <v>악세슬롯-4</v>
      </c>
      <c r="B29" s="12" t="s">
        <v>12</v>
      </c>
      <c r="C29" s="12" t="s">
        <v>13</v>
      </c>
      <c r="D29" s="21" t="s">
        <v>73</v>
      </c>
      <c r="E29" s="22">
        <f t="shared" si="1"/>
        <v>35</v>
      </c>
      <c r="F29" s="23">
        <f>VLOOKUP(D:D,D:E,2,0)</f>
        <v>63000</v>
      </c>
      <c r="G29" s="22">
        <f t="shared" ref="G29:G92" si="2">E29*F29</f>
        <v>2205000</v>
      </c>
      <c r="H29" s="24">
        <v>35</v>
      </c>
      <c r="I29" s="24"/>
      <c r="J29" s="24"/>
      <c r="K29" s="24"/>
      <c r="L29" s="24"/>
    </row>
    <row r="30" spans="1:22" x14ac:dyDescent="0.3">
      <c r="A30" s="16" t="str">
        <f>B:B&amp;C:C</f>
        <v>악세슬롯-4</v>
      </c>
      <c r="B30" s="12" t="s">
        <v>12</v>
      </c>
      <c r="C30" s="12" t="s">
        <v>13</v>
      </c>
      <c r="D30" s="21" t="s">
        <v>74</v>
      </c>
      <c r="E30" s="22">
        <f t="shared" si="1"/>
        <v>15</v>
      </c>
      <c r="F30" s="23">
        <f>VLOOKUP(D:D,D:E,2,0)</f>
        <v>1050000</v>
      </c>
      <c r="G30" s="22">
        <f>E30*F30</f>
        <v>15750000</v>
      </c>
      <c r="H30" s="24">
        <v>15</v>
      </c>
      <c r="I30" s="24"/>
      <c r="J30" s="24"/>
      <c r="K30" s="24"/>
      <c r="L30" s="24"/>
    </row>
    <row r="31" spans="1:22" x14ac:dyDescent="0.3">
      <c r="A31" s="16" t="str">
        <f>B:B&amp;C:C</f>
        <v>악세슬롯-4</v>
      </c>
      <c r="B31" s="26" t="s">
        <v>12</v>
      </c>
      <c r="C31" s="26" t="s">
        <v>13</v>
      </c>
      <c r="D31" s="27" t="s">
        <v>78</v>
      </c>
      <c r="E31" s="28">
        <f t="shared" si="1"/>
        <v>1</v>
      </c>
      <c r="F31" s="28">
        <v>1500000</v>
      </c>
      <c r="G31" s="28">
        <f t="shared" si="2"/>
        <v>1500000</v>
      </c>
      <c r="H31" s="29">
        <v>1</v>
      </c>
      <c r="I31" s="29"/>
      <c r="J31" s="29"/>
      <c r="K31" s="29"/>
      <c r="L31" s="29"/>
      <c r="O31" s="1"/>
      <c r="P31" s="1"/>
    </row>
    <row r="32" spans="1:22" x14ac:dyDescent="0.3">
      <c r="A32" s="16" t="str">
        <f>B:B&amp;C:C</f>
        <v>악세슬롯-3</v>
      </c>
      <c r="B32" s="12" t="s">
        <v>12</v>
      </c>
      <c r="C32" s="12" t="s">
        <v>19</v>
      </c>
      <c r="D32" s="21" t="s">
        <v>42</v>
      </c>
      <c r="E32" s="22">
        <f t="shared" si="1"/>
        <v>0</v>
      </c>
      <c r="F32" s="23">
        <f>VLOOKUP(D:D,D:E,2,0)</f>
        <v>0</v>
      </c>
      <c r="G32" s="22">
        <f t="shared" si="2"/>
        <v>0</v>
      </c>
      <c r="H32" s="24"/>
      <c r="I32" s="24"/>
      <c r="J32" s="24"/>
      <c r="K32" s="24"/>
      <c r="L32" s="24"/>
      <c r="O32" s="1"/>
      <c r="P32" s="1"/>
    </row>
    <row r="33" spans="1:34" x14ac:dyDescent="0.3">
      <c r="A33" s="16" t="str">
        <f>B:B&amp;C:C</f>
        <v>악세슬롯-3</v>
      </c>
      <c r="B33" s="12" t="s">
        <v>12</v>
      </c>
      <c r="C33" s="12" t="s">
        <v>19</v>
      </c>
      <c r="D33" s="21" t="s">
        <v>46</v>
      </c>
      <c r="E33" s="22">
        <f t="shared" si="1"/>
        <v>35</v>
      </c>
      <c r="F33" s="23">
        <f>VLOOKUP(D:D,D:E,2,0)</f>
        <v>0</v>
      </c>
      <c r="G33" s="22">
        <f t="shared" si="2"/>
        <v>0</v>
      </c>
      <c r="H33" s="24">
        <v>35</v>
      </c>
      <c r="I33" s="24"/>
      <c r="J33" s="24"/>
      <c r="K33" s="24"/>
      <c r="L33" s="24"/>
      <c r="O33" s="1"/>
      <c r="P33" s="1"/>
    </row>
    <row r="34" spans="1:34" x14ac:dyDescent="0.3">
      <c r="A34" s="16" t="str">
        <f>B:B&amp;C:C</f>
        <v>악세슬롯-3</v>
      </c>
      <c r="B34" s="12" t="s">
        <v>12</v>
      </c>
      <c r="C34" s="12" t="s">
        <v>19</v>
      </c>
      <c r="D34" s="21" t="s">
        <v>47</v>
      </c>
      <c r="E34" s="22">
        <f t="shared" si="1"/>
        <v>0</v>
      </c>
      <c r="F34" s="23">
        <f>VLOOKUP(D:D,D:E,2,0)</f>
        <v>0</v>
      </c>
      <c r="G34" s="22">
        <f t="shared" si="2"/>
        <v>0</v>
      </c>
      <c r="H34" s="24"/>
      <c r="I34" s="24"/>
      <c r="J34" s="24"/>
      <c r="K34" s="24"/>
      <c r="L34" s="24"/>
      <c r="O34" s="1"/>
      <c r="P34" s="1"/>
    </row>
    <row r="35" spans="1:34" x14ac:dyDescent="0.3">
      <c r="A35" s="16" t="str">
        <f>B:B&amp;C:C</f>
        <v>악세슬롯-3</v>
      </c>
      <c r="B35" s="12" t="s">
        <v>12</v>
      </c>
      <c r="C35" s="12" t="s">
        <v>19</v>
      </c>
      <c r="D35" s="21" t="s">
        <v>59</v>
      </c>
      <c r="E35" s="22">
        <f t="shared" si="1"/>
        <v>25</v>
      </c>
      <c r="F35" s="23">
        <f>VLOOKUP(D:D,D:E,2,0)</f>
        <v>13900</v>
      </c>
      <c r="G35" s="22">
        <f t="shared" si="2"/>
        <v>347500</v>
      </c>
      <c r="H35" s="24">
        <v>25</v>
      </c>
      <c r="I35" s="24"/>
      <c r="J35" s="24"/>
      <c r="K35" s="24"/>
      <c r="L35" s="24"/>
      <c r="O35" s="1"/>
      <c r="P35" s="1"/>
    </row>
    <row r="36" spans="1:34" x14ac:dyDescent="0.3">
      <c r="A36" s="16" t="str">
        <f>B:B&amp;C:C</f>
        <v>악세슬롯-3</v>
      </c>
      <c r="B36" s="12" t="s">
        <v>12</v>
      </c>
      <c r="C36" s="12" t="s">
        <v>19</v>
      </c>
      <c r="D36" s="21" t="s">
        <v>65</v>
      </c>
      <c r="E36" s="22">
        <f t="shared" si="1"/>
        <v>45</v>
      </c>
      <c r="F36" s="23">
        <f>VLOOKUP(D:D,D:E,2,0)</f>
        <v>48000</v>
      </c>
      <c r="G36" s="22">
        <f t="shared" si="2"/>
        <v>2160000</v>
      </c>
      <c r="H36" s="24">
        <v>45</v>
      </c>
      <c r="I36" s="24"/>
      <c r="J36" s="24"/>
      <c r="K36" s="24"/>
      <c r="L36" s="24"/>
      <c r="O36" s="1"/>
      <c r="P36" s="1"/>
    </row>
    <row r="37" spans="1:34" x14ac:dyDescent="0.3">
      <c r="A37" s="16" t="str">
        <f>B:B&amp;C:C</f>
        <v>악세슬롯-3</v>
      </c>
      <c r="B37" s="12" t="s">
        <v>12</v>
      </c>
      <c r="C37" s="12" t="s">
        <v>19</v>
      </c>
      <c r="D37" s="21" t="s">
        <v>68</v>
      </c>
      <c r="E37" s="22">
        <f t="shared" si="1"/>
        <v>45</v>
      </c>
      <c r="F37" s="23">
        <f>VLOOKUP(D:D,D:E,2,0)</f>
        <v>14900</v>
      </c>
      <c r="G37" s="22">
        <f t="shared" si="2"/>
        <v>670500</v>
      </c>
      <c r="H37" s="24">
        <v>45</v>
      </c>
      <c r="I37" s="24"/>
      <c r="J37" s="24"/>
      <c r="K37" s="24"/>
      <c r="L37" s="24"/>
      <c r="O37" s="1"/>
      <c r="P37" s="1"/>
    </row>
    <row r="38" spans="1:34" x14ac:dyDescent="0.3">
      <c r="A38" s="16" t="str">
        <f>B:B&amp;C:C</f>
        <v>악세슬롯-3</v>
      </c>
      <c r="B38" s="12" t="s">
        <v>12</v>
      </c>
      <c r="C38" s="12" t="s">
        <v>19</v>
      </c>
      <c r="D38" s="21" t="s">
        <v>73</v>
      </c>
      <c r="E38" s="22">
        <f t="shared" si="1"/>
        <v>45</v>
      </c>
      <c r="F38" s="23">
        <f>VLOOKUP(D:D,D:E,2,0)</f>
        <v>63000</v>
      </c>
      <c r="G38" s="22">
        <f t="shared" si="2"/>
        <v>2835000</v>
      </c>
      <c r="H38" s="24">
        <v>45</v>
      </c>
      <c r="I38" s="24"/>
      <c r="J38" s="24"/>
      <c r="K38" s="24"/>
      <c r="L38" s="24"/>
      <c r="O38" s="1"/>
      <c r="P38" s="1"/>
    </row>
    <row r="39" spans="1:34" s="2" customFormat="1" x14ac:dyDescent="0.3">
      <c r="A39" s="16" t="str">
        <f>B:B&amp;C:C</f>
        <v>악세슬롯-3</v>
      </c>
      <c r="B39" s="12" t="s">
        <v>12</v>
      </c>
      <c r="C39" s="12" t="s">
        <v>19</v>
      </c>
      <c r="D39" s="21" t="s">
        <v>74</v>
      </c>
      <c r="E39" s="22">
        <f t="shared" si="1"/>
        <v>25</v>
      </c>
      <c r="F39" s="23">
        <f>VLOOKUP(D:D,D:E,2,0)</f>
        <v>1050000</v>
      </c>
      <c r="G39" s="22">
        <f t="shared" si="2"/>
        <v>26250000</v>
      </c>
      <c r="H39" s="24">
        <v>25</v>
      </c>
      <c r="I39" s="24"/>
      <c r="J39" s="24"/>
      <c r="K39" s="24"/>
      <c r="L39" s="24"/>
      <c r="M39" s="1"/>
      <c r="N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s="2" customFormat="1" x14ac:dyDescent="0.3">
      <c r="A40" s="16" t="str">
        <f>B:B&amp;C:C</f>
        <v>악세슬롯-3</v>
      </c>
      <c r="B40" s="26" t="s">
        <v>12</v>
      </c>
      <c r="C40" s="26" t="s">
        <v>19</v>
      </c>
      <c r="D40" s="27" t="s">
        <v>78</v>
      </c>
      <c r="E40" s="28">
        <f t="shared" si="1"/>
        <v>1</v>
      </c>
      <c r="F40" s="28">
        <v>3000000</v>
      </c>
      <c r="G40" s="28">
        <f t="shared" si="2"/>
        <v>3000000</v>
      </c>
      <c r="H40" s="29">
        <v>1</v>
      </c>
      <c r="I40" s="29"/>
      <c r="J40" s="29"/>
      <c r="K40" s="29"/>
      <c r="L40" s="29"/>
      <c r="M40" s="1"/>
      <c r="N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s="2" customFormat="1" x14ac:dyDescent="0.3">
      <c r="A41" s="16" t="str">
        <f>B:B&amp;C:C</f>
        <v>악세슬롯-2</v>
      </c>
      <c r="B41" s="12" t="s">
        <v>12</v>
      </c>
      <c r="C41" s="12" t="s">
        <v>25</v>
      </c>
      <c r="D41" s="21" t="s">
        <v>42</v>
      </c>
      <c r="E41" s="22">
        <f t="shared" si="1"/>
        <v>0</v>
      </c>
      <c r="F41" s="23">
        <f>VLOOKUP(D:D,D:E,2,0)</f>
        <v>0</v>
      </c>
      <c r="G41" s="22">
        <f t="shared" si="2"/>
        <v>0</v>
      </c>
      <c r="H41" s="24"/>
      <c r="I41" s="24"/>
      <c r="J41" s="24"/>
      <c r="K41" s="24"/>
      <c r="L41" s="24"/>
      <c r="M41" s="1"/>
      <c r="N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s="2" customFormat="1" x14ac:dyDescent="0.3">
      <c r="A42" s="16" t="str">
        <f>B:B&amp;C:C</f>
        <v>악세슬롯-2</v>
      </c>
      <c r="B42" s="12" t="s">
        <v>12</v>
      </c>
      <c r="C42" s="12" t="s">
        <v>25</v>
      </c>
      <c r="D42" s="21" t="s">
        <v>46</v>
      </c>
      <c r="E42" s="22">
        <f t="shared" si="1"/>
        <v>0</v>
      </c>
      <c r="F42" s="23">
        <f>VLOOKUP(D:D,D:E,2,0)</f>
        <v>0</v>
      </c>
      <c r="G42" s="22">
        <f t="shared" si="2"/>
        <v>0</v>
      </c>
      <c r="H42" s="24"/>
      <c r="I42" s="24"/>
      <c r="J42" s="24"/>
      <c r="K42" s="24"/>
      <c r="L42" s="24"/>
      <c r="M42" s="1"/>
      <c r="N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s="2" customFormat="1" x14ac:dyDescent="0.3">
      <c r="A43" s="16" t="str">
        <f>B:B&amp;C:C</f>
        <v>악세슬롯-2</v>
      </c>
      <c r="B43" s="12" t="s">
        <v>12</v>
      </c>
      <c r="C43" s="12" t="s">
        <v>25</v>
      </c>
      <c r="D43" s="21" t="s">
        <v>47</v>
      </c>
      <c r="E43" s="22">
        <f t="shared" si="1"/>
        <v>20</v>
      </c>
      <c r="F43" s="23">
        <f>VLOOKUP(D:D,D:E,2,0)</f>
        <v>0</v>
      </c>
      <c r="G43" s="22">
        <f t="shared" si="2"/>
        <v>0</v>
      </c>
      <c r="H43" s="24">
        <v>20</v>
      </c>
      <c r="I43" s="24"/>
      <c r="J43" s="24"/>
      <c r="K43" s="24"/>
      <c r="L43" s="24"/>
      <c r="M43" s="1"/>
      <c r="N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s="2" customFormat="1" x14ac:dyDescent="0.3">
      <c r="A44" s="16" t="str">
        <f>B:B&amp;C:C</f>
        <v>악세슬롯-2</v>
      </c>
      <c r="B44" s="12" t="s">
        <v>12</v>
      </c>
      <c r="C44" s="12" t="s">
        <v>25</v>
      </c>
      <c r="D44" s="21" t="s">
        <v>59</v>
      </c>
      <c r="E44" s="22">
        <f t="shared" si="1"/>
        <v>0</v>
      </c>
      <c r="F44" s="23">
        <f>VLOOKUP(D:D,D:E,2,0)</f>
        <v>13900</v>
      </c>
      <c r="G44" s="22">
        <f t="shared" si="2"/>
        <v>0</v>
      </c>
      <c r="H44" s="24"/>
      <c r="I44" s="24"/>
      <c r="J44" s="24"/>
      <c r="K44" s="24"/>
      <c r="L44" s="24"/>
      <c r="M44" s="1"/>
      <c r="N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s="2" customFormat="1" x14ac:dyDescent="0.3">
      <c r="A45" s="16" t="str">
        <f>B:B&amp;C:C</f>
        <v>악세슬롯-2</v>
      </c>
      <c r="B45" s="12" t="s">
        <v>12</v>
      </c>
      <c r="C45" s="12" t="s">
        <v>25</v>
      </c>
      <c r="D45" s="21" t="s">
        <v>65</v>
      </c>
      <c r="E45" s="22">
        <f t="shared" si="1"/>
        <v>65</v>
      </c>
      <c r="F45" s="23">
        <f>VLOOKUP(D:D,D:E,2,0)</f>
        <v>48000</v>
      </c>
      <c r="G45" s="22">
        <f t="shared" si="2"/>
        <v>3120000</v>
      </c>
      <c r="H45" s="24">
        <v>65</v>
      </c>
      <c r="I45" s="24"/>
      <c r="J45" s="24"/>
      <c r="K45" s="24"/>
      <c r="L45" s="24"/>
      <c r="M45" s="1"/>
      <c r="N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s="2" customFormat="1" x14ac:dyDescent="0.3">
      <c r="A46" s="16" t="str">
        <f>B:B&amp;C:C</f>
        <v>악세슬롯-2</v>
      </c>
      <c r="B46" s="12" t="s">
        <v>12</v>
      </c>
      <c r="C46" s="12" t="s">
        <v>25</v>
      </c>
      <c r="D46" s="21" t="s">
        <v>68</v>
      </c>
      <c r="E46" s="22">
        <f t="shared" si="1"/>
        <v>65</v>
      </c>
      <c r="F46" s="23">
        <f>VLOOKUP(D:D,D:E,2,0)</f>
        <v>14900</v>
      </c>
      <c r="G46" s="22">
        <f t="shared" si="2"/>
        <v>968500</v>
      </c>
      <c r="H46" s="24">
        <v>65</v>
      </c>
      <c r="I46" s="24"/>
      <c r="J46" s="24"/>
      <c r="K46" s="24"/>
      <c r="L46" s="24"/>
      <c r="M46" s="1"/>
      <c r="N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s="2" customFormat="1" x14ac:dyDescent="0.3">
      <c r="A47" s="16" t="str">
        <f>B:B&amp;C:C</f>
        <v>악세슬롯-2</v>
      </c>
      <c r="B47" s="12" t="s">
        <v>12</v>
      </c>
      <c r="C47" s="12" t="s">
        <v>25</v>
      </c>
      <c r="D47" s="21" t="s">
        <v>73</v>
      </c>
      <c r="E47" s="22">
        <f t="shared" si="1"/>
        <v>0</v>
      </c>
      <c r="F47" s="23">
        <f>VLOOKUP(D:D,D:E,2,0)</f>
        <v>63000</v>
      </c>
      <c r="G47" s="22">
        <f t="shared" si="2"/>
        <v>0</v>
      </c>
      <c r="H47" s="24"/>
      <c r="I47" s="24"/>
      <c r="J47" s="24"/>
      <c r="K47" s="24"/>
      <c r="L47" s="24"/>
      <c r="M47" s="1"/>
      <c r="N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s="2" customFormat="1" x14ac:dyDescent="0.3">
      <c r="A48" s="16" t="str">
        <f>B:B&amp;C:C</f>
        <v>악세슬롯-2</v>
      </c>
      <c r="B48" s="12" t="s">
        <v>12</v>
      </c>
      <c r="C48" s="12" t="s">
        <v>25</v>
      </c>
      <c r="D48" s="21" t="s">
        <v>74</v>
      </c>
      <c r="E48" s="22">
        <f t="shared" si="1"/>
        <v>35</v>
      </c>
      <c r="F48" s="23">
        <f>VLOOKUP(D:D,D:E,2,0)</f>
        <v>1050000</v>
      </c>
      <c r="G48" s="22">
        <f t="shared" si="2"/>
        <v>36750000</v>
      </c>
      <c r="H48" s="24">
        <v>35</v>
      </c>
      <c r="I48" s="24"/>
      <c r="J48" s="24"/>
      <c r="K48" s="24"/>
      <c r="L48" s="24"/>
      <c r="M48" s="1"/>
      <c r="N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s="2" customFormat="1" x14ac:dyDescent="0.3">
      <c r="A49" s="16" t="str">
        <f>B:B&amp;C:C</f>
        <v>악세슬롯-2</v>
      </c>
      <c r="B49" s="26" t="s">
        <v>12</v>
      </c>
      <c r="C49" s="26" t="s">
        <v>25</v>
      </c>
      <c r="D49" s="27" t="s">
        <v>78</v>
      </c>
      <c r="E49" s="28">
        <f t="shared" si="1"/>
        <v>1</v>
      </c>
      <c r="F49" s="28">
        <v>4500000</v>
      </c>
      <c r="G49" s="28">
        <f t="shared" si="2"/>
        <v>4500000</v>
      </c>
      <c r="H49" s="29">
        <v>1</v>
      </c>
      <c r="I49" s="29"/>
      <c r="J49" s="29"/>
      <c r="K49" s="29"/>
      <c r="L49" s="29"/>
      <c r="M49" s="1"/>
      <c r="N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s="2" customFormat="1" x14ac:dyDescent="0.3">
      <c r="A50" s="16" t="str">
        <f>B:B&amp;C:C</f>
        <v>갑옷슬롯-4</v>
      </c>
      <c r="B50" s="12" t="s">
        <v>30</v>
      </c>
      <c r="C50" s="12" t="s">
        <v>13</v>
      </c>
      <c r="D50" s="21" t="s">
        <v>49</v>
      </c>
      <c r="E50" s="22">
        <f t="shared" si="1"/>
        <v>50</v>
      </c>
      <c r="F50" s="23">
        <f>VLOOKUP(D:D,D:E,2,0)</f>
        <v>0</v>
      </c>
      <c r="G50" s="22">
        <f t="shared" si="2"/>
        <v>0</v>
      </c>
      <c r="H50" s="24">
        <v>50</v>
      </c>
      <c r="I50" s="24"/>
      <c r="J50" s="24"/>
      <c r="K50" s="24"/>
      <c r="L50" s="24"/>
      <c r="M50" s="1"/>
      <c r="N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s="2" customFormat="1" x14ac:dyDescent="0.3">
      <c r="A51" s="16" t="str">
        <f>B:B&amp;C:C</f>
        <v>갑옷슬롯-4</v>
      </c>
      <c r="B51" s="12" t="s">
        <v>30</v>
      </c>
      <c r="C51" s="12" t="s">
        <v>13</v>
      </c>
      <c r="D51" s="21" t="s">
        <v>52</v>
      </c>
      <c r="E51" s="22">
        <f t="shared" si="1"/>
        <v>0</v>
      </c>
      <c r="F51" s="23">
        <f>VLOOKUP(D:D,D:E,2,0)</f>
        <v>0</v>
      </c>
      <c r="G51" s="22">
        <f t="shared" si="2"/>
        <v>0</v>
      </c>
      <c r="H51" s="24"/>
      <c r="I51" s="24"/>
      <c r="J51" s="24"/>
      <c r="K51" s="24"/>
      <c r="L51" s="24"/>
      <c r="M51" s="1"/>
      <c r="N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s="2" customFormat="1" x14ac:dyDescent="0.3">
      <c r="A52" s="16" t="str">
        <f>B:B&amp;C:C</f>
        <v>갑옷슬롯-4</v>
      </c>
      <c r="B52" s="12" t="s">
        <v>30</v>
      </c>
      <c r="C52" s="12" t="s">
        <v>13</v>
      </c>
      <c r="D52" s="21" t="s">
        <v>58</v>
      </c>
      <c r="E52" s="22">
        <f t="shared" si="1"/>
        <v>0</v>
      </c>
      <c r="F52" s="23">
        <f>VLOOKUP(D:D,D:E,2,0)</f>
        <v>0</v>
      </c>
      <c r="G52" s="22">
        <f t="shared" si="2"/>
        <v>0</v>
      </c>
      <c r="H52" s="24"/>
      <c r="I52" s="24"/>
      <c r="J52" s="24"/>
      <c r="K52" s="24"/>
      <c r="L52" s="24"/>
      <c r="M52" s="1"/>
      <c r="N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s="2" customFormat="1" x14ac:dyDescent="0.3">
      <c r="A53" s="16" t="str">
        <f>B:B&amp;C:C</f>
        <v>갑옷슬롯-4</v>
      </c>
      <c r="B53" s="12" t="s">
        <v>30</v>
      </c>
      <c r="C53" s="12" t="s">
        <v>13</v>
      </c>
      <c r="D53" s="21" t="s">
        <v>59</v>
      </c>
      <c r="E53" s="22">
        <f t="shared" si="1"/>
        <v>10</v>
      </c>
      <c r="F53" s="23">
        <f>VLOOKUP(D:D,D:E,2,0)</f>
        <v>13900</v>
      </c>
      <c r="G53" s="22">
        <f t="shared" si="2"/>
        <v>139000</v>
      </c>
      <c r="H53" s="24">
        <v>10</v>
      </c>
      <c r="I53" s="24"/>
      <c r="J53" s="24"/>
      <c r="K53" s="24"/>
      <c r="L53" s="24"/>
      <c r="M53" s="1"/>
      <c r="N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s="2" customFormat="1" x14ac:dyDescent="0.3">
      <c r="A54" s="16" t="str">
        <f>B:B&amp;C:C</f>
        <v>갑옷슬롯-4</v>
      </c>
      <c r="B54" s="12" t="s">
        <v>30</v>
      </c>
      <c r="C54" s="12" t="s">
        <v>13</v>
      </c>
      <c r="D54" s="21" t="s">
        <v>65</v>
      </c>
      <c r="E54" s="22">
        <f t="shared" si="1"/>
        <v>20</v>
      </c>
      <c r="F54" s="23">
        <f>VLOOKUP(D:D,D:E,2,0)</f>
        <v>48000</v>
      </c>
      <c r="G54" s="22">
        <f t="shared" si="2"/>
        <v>960000</v>
      </c>
      <c r="H54" s="24">
        <v>20</v>
      </c>
      <c r="I54" s="24"/>
      <c r="J54" s="24"/>
      <c r="K54" s="24"/>
      <c r="L54" s="24"/>
      <c r="M54" s="1"/>
      <c r="N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s="2" customFormat="1" x14ac:dyDescent="0.3">
      <c r="A55" s="16" t="str">
        <f>B:B&amp;C:C</f>
        <v>갑옷슬롯-4</v>
      </c>
      <c r="B55" s="12" t="s">
        <v>30</v>
      </c>
      <c r="C55" s="12" t="s">
        <v>13</v>
      </c>
      <c r="D55" s="21" t="s">
        <v>68</v>
      </c>
      <c r="E55" s="22">
        <f t="shared" si="1"/>
        <v>20</v>
      </c>
      <c r="F55" s="23">
        <f>VLOOKUP(D:D,D:E,2,0)</f>
        <v>14900</v>
      </c>
      <c r="G55" s="22">
        <f t="shared" si="2"/>
        <v>298000</v>
      </c>
      <c r="H55" s="24">
        <v>20</v>
      </c>
      <c r="I55" s="24"/>
      <c r="J55" s="24"/>
      <c r="K55" s="24"/>
      <c r="L55" s="24"/>
      <c r="M55" s="1"/>
      <c r="N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s="2" customFormat="1" x14ac:dyDescent="0.3">
      <c r="A56" s="16" t="str">
        <f>B:B&amp;C:C</f>
        <v>갑옷슬롯-4</v>
      </c>
      <c r="B56" s="12" t="s">
        <v>30</v>
      </c>
      <c r="C56" s="12" t="s">
        <v>13</v>
      </c>
      <c r="D56" s="21" t="s">
        <v>73</v>
      </c>
      <c r="E56" s="22">
        <f t="shared" si="1"/>
        <v>20</v>
      </c>
      <c r="F56" s="23">
        <f>VLOOKUP(D:D,D:E,2,0)</f>
        <v>63000</v>
      </c>
      <c r="G56" s="22">
        <f t="shared" si="2"/>
        <v>1260000</v>
      </c>
      <c r="H56" s="24">
        <v>20</v>
      </c>
      <c r="I56" s="24"/>
      <c r="J56" s="24"/>
      <c r="K56" s="24"/>
      <c r="L56" s="24"/>
      <c r="M56" s="1"/>
      <c r="N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2" customFormat="1" x14ac:dyDescent="0.3">
      <c r="A57" s="16" t="str">
        <f>B:B&amp;C:C</f>
        <v>갑옷슬롯-4</v>
      </c>
      <c r="B57" s="12" t="s">
        <v>30</v>
      </c>
      <c r="C57" s="12" t="s">
        <v>13</v>
      </c>
      <c r="D57" s="21" t="s">
        <v>74</v>
      </c>
      <c r="E57" s="22">
        <f t="shared" si="1"/>
        <v>10</v>
      </c>
      <c r="F57" s="23">
        <f>VLOOKUP(D:D,D:E,2,0)</f>
        <v>1050000</v>
      </c>
      <c r="G57" s="22">
        <f t="shared" si="2"/>
        <v>10500000</v>
      </c>
      <c r="H57" s="24">
        <v>10</v>
      </c>
      <c r="I57" s="24"/>
      <c r="J57" s="24"/>
      <c r="K57" s="24"/>
      <c r="L57" s="24"/>
      <c r="M57" s="1"/>
      <c r="N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s="2" customFormat="1" x14ac:dyDescent="0.3">
      <c r="A58" s="16" t="str">
        <f>B:B&amp;C:C</f>
        <v>갑옷슬롯-4</v>
      </c>
      <c r="B58" s="26" t="s">
        <v>30</v>
      </c>
      <c r="C58" s="26" t="s">
        <v>13</v>
      </c>
      <c r="D58" s="27" t="s">
        <v>78</v>
      </c>
      <c r="E58" s="28">
        <f t="shared" si="1"/>
        <v>1</v>
      </c>
      <c r="F58" s="28">
        <v>1000000</v>
      </c>
      <c r="G58" s="28">
        <f t="shared" si="2"/>
        <v>1000000</v>
      </c>
      <c r="H58" s="29">
        <v>1</v>
      </c>
      <c r="I58" s="29"/>
      <c r="J58" s="29"/>
      <c r="K58" s="29"/>
      <c r="L58" s="29"/>
      <c r="M58" s="1"/>
      <c r="N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s="2" customFormat="1" x14ac:dyDescent="0.3">
      <c r="A59" s="16" t="str">
        <f>B:B&amp;C:C</f>
        <v>갑옷슬롯-3</v>
      </c>
      <c r="B59" s="12" t="s">
        <v>30</v>
      </c>
      <c r="C59" s="12" t="s">
        <v>19</v>
      </c>
      <c r="D59" s="21" t="s">
        <v>49</v>
      </c>
      <c r="E59" s="22">
        <f t="shared" si="1"/>
        <v>0</v>
      </c>
      <c r="F59" s="23">
        <f>VLOOKUP(D:D,D:E,2,0)</f>
        <v>0</v>
      </c>
      <c r="G59" s="22">
        <f t="shared" si="2"/>
        <v>0</v>
      </c>
      <c r="H59" s="24"/>
      <c r="I59" s="24"/>
      <c r="J59" s="24"/>
      <c r="K59" s="24"/>
      <c r="L59" s="24"/>
      <c r="M59" s="1"/>
      <c r="N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s="2" customFormat="1" x14ac:dyDescent="0.3">
      <c r="A60" s="16" t="str">
        <f>B:B&amp;C:C</f>
        <v>갑옷슬롯-3</v>
      </c>
      <c r="B60" s="12" t="s">
        <v>30</v>
      </c>
      <c r="C60" s="12" t="s">
        <v>19</v>
      </c>
      <c r="D60" s="21" t="s">
        <v>52</v>
      </c>
      <c r="E60" s="22">
        <f t="shared" si="1"/>
        <v>25</v>
      </c>
      <c r="F60" s="23">
        <f>VLOOKUP(D:D,D:E,2,0)</f>
        <v>0</v>
      </c>
      <c r="G60" s="22">
        <f t="shared" si="2"/>
        <v>0</v>
      </c>
      <c r="H60" s="24">
        <v>25</v>
      </c>
      <c r="I60" s="24"/>
      <c r="J60" s="24"/>
      <c r="K60" s="24"/>
      <c r="L60" s="24"/>
      <c r="M60" s="1"/>
      <c r="N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x14ac:dyDescent="0.3">
      <c r="A61" s="16" t="str">
        <f>B:B&amp;C:C</f>
        <v>갑옷슬롯-3</v>
      </c>
      <c r="B61" s="12" t="s">
        <v>30</v>
      </c>
      <c r="C61" s="12" t="s">
        <v>19</v>
      </c>
      <c r="D61" s="21" t="s">
        <v>58</v>
      </c>
      <c r="E61" s="22">
        <f t="shared" si="1"/>
        <v>0</v>
      </c>
      <c r="F61" s="23">
        <f>VLOOKUP(D:D,D:E,2,0)</f>
        <v>0</v>
      </c>
      <c r="G61" s="22">
        <f t="shared" si="2"/>
        <v>0</v>
      </c>
      <c r="H61" s="24"/>
      <c r="I61" s="24"/>
      <c r="J61" s="24"/>
      <c r="K61" s="24"/>
      <c r="L61" s="24"/>
    </row>
    <row r="62" spans="1:34" x14ac:dyDescent="0.3">
      <c r="A62" s="16" t="str">
        <f>B:B&amp;C:C</f>
        <v>갑옷슬롯-3</v>
      </c>
      <c r="B62" s="12" t="s">
        <v>30</v>
      </c>
      <c r="C62" s="12" t="s">
        <v>19</v>
      </c>
      <c r="D62" s="21" t="s">
        <v>59</v>
      </c>
      <c r="E62" s="22">
        <f t="shared" si="1"/>
        <v>15</v>
      </c>
      <c r="F62" s="23">
        <f>VLOOKUP(D:D,D:E,2,0)</f>
        <v>13900</v>
      </c>
      <c r="G62" s="22">
        <f t="shared" si="2"/>
        <v>208500</v>
      </c>
      <c r="H62" s="24">
        <v>15</v>
      </c>
      <c r="I62" s="24"/>
      <c r="J62" s="24"/>
      <c r="K62" s="24"/>
      <c r="L62" s="24"/>
    </row>
    <row r="63" spans="1:34" x14ac:dyDescent="0.3">
      <c r="A63" s="16" t="str">
        <f>B:B&amp;C:C</f>
        <v>갑옷슬롯-3</v>
      </c>
      <c r="B63" s="12" t="s">
        <v>30</v>
      </c>
      <c r="C63" s="12" t="s">
        <v>19</v>
      </c>
      <c r="D63" s="21" t="s">
        <v>65</v>
      </c>
      <c r="E63" s="22">
        <f t="shared" si="1"/>
        <v>30</v>
      </c>
      <c r="F63" s="23">
        <f>VLOOKUP(D:D,D:E,2,0)</f>
        <v>48000</v>
      </c>
      <c r="G63" s="22">
        <f t="shared" si="2"/>
        <v>1440000</v>
      </c>
      <c r="H63" s="24">
        <v>30</v>
      </c>
      <c r="I63" s="24"/>
      <c r="J63" s="24"/>
      <c r="K63" s="24"/>
      <c r="L63" s="24"/>
    </row>
    <row r="64" spans="1:34" x14ac:dyDescent="0.3">
      <c r="A64" s="16" t="str">
        <f>B:B&amp;C:C</f>
        <v>갑옷슬롯-3</v>
      </c>
      <c r="B64" s="12" t="s">
        <v>30</v>
      </c>
      <c r="C64" s="12" t="s">
        <v>19</v>
      </c>
      <c r="D64" s="21" t="s">
        <v>68</v>
      </c>
      <c r="E64" s="22">
        <f t="shared" si="1"/>
        <v>30</v>
      </c>
      <c r="F64" s="23">
        <f>VLOOKUP(D:D,D:E,2,0)</f>
        <v>14900</v>
      </c>
      <c r="G64" s="22">
        <f t="shared" si="2"/>
        <v>447000</v>
      </c>
      <c r="H64" s="24">
        <v>30</v>
      </c>
      <c r="I64" s="24"/>
      <c r="J64" s="24"/>
      <c r="K64" s="24"/>
      <c r="L64" s="24"/>
    </row>
    <row r="65" spans="1:12" x14ac:dyDescent="0.3">
      <c r="A65" s="16" t="str">
        <f>B:B&amp;C:C</f>
        <v>갑옷슬롯-3</v>
      </c>
      <c r="B65" s="12" t="s">
        <v>30</v>
      </c>
      <c r="C65" s="12" t="s">
        <v>19</v>
      </c>
      <c r="D65" s="21" t="s">
        <v>73</v>
      </c>
      <c r="E65" s="22">
        <f t="shared" si="1"/>
        <v>30</v>
      </c>
      <c r="F65" s="23">
        <f>VLOOKUP(D:D,D:E,2,0)</f>
        <v>63000</v>
      </c>
      <c r="G65" s="22">
        <f t="shared" si="2"/>
        <v>1890000</v>
      </c>
      <c r="H65" s="24">
        <v>30</v>
      </c>
      <c r="I65" s="24"/>
      <c r="J65" s="24"/>
      <c r="K65" s="24"/>
      <c r="L65" s="24"/>
    </row>
    <row r="66" spans="1:12" x14ac:dyDescent="0.3">
      <c r="A66" s="16" t="str">
        <f>B:B&amp;C:C</f>
        <v>갑옷슬롯-3</v>
      </c>
      <c r="B66" s="12" t="s">
        <v>30</v>
      </c>
      <c r="C66" s="12" t="s">
        <v>19</v>
      </c>
      <c r="D66" s="21" t="s">
        <v>74</v>
      </c>
      <c r="E66" s="22">
        <f t="shared" si="1"/>
        <v>15</v>
      </c>
      <c r="F66" s="23">
        <f>VLOOKUP(D:D,D:E,2,0)</f>
        <v>1050000</v>
      </c>
      <c r="G66" s="22">
        <f t="shared" si="2"/>
        <v>15750000</v>
      </c>
      <c r="H66" s="24">
        <v>15</v>
      </c>
      <c r="I66" s="24"/>
      <c r="J66" s="24"/>
      <c r="K66" s="24"/>
      <c r="L66" s="24"/>
    </row>
    <row r="67" spans="1:12" x14ac:dyDescent="0.3">
      <c r="A67" s="16" t="str">
        <f>B:B&amp;C:C</f>
        <v>갑옷슬롯-3</v>
      </c>
      <c r="B67" s="26" t="s">
        <v>30</v>
      </c>
      <c r="C67" s="26" t="s">
        <v>19</v>
      </c>
      <c r="D67" s="27" t="s">
        <v>78</v>
      </c>
      <c r="E67" s="28">
        <f t="shared" si="1"/>
        <v>1</v>
      </c>
      <c r="F67" s="28">
        <v>2000000</v>
      </c>
      <c r="G67" s="28">
        <f t="shared" si="2"/>
        <v>2000000</v>
      </c>
      <c r="H67" s="29">
        <v>1</v>
      </c>
      <c r="I67" s="29"/>
      <c r="J67" s="29"/>
      <c r="K67" s="29"/>
      <c r="L67" s="29"/>
    </row>
    <row r="68" spans="1:12" x14ac:dyDescent="0.3">
      <c r="A68" s="16" t="str">
        <f>B:B&amp;C:C</f>
        <v>갑옷슬롯-2</v>
      </c>
      <c r="B68" s="12" t="s">
        <v>30</v>
      </c>
      <c r="C68" s="12" t="s">
        <v>25</v>
      </c>
      <c r="D68" s="21" t="s">
        <v>49</v>
      </c>
      <c r="E68" s="22">
        <f t="shared" si="1"/>
        <v>0</v>
      </c>
      <c r="F68" s="23">
        <f>VLOOKUP(D:D,D:E,2,0)</f>
        <v>0</v>
      </c>
      <c r="G68" s="22">
        <f t="shared" si="2"/>
        <v>0</v>
      </c>
      <c r="H68" s="24"/>
      <c r="I68" s="24"/>
      <c r="J68" s="24"/>
      <c r="K68" s="24"/>
      <c r="L68" s="24"/>
    </row>
    <row r="69" spans="1:12" x14ac:dyDescent="0.3">
      <c r="A69" s="16" t="str">
        <f>B:B&amp;C:C</f>
        <v>갑옷슬롯-2</v>
      </c>
      <c r="B69" s="12" t="s">
        <v>30</v>
      </c>
      <c r="C69" s="12" t="s">
        <v>25</v>
      </c>
      <c r="D69" s="21" t="s">
        <v>52</v>
      </c>
      <c r="E69" s="22">
        <f t="shared" si="1"/>
        <v>0</v>
      </c>
      <c r="F69" s="23">
        <f>VLOOKUP(D:D,D:E,2,0)</f>
        <v>0</v>
      </c>
      <c r="G69" s="22">
        <f t="shared" si="2"/>
        <v>0</v>
      </c>
      <c r="H69" s="24"/>
      <c r="I69" s="24"/>
      <c r="J69" s="24"/>
      <c r="K69" s="24"/>
      <c r="L69" s="24"/>
    </row>
    <row r="70" spans="1:12" x14ac:dyDescent="0.3">
      <c r="A70" s="16" t="str">
        <f>B:B&amp;C:C</f>
        <v>갑옷슬롯-2</v>
      </c>
      <c r="B70" s="12" t="s">
        <v>30</v>
      </c>
      <c r="C70" s="12" t="s">
        <v>25</v>
      </c>
      <c r="D70" s="21" t="s">
        <v>58</v>
      </c>
      <c r="E70" s="22">
        <f t="shared" si="1"/>
        <v>15</v>
      </c>
      <c r="F70" s="23">
        <f>VLOOKUP(D:D,D:E,2,0)</f>
        <v>0</v>
      </c>
      <c r="G70" s="22">
        <f t="shared" si="2"/>
        <v>0</v>
      </c>
      <c r="H70" s="24">
        <v>15</v>
      </c>
      <c r="I70" s="24"/>
      <c r="J70" s="24"/>
      <c r="K70" s="24"/>
      <c r="L70" s="24"/>
    </row>
    <row r="71" spans="1:12" x14ac:dyDescent="0.3">
      <c r="A71" s="16" t="str">
        <f>B:B&amp;C:C</f>
        <v>갑옷슬롯-2</v>
      </c>
      <c r="B71" s="12" t="s">
        <v>30</v>
      </c>
      <c r="C71" s="12" t="s">
        <v>25</v>
      </c>
      <c r="D71" s="21" t="s">
        <v>59</v>
      </c>
      <c r="E71" s="22">
        <f t="shared" si="1"/>
        <v>20</v>
      </c>
      <c r="F71" s="23">
        <f>VLOOKUP(D:D,D:E,2,0)</f>
        <v>13900</v>
      </c>
      <c r="G71" s="22">
        <f t="shared" si="2"/>
        <v>278000</v>
      </c>
      <c r="H71" s="24">
        <v>20</v>
      </c>
      <c r="I71" s="24"/>
      <c r="J71" s="24"/>
      <c r="K71" s="24"/>
      <c r="L71" s="24"/>
    </row>
    <row r="72" spans="1:12" x14ac:dyDescent="0.3">
      <c r="A72" s="16" t="str">
        <f>B:B&amp;C:C</f>
        <v>갑옷슬롯-2</v>
      </c>
      <c r="B72" s="12" t="s">
        <v>30</v>
      </c>
      <c r="C72" s="12" t="s">
        <v>25</v>
      </c>
      <c r="D72" s="21" t="s">
        <v>65</v>
      </c>
      <c r="E72" s="22">
        <f t="shared" si="1"/>
        <v>40</v>
      </c>
      <c r="F72" s="23">
        <f>VLOOKUP(D:D,D:E,2,0)</f>
        <v>48000</v>
      </c>
      <c r="G72" s="22">
        <f t="shared" si="2"/>
        <v>1920000</v>
      </c>
      <c r="H72" s="24">
        <v>40</v>
      </c>
      <c r="I72" s="24"/>
      <c r="J72" s="24"/>
      <c r="K72" s="24"/>
      <c r="L72" s="24"/>
    </row>
    <row r="73" spans="1:12" x14ac:dyDescent="0.3">
      <c r="A73" s="16" t="str">
        <f>B:B&amp;C:C</f>
        <v>갑옷슬롯-2</v>
      </c>
      <c r="B73" s="12" t="s">
        <v>30</v>
      </c>
      <c r="C73" s="12" t="s">
        <v>25</v>
      </c>
      <c r="D73" s="21" t="s">
        <v>68</v>
      </c>
      <c r="E73" s="22">
        <f t="shared" si="1"/>
        <v>40</v>
      </c>
      <c r="F73" s="23">
        <f>VLOOKUP(D:D,D:E,2,0)</f>
        <v>14900</v>
      </c>
      <c r="G73" s="22">
        <f t="shared" si="2"/>
        <v>596000</v>
      </c>
      <c r="H73" s="24">
        <v>40</v>
      </c>
      <c r="I73" s="24"/>
      <c r="J73" s="24"/>
      <c r="K73" s="24"/>
      <c r="L73" s="24"/>
    </row>
    <row r="74" spans="1:12" x14ac:dyDescent="0.3">
      <c r="A74" s="16" t="str">
        <f>B:B&amp;C:C</f>
        <v>갑옷슬롯-2</v>
      </c>
      <c r="B74" s="12" t="s">
        <v>30</v>
      </c>
      <c r="C74" s="12" t="s">
        <v>25</v>
      </c>
      <c r="D74" s="21" t="s">
        <v>73</v>
      </c>
      <c r="E74" s="22">
        <f t="shared" si="1"/>
        <v>40</v>
      </c>
      <c r="F74" s="23">
        <f>VLOOKUP(D:D,D:E,2,0)</f>
        <v>63000</v>
      </c>
      <c r="G74" s="22">
        <f t="shared" si="2"/>
        <v>2520000</v>
      </c>
      <c r="H74" s="24">
        <v>40</v>
      </c>
      <c r="I74" s="24"/>
      <c r="J74" s="24"/>
      <c r="K74" s="24"/>
      <c r="L74" s="24"/>
    </row>
    <row r="75" spans="1:12" x14ac:dyDescent="0.3">
      <c r="A75" s="16" t="str">
        <f>B:B&amp;C:C</f>
        <v>갑옷슬롯-2</v>
      </c>
      <c r="B75" s="12" t="s">
        <v>30</v>
      </c>
      <c r="C75" s="12" t="s">
        <v>25</v>
      </c>
      <c r="D75" s="21" t="s">
        <v>74</v>
      </c>
      <c r="E75" s="22">
        <f t="shared" si="1"/>
        <v>20</v>
      </c>
      <c r="F75" s="23">
        <f>VLOOKUP(D:D,D:E,2,0)</f>
        <v>1050000</v>
      </c>
      <c r="G75" s="22">
        <f t="shared" si="2"/>
        <v>21000000</v>
      </c>
      <c r="H75" s="24">
        <v>20</v>
      </c>
      <c r="I75" s="24"/>
      <c r="J75" s="24"/>
      <c r="K75" s="24"/>
      <c r="L75" s="24"/>
    </row>
    <row r="76" spans="1:12" x14ac:dyDescent="0.3">
      <c r="A76" s="16" t="str">
        <f>B:B&amp;C:C</f>
        <v>갑옷슬롯-2</v>
      </c>
      <c r="B76" s="26" t="s">
        <v>30</v>
      </c>
      <c r="C76" s="26" t="s">
        <v>25</v>
      </c>
      <c r="D76" s="27" t="s">
        <v>78</v>
      </c>
      <c r="E76" s="28">
        <f t="shared" si="1"/>
        <v>1</v>
      </c>
      <c r="F76" s="28">
        <v>3000000</v>
      </c>
      <c r="G76" s="28">
        <f t="shared" si="2"/>
        <v>3000000</v>
      </c>
      <c r="H76" s="29">
        <v>1</v>
      </c>
      <c r="I76" s="29"/>
      <c r="J76" s="29"/>
      <c r="K76" s="29"/>
      <c r="L76" s="29"/>
    </row>
    <row r="77" spans="1:12" x14ac:dyDescent="0.3">
      <c r="A77" s="16" t="str">
        <f>B:B&amp;C:C</f>
        <v>망토슬롯-4</v>
      </c>
      <c r="B77" s="12" t="s">
        <v>48</v>
      </c>
      <c r="C77" s="12" t="s">
        <v>13</v>
      </c>
      <c r="D77" s="21" t="s">
        <v>11</v>
      </c>
      <c r="E77" s="22">
        <f t="shared" si="1"/>
        <v>50</v>
      </c>
      <c r="F77" s="23">
        <f>VLOOKUP(D:D,D:E,2,0)</f>
        <v>0</v>
      </c>
      <c r="G77" s="22">
        <f t="shared" si="2"/>
        <v>0</v>
      </c>
      <c r="H77" s="24">
        <v>50</v>
      </c>
      <c r="I77" s="24"/>
      <c r="J77" s="24"/>
      <c r="K77" s="24"/>
      <c r="L77" s="24"/>
    </row>
    <row r="78" spans="1:12" x14ac:dyDescent="0.3">
      <c r="A78" s="16" t="str">
        <f>B:B&amp;C:C</f>
        <v>망토슬롯-4</v>
      </c>
      <c r="B78" s="12" t="s">
        <v>48</v>
      </c>
      <c r="C78" s="12" t="s">
        <v>13</v>
      </c>
      <c r="D78" s="21" t="s">
        <v>18</v>
      </c>
      <c r="E78" s="22">
        <f t="shared" si="1"/>
        <v>0</v>
      </c>
      <c r="F78" s="23">
        <f>VLOOKUP(D:D,D:E,2,0)</f>
        <v>0</v>
      </c>
      <c r="G78" s="22">
        <f t="shared" si="2"/>
        <v>0</v>
      </c>
      <c r="H78" s="24"/>
      <c r="I78" s="24"/>
      <c r="J78" s="24"/>
      <c r="K78" s="24"/>
      <c r="L78" s="24"/>
    </row>
    <row r="79" spans="1:12" x14ac:dyDescent="0.3">
      <c r="A79" s="16" t="str">
        <f>B:B&amp;C:C</f>
        <v>망토슬롯-4</v>
      </c>
      <c r="B79" s="12" t="s">
        <v>48</v>
      </c>
      <c r="C79" s="12" t="s">
        <v>13</v>
      </c>
      <c r="D79" s="21" t="s">
        <v>24</v>
      </c>
      <c r="E79" s="22">
        <f t="shared" si="1"/>
        <v>0</v>
      </c>
      <c r="F79" s="23">
        <f>VLOOKUP(D:D,D:E,2,0)</f>
        <v>0</v>
      </c>
      <c r="G79" s="22">
        <f t="shared" si="2"/>
        <v>0</v>
      </c>
      <c r="H79" s="24"/>
      <c r="I79" s="24"/>
      <c r="J79" s="24"/>
      <c r="K79" s="24"/>
      <c r="L79" s="24"/>
    </row>
    <row r="80" spans="1:12" x14ac:dyDescent="0.3">
      <c r="A80" s="16" t="str">
        <f>B:B&amp;C:C</f>
        <v>망토슬롯-4</v>
      </c>
      <c r="B80" s="12" t="s">
        <v>48</v>
      </c>
      <c r="C80" s="12" t="s">
        <v>13</v>
      </c>
      <c r="D80" s="21" t="s">
        <v>59</v>
      </c>
      <c r="E80" s="22">
        <f t="shared" si="1"/>
        <v>10</v>
      </c>
      <c r="F80" s="23">
        <f>VLOOKUP(D:D,D:E,2,0)</f>
        <v>13900</v>
      </c>
      <c r="G80" s="22">
        <f t="shared" si="2"/>
        <v>139000</v>
      </c>
      <c r="H80" s="24">
        <v>10</v>
      </c>
      <c r="I80" s="24"/>
      <c r="J80" s="24"/>
      <c r="K80" s="24"/>
      <c r="L80" s="24"/>
    </row>
    <row r="81" spans="1:12" x14ac:dyDescent="0.3">
      <c r="A81" s="16" t="str">
        <f>B:B&amp;C:C</f>
        <v>망토슬롯-4</v>
      </c>
      <c r="B81" s="12" t="s">
        <v>48</v>
      </c>
      <c r="C81" s="12" t="s">
        <v>13</v>
      </c>
      <c r="D81" s="21" t="s">
        <v>65</v>
      </c>
      <c r="E81" s="22">
        <f t="shared" si="1"/>
        <v>20</v>
      </c>
      <c r="F81" s="23">
        <f>VLOOKUP(D:D,D:E,2,0)</f>
        <v>48000</v>
      </c>
      <c r="G81" s="22">
        <f t="shared" si="2"/>
        <v>960000</v>
      </c>
      <c r="H81" s="24">
        <v>20</v>
      </c>
      <c r="I81" s="24"/>
      <c r="J81" s="24"/>
      <c r="K81" s="24"/>
      <c r="L81" s="24"/>
    </row>
    <row r="82" spans="1:12" x14ac:dyDescent="0.3">
      <c r="A82" s="16" t="str">
        <f>B:B&amp;C:C</f>
        <v>망토슬롯-4</v>
      </c>
      <c r="B82" s="12" t="s">
        <v>48</v>
      </c>
      <c r="C82" s="12" t="s">
        <v>13</v>
      </c>
      <c r="D82" s="21" t="s">
        <v>68</v>
      </c>
      <c r="E82" s="22">
        <f t="shared" si="1"/>
        <v>20</v>
      </c>
      <c r="F82" s="23">
        <f>VLOOKUP(D:D,D:E,2,0)</f>
        <v>14900</v>
      </c>
      <c r="G82" s="22">
        <f t="shared" si="2"/>
        <v>298000</v>
      </c>
      <c r="H82" s="24">
        <v>20</v>
      </c>
      <c r="I82" s="24"/>
      <c r="J82" s="24"/>
      <c r="K82" s="24"/>
      <c r="L82" s="24"/>
    </row>
    <row r="83" spans="1:12" x14ac:dyDescent="0.3">
      <c r="A83" s="16" t="str">
        <f>B:B&amp;C:C</f>
        <v>망토슬롯-4</v>
      </c>
      <c r="B83" s="12" t="s">
        <v>48</v>
      </c>
      <c r="C83" s="12" t="s">
        <v>13</v>
      </c>
      <c r="D83" s="21" t="s">
        <v>73</v>
      </c>
      <c r="E83" s="22">
        <f t="shared" si="1"/>
        <v>20</v>
      </c>
      <c r="F83" s="23">
        <f>VLOOKUP(D:D,D:E,2,0)</f>
        <v>63000</v>
      </c>
      <c r="G83" s="22">
        <f t="shared" si="2"/>
        <v>1260000</v>
      </c>
      <c r="H83" s="24">
        <v>20</v>
      </c>
      <c r="I83" s="24"/>
      <c r="J83" s="24"/>
      <c r="K83" s="24"/>
      <c r="L83" s="24"/>
    </row>
    <row r="84" spans="1:12" x14ac:dyDescent="0.3">
      <c r="A84" s="16" t="str">
        <f>B:B&amp;C:C</f>
        <v>망토슬롯-4</v>
      </c>
      <c r="B84" s="12" t="s">
        <v>48</v>
      </c>
      <c r="C84" s="12" t="s">
        <v>13</v>
      </c>
      <c r="D84" s="21" t="s">
        <v>74</v>
      </c>
      <c r="E84" s="22">
        <f t="shared" si="1"/>
        <v>10</v>
      </c>
      <c r="F84" s="23">
        <f>VLOOKUP(D:D,D:E,2,0)</f>
        <v>1050000</v>
      </c>
      <c r="G84" s="22">
        <f t="shared" si="2"/>
        <v>10500000</v>
      </c>
      <c r="H84" s="24">
        <v>10</v>
      </c>
      <c r="I84" s="24"/>
      <c r="J84" s="24"/>
      <c r="K84" s="24"/>
      <c r="L84" s="24"/>
    </row>
    <row r="85" spans="1:12" x14ac:dyDescent="0.3">
      <c r="A85" s="16" t="str">
        <f>B:B&amp;C:C</f>
        <v>망토슬롯-4</v>
      </c>
      <c r="B85" s="26" t="s">
        <v>48</v>
      </c>
      <c r="C85" s="26" t="s">
        <v>13</v>
      </c>
      <c r="D85" s="27" t="s">
        <v>78</v>
      </c>
      <c r="E85" s="28">
        <f t="shared" si="1"/>
        <v>1</v>
      </c>
      <c r="F85" s="28">
        <v>1000000</v>
      </c>
      <c r="G85" s="28">
        <f t="shared" si="2"/>
        <v>1000000</v>
      </c>
      <c r="H85" s="29">
        <v>1</v>
      </c>
      <c r="I85" s="29"/>
      <c r="J85" s="29"/>
      <c r="K85" s="29"/>
      <c r="L85" s="29"/>
    </row>
    <row r="86" spans="1:12" x14ac:dyDescent="0.3">
      <c r="A86" s="16" t="str">
        <f>B:B&amp;C:C</f>
        <v>망토슬롯-3</v>
      </c>
      <c r="B86" s="12" t="s">
        <v>48</v>
      </c>
      <c r="C86" s="12" t="s">
        <v>19</v>
      </c>
      <c r="D86" s="21" t="s">
        <v>11</v>
      </c>
      <c r="E86" s="22">
        <f t="shared" si="1"/>
        <v>0</v>
      </c>
      <c r="F86" s="23">
        <f>VLOOKUP(D:D,D:E,2,0)</f>
        <v>0</v>
      </c>
      <c r="G86" s="22">
        <f t="shared" si="2"/>
        <v>0</v>
      </c>
      <c r="H86" s="24"/>
      <c r="I86" s="24"/>
      <c r="J86" s="24"/>
      <c r="K86" s="24"/>
      <c r="L86" s="24"/>
    </row>
    <row r="87" spans="1:12" x14ac:dyDescent="0.3">
      <c r="A87" s="16" t="str">
        <f>B:B&amp;C:C</f>
        <v>망토슬롯-3</v>
      </c>
      <c r="B87" s="12" t="s">
        <v>48</v>
      </c>
      <c r="C87" s="12" t="s">
        <v>19</v>
      </c>
      <c r="D87" s="21" t="s">
        <v>18</v>
      </c>
      <c r="E87" s="22">
        <f t="shared" si="1"/>
        <v>25</v>
      </c>
      <c r="F87" s="23">
        <f>VLOOKUP(D:D,D:E,2,0)</f>
        <v>0</v>
      </c>
      <c r="G87" s="22">
        <f t="shared" si="2"/>
        <v>0</v>
      </c>
      <c r="H87" s="24">
        <v>25</v>
      </c>
      <c r="I87" s="24"/>
      <c r="J87" s="24"/>
      <c r="K87" s="24"/>
      <c r="L87" s="24"/>
    </row>
    <row r="88" spans="1:12" x14ac:dyDescent="0.3">
      <c r="A88" s="16" t="str">
        <f>B:B&amp;C:C</f>
        <v>망토슬롯-3</v>
      </c>
      <c r="B88" s="12" t="s">
        <v>48</v>
      </c>
      <c r="C88" s="12" t="s">
        <v>19</v>
      </c>
      <c r="D88" s="21" t="s">
        <v>24</v>
      </c>
      <c r="E88" s="22">
        <f t="shared" ref="E88:E130" si="3">SUM(H88:L88)</f>
        <v>0</v>
      </c>
      <c r="F88" s="23">
        <f>VLOOKUP(D:D,D:E,2,0)</f>
        <v>0</v>
      </c>
      <c r="G88" s="22">
        <f t="shared" si="2"/>
        <v>0</v>
      </c>
      <c r="H88" s="24"/>
      <c r="I88" s="24"/>
      <c r="J88" s="24"/>
      <c r="K88" s="24"/>
      <c r="L88" s="24"/>
    </row>
    <row r="89" spans="1:12" x14ac:dyDescent="0.3">
      <c r="A89" s="16" t="str">
        <f>B:B&amp;C:C</f>
        <v>망토슬롯-3</v>
      </c>
      <c r="B89" s="12" t="s">
        <v>48</v>
      </c>
      <c r="C89" s="12" t="s">
        <v>19</v>
      </c>
      <c r="D89" s="21" t="s">
        <v>59</v>
      </c>
      <c r="E89" s="22">
        <f t="shared" si="3"/>
        <v>15</v>
      </c>
      <c r="F89" s="23">
        <f>VLOOKUP(D:D,D:E,2,0)</f>
        <v>13900</v>
      </c>
      <c r="G89" s="22">
        <f t="shared" si="2"/>
        <v>208500</v>
      </c>
      <c r="H89" s="24">
        <v>15</v>
      </c>
      <c r="I89" s="24"/>
      <c r="J89" s="24"/>
      <c r="K89" s="24"/>
      <c r="L89" s="24"/>
    </row>
    <row r="90" spans="1:12" x14ac:dyDescent="0.3">
      <c r="A90" s="16" t="str">
        <f>B:B&amp;C:C</f>
        <v>망토슬롯-3</v>
      </c>
      <c r="B90" s="12" t="s">
        <v>48</v>
      </c>
      <c r="C90" s="12" t="s">
        <v>19</v>
      </c>
      <c r="D90" s="21" t="s">
        <v>65</v>
      </c>
      <c r="E90" s="22">
        <f t="shared" si="3"/>
        <v>30</v>
      </c>
      <c r="F90" s="23">
        <f>VLOOKUP(D:D,D:E,2,0)</f>
        <v>48000</v>
      </c>
      <c r="G90" s="22">
        <f t="shared" si="2"/>
        <v>1440000</v>
      </c>
      <c r="H90" s="24">
        <v>30</v>
      </c>
      <c r="I90" s="24"/>
      <c r="J90" s="24"/>
      <c r="K90" s="24"/>
      <c r="L90" s="24"/>
    </row>
    <row r="91" spans="1:12" x14ac:dyDescent="0.3">
      <c r="A91" s="16" t="str">
        <f>B:B&amp;C:C</f>
        <v>망토슬롯-3</v>
      </c>
      <c r="B91" s="12" t="s">
        <v>48</v>
      </c>
      <c r="C91" s="12" t="s">
        <v>19</v>
      </c>
      <c r="D91" s="21" t="s">
        <v>68</v>
      </c>
      <c r="E91" s="22">
        <f t="shared" si="3"/>
        <v>30</v>
      </c>
      <c r="F91" s="23">
        <f>VLOOKUP(D:D,D:E,2,0)</f>
        <v>14900</v>
      </c>
      <c r="G91" s="22">
        <f t="shared" si="2"/>
        <v>447000</v>
      </c>
      <c r="H91" s="24">
        <v>30</v>
      </c>
      <c r="I91" s="24"/>
      <c r="J91" s="24"/>
      <c r="K91" s="24"/>
      <c r="L91" s="24"/>
    </row>
    <row r="92" spans="1:12" x14ac:dyDescent="0.3">
      <c r="A92" s="16" t="str">
        <f>B:B&amp;C:C</f>
        <v>망토슬롯-3</v>
      </c>
      <c r="B92" s="12" t="s">
        <v>48</v>
      </c>
      <c r="C92" s="12" t="s">
        <v>19</v>
      </c>
      <c r="D92" s="21" t="s">
        <v>73</v>
      </c>
      <c r="E92" s="22">
        <f t="shared" si="3"/>
        <v>30</v>
      </c>
      <c r="F92" s="23">
        <f>VLOOKUP(D:D,D:E,2,0)</f>
        <v>63000</v>
      </c>
      <c r="G92" s="22">
        <f t="shared" si="2"/>
        <v>1890000</v>
      </c>
      <c r="H92" s="24">
        <v>30</v>
      </c>
      <c r="I92" s="24"/>
      <c r="J92" s="24"/>
      <c r="K92" s="24"/>
      <c r="L92" s="24"/>
    </row>
    <row r="93" spans="1:12" x14ac:dyDescent="0.3">
      <c r="A93" s="16" t="str">
        <f>B:B&amp;C:C</f>
        <v>망토슬롯-3</v>
      </c>
      <c r="B93" s="12" t="s">
        <v>48</v>
      </c>
      <c r="C93" s="12" t="s">
        <v>19</v>
      </c>
      <c r="D93" s="21" t="s">
        <v>74</v>
      </c>
      <c r="E93" s="22">
        <f t="shared" si="3"/>
        <v>15</v>
      </c>
      <c r="F93" s="23">
        <f>VLOOKUP(D:D,D:E,2,0)</f>
        <v>1050000</v>
      </c>
      <c r="G93" s="22">
        <f t="shared" ref="G93:G130" si="4">E93*F93</f>
        <v>15750000</v>
      </c>
      <c r="H93" s="24">
        <v>15</v>
      </c>
      <c r="I93" s="24"/>
      <c r="J93" s="24"/>
      <c r="K93" s="24"/>
      <c r="L93" s="24"/>
    </row>
    <row r="94" spans="1:12" x14ac:dyDescent="0.3">
      <c r="A94" s="16" t="str">
        <f>B:B&amp;C:C</f>
        <v>망토슬롯-3</v>
      </c>
      <c r="B94" s="26" t="s">
        <v>48</v>
      </c>
      <c r="C94" s="26" t="s">
        <v>19</v>
      </c>
      <c r="D94" s="27" t="s">
        <v>78</v>
      </c>
      <c r="E94" s="28">
        <f t="shared" si="3"/>
        <v>1</v>
      </c>
      <c r="F94" s="28">
        <v>2000000</v>
      </c>
      <c r="G94" s="28">
        <f t="shared" si="4"/>
        <v>2000000</v>
      </c>
      <c r="H94" s="29">
        <v>1</v>
      </c>
      <c r="I94" s="29"/>
      <c r="J94" s="29"/>
      <c r="K94" s="29"/>
      <c r="L94" s="29"/>
    </row>
    <row r="95" spans="1:12" x14ac:dyDescent="0.3">
      <c r="A95" s="16" t="str">
        <f>B:B&amp;C:C</f>
        <v>망토슬롯-2</v>
      </c>
      <c r="B95" s="12" t="s">
        <v>48</v>
      </c>
      <c r="C95" s="12" t="s">
        <v>25</v>
      </c>
      <c r="D95" s="21" t="s">
        <v>11</v>
      </c>
      <c r="E95" s="22">
        <f t="shared" si="3"/>
        <v>0</v>
      </c>
      <c r="F95" s="23">
        <f>VLOOKUP(D:D,D:E,2,0)</f>
        <v>0</v>
      </c>
      <c r="G95" s="22">
        <f t="shared" si="4"/>
        <v>0</v>
      </c>
      <c r="H95" s="24"/>
      <c r="I95" s="24"/>
      <c r="J95" s="24"/>
      <c r="K95" s="24"/>
      <c r="L95" s="24"/>
    </row>
    <row r="96" spans="1:12" x14ac:dyDescent="0.3">
      <c r="A96" s="16" t="str">
        <f>B:B&amp;C:C</f>
        <v>망토슬롯-2</v>
      </c>
      <c r="B96" s="12" t="s">
        <v>48</v>
      </c>
      <c r="C96" s="12" t="s">
        <v>25</v>
      </c>
      <c r="D96" s="21" t="s">
        <v>18</v>
      </c>
      <c r="E96" s="22">
        <f t="shared" si="3"/>
        <v>0</v>
      </c>
      <c r="F96" s="23">
        <f>VLOOKUP(D:D,D:E,2,0)</f>
        <v>0</v>
      </c>
      <c r="G96" s="22">
        <f t="shared" si="4"/>
        <v>0</v>
      </c>
      <c r="H96" s="24"/>
      <c r="I96" s="24"/>
      <c r="J96" s="24"/>
      <c r="K96" s="24"/>
      <c r="L96" s="24"/>
    </row>
    <row r="97" spans="1:12" x14ac:dyDescent="0.3">
      <c r="A97" s="16" t="str">
        <f>B:B&amp;C:C</f>
        <v>망토슬롯-2</v>
      </c>
      <c r="B97" s="12" t="s">
        <v>48</v>
      </c>
      <c r="C97" s="12" t="s">
        <v>25</v>
      </c>
      <c r="D97" s="21" t="s">
        <v>24</v>
      </c>
      <c r="E97" s="22">
        <f t="shared" si="3"/>
        <v>15</v>
      </c>
      <c r="F97" s="23">
        <f>VLOOKUP(D:D,D:E,2,0)</f>
        <v>0</v>
      </c>
      <c r="G97" s="22">
        <f t="shared" si="4"/>
        <v>0</v>
      </c>
      <c r="H97" s="24">
        <v>15</v>
      </c>
      <c r="I97" s="24"/>
      <c r="J97" s="24"/>
      <c r="K97" s="24"/>
      <c r="L97" s="24"/>
    </row>
    <row r="98" spans="1:12" x14ac:dyDescent="0.3">
      <c r="A98" s="16" t="str">
        <f>B:B&amp;C:C</f>
        <v>망토슬롯-2</v>
      </c>
      <c r="B98" s="12" t="s">
        <v>48</v>
      </c>
      <c r="C98" s="12" t="s">
        <v>25</v>
      </c>
      <c r="D98" s="21" t="s">
        <v>59</v>
      </c>
      <c r="E98" s="22">
        <f t="shared" si="3"/>
        <v>20</v>
      </c>
      <c r="F98" s="23">
        <f>VLOOKUP(D:D,D:E,2,0)</f>
        <v>13900</v>
      </c>
      <c r="G98" s="22">
        <f t="shared" si="4"/>
        <v>278000</v>
      </c>
      <c r="H98" s="24">
        <v>20</v>
      </c>
      <c r="I98" s="24"/>
      <c r="J98" s="24"/>
      <c r="K98" s="24"/>
      <c r="L98" s="24"/>
    </row>
    <row r="99" spans="1:12" x14ac:dyDescent="0.3">
      <c r="A99" s="16" t="str">
        <f>B:B&amp;C:C</f>
        <v>망토슬롯-2</v>
      </c>
      <c r="B99" s="12" t="s">
        <v>48</v>
      </c>
      <c r="C99" s="12" t="s">
        <v>25</v>
      </c>
      <c r="D99" s="21" t="s">
        <v>65</v>
      </c>
      <c r="E99" s="22">
        <f t="shared" si="3"/>
        <v>40</v>
      </c>
      <c r="F99" s="23">
        <f>VLOOKUP(D:D,D:E,2,0)</f>
        <v>48000</v>
      </c>
      <c r="G99" s="22">
        <f t="shared" si="4"/>
        <v>1920000</v>
      </c>
      <c r="H99" s="24">
        <v>40</v>
      </c>
      <c r="I99" s="24"/>
      <c r="J99" s="24"/>
      <c r="K99" s="24"/>
      <c r="L99" s="24"/>
    </row>
    <row r="100" spans="1:12" x14ac:dyDescent="0.3">
      <c r="A100" s="16" t="str">
        <f>B:B&amp;C:C</f>
        <v>망토슬롯-2</v>
      </c>
      <c r="B100" s="12" t="s">
        <v>48</v>
      </c>
      <c r="C100" s="12" t="s">
        <v>25</v>
      </c>
      <c r="D100" s="21" t="s">
        <v>68</v>
      </c>
      <c r="E100" s="22">
        <f t="shared" si="3"/>
        <v>40</v>
      </c>
      <c r="F100" s="23">
        <f>VLOOKUP(D:D,D:E,2,0)</f>
        <v>14900</v>
      </c>
      <c r="G100" s="22">
        <f t="shared" si="4"/>
        <v>596000</v>
      </c>
      <c r="H100" s="24">
        <v>40</v>
      </c>
      <c r="I100" s="24"/>
      <c r="J100" s="24"/>
      <c r="K100" s="24"/>
      <c r="L100" s="24"/>
    </row>
    <row r="101" spans="1:12" x14ac:dyDescent="0.3">
      <c r="A101" s="16" t="str">
        <f>B:B&amp;C:C</f>
        <v>망토슬롯-2</v>
      </c>
      <c r="B101" s="12" t="s">
        <v>48</v>
      </c>
      <c r="C101" s="12" t="s">
        <v>25</v>
      </c>
      <c r="D101" s="21" t="s">
        <v>73</v>
      </c>
      <c r="E101" s="22">
        <f t="shared" si="3"/>
        <v>40</v>
      </c>
      <c r="F101" s="23">
        <f>VLOOKUP(D:D,D:E,2,0)</f>
        <v>63000</v>
      </c>
      <c r="G101" s="22">
        <f t="shared" si="4"/>
        <v>2520000</v>
      </c>
      <c r="H101" s="24">
        <v>40</v>
      </c>
      <c r="I101" s="24"/>
      <c r="J101" s="24"/>
      <c r="K101" s="24"/>
      <c r="L101" s="24"/>
    </row>
    <row r="102" spans="1:12" x14ac:dyDescent="0.3">
      <c r="A102" s="16" t="str">
        <f>B:B&amp;C:C</f>
        <v>망토슬롯-2</v>
      </c>
      <c r="B102" s="12" t="s">
        <v>48</v>
      </c>
      <c r="C102" s="12" t="s">
        <v>25</v>
      </c>
      <c r="D102" s="21" t="s">
        <v>74</v>
      </c>
      <c r="E102" s="22">
        <f t="shared" si="3"/>
        <v>20</v>
      </c>
      <c r="F102" s="23">
        <f>VLOOKUP(D:D,D:E,2,0)</f>
        <v>1050000</v>
      </c>
      <c r="G102" s="22">
        <f t="shared" si="4"/>
        <v>21000000</v>
      </c>
      <c r="H102" s="24">
        <v>20</v>
      </c>
      <c r="I102" s="24"/>
      <c r="J102" s="24"/>
      <c r="K102" s="24"/>
      <c r="L102" s="24"/>
    </row>
    <row r="103" spans="1:12" x14ac:dyDescent="0.3">
      <c r="A103" s="16" t="str">
        <f>B:B&amp;C:C</f>
        <v>망토슬롯-2</v>
      </c>
      <c r="B103" s="26" t="s">
        <v>48</v>
      </c>
      <c r="C103" s="26" t="s">
        <v>25</v>
      </c>
      <c r="D103" s="27" t="s">
        <v>78</v>
      </c>
      <c r="E103" s="28">
        <f t="shared" si="3"/>
        <v>1</v>
      </c>
      <c r="F103" s="28">
        <v>3000000</v>
      </c>
      <c r="G103" s="28">
        <f t="shared" si="4"/>
        <v>3000000</v>
      </c>
      <c r="H103" s="29">
        <v>1</v>
      </c>
      <c r="I103" s="29"/>
      <c r="J103" s="29"/>
      <c r="K103" s="29"/>
      <c r="L103" s="29"/>
    </row>
    <row r="104" spans="1:12" x14ac:dyDescent="0.3">
      <c r="A104" s="16" t="str">
        <f>B:B&amp;C:C</f>
        <v>신발슬롯-4</v>
      </c>
      <c r="B104" s="12" t="s">
        <v>60</v>
      </c>
      <c r="C104" s="12" t="s">
        <v>13</v>
      </c>
      <c r="D104" s="21" t="s">
        <v>28</v>
      </c>
      <c r="E104" s="22">
        <f t="shared" si="3"/>
        <v>50</v>
      </c>
      <c r="F104" s="23">
        <f>VLOOKUP(D:D,D:E,2,0)</f>
        <v>0</v>
      </c>
      <c r="G104" s="22">
        <f t="shared" si="4"/>
        <v>0</v>
      </c>
      <c r="H104" s="24">
        <v>50</v>
      </c>
      <c r="I104" s="24"/>
      <c r="J104" s="24"/>
      <c r="K104" s="24"/>
      <c r="L104" s="24"/>
    </row>
    <row r="105" spans="1:12" x14ac:dyDescent="0.3">
      <c r="A105" s="16" t="str">
        <f>B:B&amp;C:C</f>
        <v>신발슬롯-4</v>
      </c>
      <c r="B105" s="12" t="s">
        <v>60</v>
      </c>
      <c r="C105" s="12" t="s">
        <v>13</v>
      </c>
      <c r="D105" s="21" t="s">
        <v>29</v>
      </c>
      <c r="E105" s="22">
        <f t="shared" si="3"/>
        <v>0</v>
      </c>
      <c r="F105" s="23">
        <f>VLOOKUP(D:D,D:E,2,0)</f>
        <v>0</v>
      </c>
      <c r="G105" s="22">
        <f t="shared" si="4"/>
        <v>0</v>
      </c>
      <c r="H105" s="24"/>
      <c r="I105" s="24"/>
      <c r="J105" s="24"/>
      <c r="K105" s="24"/>
      <c r="L105" s="24"/>
    </row>
    <row r="106" spans="1:12" x14ac:dyDescent="0.3">
      <c r="A106" s="16" t="str">
        <f>B:B&amp;C:C</f>
        <v>신발슬롯-4</v>
      </c>
      <c r="B106" s="12" t="s">
        <v>60</v>
      </c>
      <c r="C106" s="12" t="s">
        <v>13</v>
      </c>
      <c r="D106" s="21" t="s">
        <v>37</v>
      </c>
      <c r="E106" s="22">
        <f t="shared" si="3"/>
        <v>0</v>
      </c>
      <c r="F106" s="23">
        <f>VLOOKUP(D:D,D:E,2,0)</f>
        <v>0</v>
      </c>
      <c r="G106" s="22">
        <f t="shared" si="4"/>
        <v>0</v>
      </c>
      <c r="H106" s="24"/>
      <c r="I106" s="24"/>
      <c r="J106" s="24"/>
      <c r="K106" s="24"/>
      <c r="L106" s="24"/>
    </row>
    <row r="107" spans="1:12" x14ac:dyDescent="0.3">
      <c r="A107" s="16" t="str">
        <f>B:B&amp;C:C</f>
        <v>신발슬롯-4</v>
      </c>
      <c r="B107" s="12" t="s">
        <v>60</v>
      </c>
      <c r="C107" s="12" t="s">
        <v>13</v>
      </c>
      <c r="D107" s="21" t="s">
        <v>59</v>
      </c>
      <c r="E107" s="22">
        <f t="shared" si="3"/>
        <v>10</v>
      </c>
      <c r="F107" s="23">
        <f>VLOOKUP(D:D,D:E,2,0)</f>
        <v>13900</v>
      </c>
      <c r="G107" s="22">
        <f t="shared" si="4"/>
        <v>139000</v>
      </c>
      <c r="H107" s="24">
        <v>10</v>
      </c>
      <c r="I107" s="24"/>
      <c r="J107" s="24"/>
      <c r="K107" s="24"/>
      <c r="L107" s="24"/>
    </row>
    <row r="108" spans="1:12" x14ac:dyDescent="0.3">
      <c r="A108" s="16" t="str">
        <f>B:B&amp;C:C</f>
        <v>신발슬롯-4</v>
      </c>
      <c r="B108" s="12" t="s">
        <v>60</v>
      </c>
      <c r="C108" s="12" t="s">
        <v>13</v>
      </c>
      <c r="D108" s="21" t="s">
        <v>65</v>
      </c>
      <c r="E108" s="22">
        <f t="shared" si="3"/>
        <v>20</v>
      </c>
      <c r="F108" s="23">
        <f>VLOOKUP(D:D,D:E,2,0)</f>
        <v>48000</v>
      </c>
      <c r="G108" s="22">
        <f t="shared" si="4"/>
        <v>960000</v>
      </c>
      <c r="H108" s="24">
        <v>20</v>
      </c>
      <c r="I108" s="24"/>
      <c r="J108" s="24"/>
      <c r="K108" s="24"/>
      <c r="L108" s="24"/>
    </row>
    <row r="109" spans="1:12" x14ac:dyDescent="0.3">
      <c r="A109" s="16" t="str">
        <f>B:B&amp;C:C</f>
        <v>신발슬롯-4</v>
      </c>
      <c r="B109" s="12" t="s">
        <v>60</v>
      </c>
      <c r="C109" s="12" t="s">
        <v>13</v>
      </c>
      <c r="D109" s="21" t="s">
        <v>68</v>
      </c>
      <c r="E109" s="22">
        <f t="shared" si="3"/>
        <v>20</v>
      </c>
      <c r="F109" s="23">
        <f>VLOOKUP(D:D,D:E,2,0)</f>
        <v>14900</v>
      </c>
      <c r="G109" s="22">
        <f t="shared" si="4"/>
        <v>298000</v>
      </c>
      <c r="H109" s="24">
        <v>20</v>
      </c>
      <c r="I109" s="24"/>
      <c r="J109" s="24"/>
      <c r="K109" s="24"/>
      <c r="L109" s="24"/>
    </row>
    <row r="110" spans="1:12" x14ac:dyDescent="0.3">
      <c r="A110" s="16" t="str">
        <f>B:B&amp;C:C</f>
        <v>신발슬롯-4</v>
      </c>
      <c r="B110" s="12" t="s">
        <v>60</v>
      </c>
      <c r="C110" s="12" t="s">
        <v>13</v>
      </c>
      <c r="D110" s="21" t="s">
        <v>73</v>
      </c>
      <c r="E110" s="22">
        <f t="shared" si="3"/>
        <v>20</v>
      </c>
      <c r="F110" s="23">
        <f>VLOOKUP(D:D,D:E,2,0)</f>
        <v>63000</v>
      </c>
      <c r="G110" s="22">
        <f t="shared" si="4"/>
        <v>1260000</v>
      </c>
      <c r="H110" s="24">
        <v>20</v>
      </c>
      <c r="I110" s="24"/>
      <c r="J110" s="24"/>
      <c r="K110" s="24"/>
      <c r="L110" s="24"/>
    </row>
    <row r="111" spans="1:12" x14ac:dyDescent="0.3">
      <c r="A111" s="16" t="str">
        <f>B:B&amp;C:C</f>
        <v>신발슬롯-4</v>
      </c>
      <c r="B111" s="12" t="s">
        <v>60</v>
      </c>
      <c r="C111" s="12" t="s">
        <v>13</v>
      </c>
      <c r="D111" s="21" t="s">
        <v>74</v>
      </c>
      <c r="E111" s="22">
        <f t="shared" si="3"/>
        <v>10</v>
      </c>
      <c r="F111" s="23">
        <f>VLOOKUP(D:D,D:E,2,0)</f>
        <v>1050000</v>
      </c>
      <c r="G111" s="22">
        <f t="shared" si="4"/>
        <v>10500000</v>
      </c>
      <c r="H111" s="24">
        <v>10</v>
      </c>
      <c r="I111" s="24"/>
      <c r="J111" s="24"/>
      <c r="K111" s="24"/>
      <c r="L111" s="24"/>
    </row>
    <row r="112" spans="1:12" x14ac:dyDescent="0.3">
      <c r="A112" s="16" t="str">
        <f>B:B&amp;C:C</f>
        <v>신발슬롯-4</v>
      </c>
      <c r="B112" s="26" t="s">
        <v>60</v>
      </c>
      <c r="C112" s="26" t="s">
        <v>13</v>
      </c>
      <c r="D112" s="27" t="s">
        <v>78</v>
      </c>
      <c r="E112" s="28">
        <f t="shared" si="3"/>
        <v>1</v>
      </c>
      <c r="F112" s="28">
        <v>1000000</v>
      </c>
      <c r="G112" s="28">
        <f t="shared" si="4"/>
        <v>1000000</v>
      </c>
      <c r="H112" s="29">
        <v>1</v>
      </c>
      <c r="I112" s="29"/>
      <c r="J112" s="29"/>
      <c r="K112" s="29"/>
      <c r="L112" s="29"/>
    </row>
    <row r="113" spans="1:12" x14ac:dyDescent="0.3">
      <c r="A113" s="16" t="str">
        <f>B:B&amp;C:C</f>
        <v>신발슬롯-3</v>
      </c>
      <c r="B113" s="12" t="s">
        <v>60</v>
      </c>
      <c r="C113" s="12" t="s">
        <v>19</v>
      </c>
      <c r="D113" s="21" t="s">
        <v>28</v>
      </c>
      <c r="E113" s="22">
        <f t="shared" si="3"/>
        <v>0</v>
      </c>
      <c r="F113" s="23">
        <f>VLOOKUP(D:D,D:E,2,0)</f>
        <v>0</v>
      </c>
      <c r="G113" s="22">
        <f t="shared" si="4"/>
        <v>0</v>
      </c>
      <c r="H113" s="24"/>
      <c r="I113" s="24"/>
      <c r="J113" s="24"/>
      <c r="K113" s="24"/>
      <c r="L113" s="24"/>
    </row>
    <row r="114" spans="1:12" x14ac:dyDescent="0.3">
      <c r="A114" s="16" t="str">
        <f>B:B&amp;C:C</f>
        <v>신발슬롯-3</v>
      </c>
      <c r="B114" s="12" t="s">
        <v>60</v>
      </c>
      <c r="C114" s="12" t="s">
        <v>19</v>
      </c>
      <c r="D114" s="21" t="s">
        <v>29</v>
      </c>
      <c r="E114" s="22">
        <f t="shared" si="3"/>
        <v>25</v>
      </c>
      <c r="F114" s="23">
        <f>VLOOKUP(D:D,D:E,2,0)</f>
        <v>0</v>
      </c>
      <c r="G114" s="22">
        <f t="shared" si="4"/>
        <v>0</v>
      </c>
      <c r="H114" s="24">
        <v>25</v>
      </c>
      <c r="I114" s="24"/>
      <c r="J114" s="24"/>
      <c r="K114" s="24"/>
      <c r="L114" s="24"/>
    </row>
    <row r="115" spans="1:12" x14ac:dyDescent="0.3">
      <c r="A115" s="16" t="str">
        <f>B:B&amp;C:C</f>
        <v>신발슬롯-3</v>
      </c>
      <c r="B115" s="12" t="s">
        <v>60</v>
      </c>
      <c r="C115" s="12" t="s">
        <v>19</v>
      </c>
      <c r="D115" s="21" t="s">
        <v>37</v>
      </c>
      <c r="E115" s="22">
        <f t="shared" si="3"/>
        <v>0</v>
      </c>
      <c r="F115" s="23">
        <f>VLOOKUP(D:D,D:E,2,0)</f>
        <v>0</v>
      </c>
      <c r="G115" s="22">
        <f t="shared" si="4"/>
        <v>0</v>
      </c>
      <c r="H115" s="24"/>
      <c r="I115" s="24"/>
      <c r="J115" s="24"/>
      <c r="K115" s="24"/>
      <c r="L115" s="24"/>
    </row>
    <row r="116" spans="1:12" x14ac:dyDescent="0.3">
      <c r="A116" s="16" t="str">
        <f>B:B&amp;C:C</f>
        <v>신발슬롯-3</v>
      </c>
      <c r="B116" s="12" t="s">
        <v>60</v>
      </c>
      <c r="C116" s="12" t="s">
        <v>19</v>
      </c>
      <c r="D116" s="21" t="s">
        <v>59</v>
      </c>
      <c r="E116" s="22">
        <f t="shared" si="3"/>
        <v>15</v>
      </c>
      <c r="F116" s="23">
        <f>VLOOKUP(D:D,D:E,2,0)</f>
        <v>13900</v>
      </c>
      <c r="G116" s="22">
        <f t="shared" si="4"/>
        <v>208500</v>
      </c>
      <c r="H116" s="24">
        <v>15</v>
      </c>
      <c r="I116" s="24"/>
      <c r="J116" s="24"/>
      <c r="K116" s="24"/>
      <c r="L116" s="24"/>
    </row>
    <row r="117" spans="1:12" x14ac:dyDescent="0.3">
      <c r="A117" s="16" t="str">
        <f>B:B&amp;C:C</f>
        <v>신발슬롯-3</v>
      </c>
      <c r="B117" s="12" t="s">
        <v>60</v>
      </c>
      <c r="C117" s="12" t="s">
        <v>19</v>
      </c>
      <c r="D117" s="21" t="s">
        <v>65</v>
      </c>
      <c r="E117" s="22">
        <f t="shared" si="3"/>
        <v>30</v>
      </c>
      <c r="F117" s="23">
        <f>VLOOKUP(D:D,D:E,2,0)</f>
        <v>48000</v>
      </c>
      <c r="G117" s="22">
        <f t="shared" si="4"/>
        <v>1440000</v>
      </c>
      <c r="H117" s="24">
        <v>30</v>
      </c>
      <c r="I117" s="24"/>
      <c r="J117" s="24"/>
      <c r="K117" s="24"/>
      <c r="L117" s="24"/>
    </row>
    <row r="118" spans="1:12" x14ac:dyDescent="0.3">
      <c r="A118" s="16" t="str">
        <f>B:B&amp;C:C</f>
        <v>신발슬롯-3</v>
      </c>
      <c r="B118" s="12" t="s">
        <v>60</v>
      </c>
      <c r="C118" s="12" t="s">
        <v>19</v>
      </c>
      <c r="D118" s="21" t="s">
        <v>68</v>
      </c>
      <c r="E118" s="22">
        <f t="shared" si="3"/>
        <v>30</v>
      </c>
      <c r="F118" s="23">
        <f>VLOOKUP(D:D,D:E,2,0)</f>
        <v>14900</v>
      </c>
      <c r="G118" s="22">
        <f t="shared" si="4"/>
        <v>447000</v>
      </c>
      <c r="H118" s="24">
        <v>30</v>
      </c>
      <c r="I118" s="24"/>
      <c r="J118" s="24"/>
      <c r="K118" s="24"/>
      <c r="L118" s="24"/>
    </row>
    <row r="119" spans="1:12" x14ac:dyDescent="0.3">
      <c r="A119" s="16" t="str">
        <f>B:B&amp;C:C</f>
        <v>신발슬롯-3</v>
      </c>
      <c r="B119" s="12" t="s">
        <v>60</v>
      </c>
      <c r="C119" s="12" t="s">
        <v>19</v>
      </c>
      <c r="D119" s="21" t="s">
        <v>73</v>
      </c>
      <c r="E119" s="22">
        <f t="shared" si="3"/>
        <v>30</v>
      </c>
      <c r="F119" s="23">
        <f>VLOOKUP(D:D,D:E,2,0)</f>
        <v>63000</v>
      </c>
      <c r="G119" s="22">
        <f t="shared" si="4"/>
        <v>1890000</v>
      </c>
      <c r="H119" s="24">
        <v>30</v>
      </c>
      <c r="I119" s="24"/>
      <c r="J119" s="24"/>
      <c r="K119" s="24"/>
      <c r="L119" s="24"/>
    </row>
    <row r="120" spans="1:12" x14ac:dyDescent="0.3">
      <c r="A120" s="16" t="str">
        <f>B:B&amp;C:C</f>
        <v>신발슬롯-3</v>
      </c>
      <c r="B120" s="12" t="s">
        <v>60</v>
      </c>
      <c r="C120" s="12" t="s">
        <v>19</v>
      </c>
      <c r="D120" s="21" t="s">
        <v>74</v>
      </c>
      <c r="E120" s="22">
        <f t="shared" si="3"/>
        <v>15</v>
      </c>
      <c r="F120" s="23">
        <f>VLOOKUP(D:D,D:E,2,0)</f>
        <v>1050000</v>
      </c>
      <c r="G120" s="22">
        <f t="shared" si="4"/>
        <v>15750000</v>
      </c>
      <c r="H120" s="24">
        <v>15</v>
      </c>
      <c r="I120" s="24"/>
      <c r="J120" s="24"/>
      <c r="K120" s="24"/>
      <c r="L120" s="24"/>
    </row>
    <row r="121" spans="1:12" x14ac:dyDescent="0.3">
      <c r="A121" s="16" t="str">
        <f>B:B&amp;C:C</f>
        <v>신발슬롯-3</v>
      </c>
      <c r="B121" s="26" t="s">
        <v>60</v>
      </c>
      <c r="C121" s="26" t="s">
        <v>19</v>
      </c>
      <c r="D121" s="27" t="s">
        <v>78</v>
      </c>
      <c r="E121" s="28">
        <f t="shared" si="3"/>
        <v>1</v>
      </c>
      <c r="F121" s="28">
        <v>2000000</v>
      </c>
      <c r="G121" s="28">
        <f t="shared" si="4"/>
        <v>2000000</v>
      </c>
      <c r="H121" s="29">
        <v>1</v>
      </c>
      <c r="I121" s="29"/>
      <c r="J121" s="29"/>
      <c r="K121" s="29"/>
      <c r="L121" s="29"/>
    </row>
    <row r="122" spans="1:12" x14ac:dyDescent="0.3">
      <c r="A122" s="16" t="str">
        <f>B:B&amp;C:C</f>
        <v>신발슬롯-2</v>
      </c>
      <c r="B122" s="12" t="s">
        <v>60</v>
      </c>
      <c r="C122" s="12" t="s">
        <v>25</v>
      </c>
      <c r="D122" s="21" t="s">
        <v>28</v>
      </c>
      <c r="E122" s="22">
        <f t="shared" si="3"/>
        <v>0</v>
      </c>
      <c r="F122" s="23">
        <f>VLOOKUP(D:D,D:E,2,0)</f>
        <v>0</v>
      </c>
      <c r="G122" s="22">
        <f t="shared" si="4"/>
        <v>0</v>
      </c>
      <c r="H122" s="24"/>
      <c r="I122" s="24"/>
      <c r="J122" s="24"/>
      <c r="K122" s="24"/>
      <c r="L122" s="24"/>
    </row>
    <row r="123" spans="1:12" x14ac:dyDescent="0.3">
      <c r="A123" s="16" t="str">
        <f>B:B&amp;C:C</f>
        <v>신발슬롯-2</v>
      </c>
      <c r="B123" s="12" t="s">
        <v>60</v>
      </c>
      <c r="C123" s="12" t="s">
        <v>25</v>
      </c>
      <c r="D123" s="21" t="s">
        <v>29</v>
      </c>
      <c r="E123" s="22">
        <f t="shared" si="3"/>
        <v>0</v>
      </c>
      <c r="F123" s="23">
        <f>VLOOKUP(D:D,D:E,2,0)</f>
        <v>0</v>
      </c>
      <c r="G123" s="22">
        <f t="shared" si="4"/>
        <v>0</v>
      </c>
      <c r="H123" s="24"/>
      <c r="I123" s="24"/>
      <c r="J123" s="24"/>
      <c r="K123" s="24"/>
      <c r="L123" s="24"/>
    </row>
    <row r="124" spans="1:12" x14ac:dyDescent="0.3">
      <c r="A124" s="16" t="str">
        <f>B:B&amp;C:C</f>
        <v>신발슬롯-2</v>
      </c>
      <c r="B124" s="12" t="s">
        <v>60</v>
      </c>
      <c r="C124" s="12" t="s">
        <v>25</v>
      </c>
      <c r="D124" s="21" t="s">
        <v>37</v>
      </c>
      <c r="E124" s="22">
        <f t="shared" si="3"/>
        <v>15</v>
      </c>
      <c r="F124" s="23">
        <f>VLOOKUP(D:D,D:E,2,0)</f>
        <v>0</v>
      </c>
      <c r="G124" s="22">
        <f t="shared" si="4"/>
        <v>0</v>
      </c>
      <c r="H124" s="24">
        <v>15</v>
      </c>
      <c r="I124" s="24"/>
      <c r="J124" s="24"/>
      <c r="K124" s="24"/>
      <c r="L124" s="24"/>
    </row>
    <row r="125" spans="1:12" x14ac:dyDescent="0.3">
      <c r="A125" s="16" t="str">
        <f>B:B&amp;C:C</f>
        <v>신발슬롯-2</v>
      </c>
      <c r="B125" s="12" t="s">
        <v>60</v>
      </c>
      <c r="C125" s="12" t="s">
        <v>25</v>
      </c>
      <c r="D125" s="21" t="s">
        <v>59</v>
      </c>
      <c r="E125" s="22">
        <f t="shared" si="3"/>
        <v>20</v>
      </c>
      <c r="F125" s="23">
        <f>VLOOKUP(D:D,D:E,2,0)</f>
        <v>13900</v>
      </c>
      <c r="G125" s="22">
        <f t="shared" si="4"/>
        <v>278000</v>
      </c>
      <c r="H125" s="24">
        <v>20</v>
      </c>
      <c r="I125" s="24"/>
      <c r="J125" s="24"/>
      <c r="K125" s="24"/>
      <c r="L125" s="24"/>
    </row>
    <row r="126" spans="1:12" x14ac:dyDescent="0.3">
      <c r="A126" s="16" t="str">
        <f>B:B&amp;C:C</f>
        <v>신발슬롯-2</v>
      </c>
      <c r="B126" s="12" t="s">
        <v>60</v>
      </c>
      <c r="C126" s="12" t="s">
        <v>25</v>
      </c>
      <c r="D126" s="21" t="s">
        <v>65</v>
      </c>
      <c r="E126" s="22">
        <f t="shared" si="3"/>
        <v>40</v>
      </c>
      <c r="F126" s="23">
        <f>VLOOKUP(D:D,D:E,2,0)</f>
        <v>48000</v>
      </c>
      <c r="G126" s="22">
        <f t="shared" si="4"/>
        <v>1920000</v>
      </c>
      <c r="H126" s="24">
        <v>40</v>
      </c>
      <c r="I126" s="24"/>
      <c r="J126" s="24"/>
      <c r="K126" s="24"/>
      <c r="L126" s="24"/>
    </row>
    <row r="127" spans="1:12" x14ac:dyDescent="0.3">
      <c r="A127" s="16" t="str">
        <f>B:B&amp;C:C</f>
        <v>신발슬롯-2</v>
      </c>
      <c r="B127" s="12" t="s">
        <v>60</v>
      </c>
      <c r="C127" s="12" t="s">
        <v>25</v>
      </c>
      <c r="D127" s="21" t="s">
        <v>68</v>
      </c>
      <c r="E127" s="22">
        <f t="shared" si="3"/>
        <v>40</v>
      </c>
      <c r="F127" s="23">
        <f>VLOOKUP(D:D,D:E,2,0)</f>
        <v>14900</v>
      </c>
      <c r="G127" s="22">
        <f t="shared" si="4"/>
        <v>596000</v>
      </c>
      <c r="H127" s="24">
        <v>40</v>
      </c>
      <c r="I127" s="24"/>
      <c r="J127" s="24"/>
      <c r="K127" s="24"/>
      <c r="L127" s="24"/>
    </row>
    <row r="128" spans="1:12" x14ac:dyDescent="0.3">
      <c r="A128" s="16" t="str">
        <f>B:B&amp;C:C</f>
        <v>신발슬롯-2</v>
      </c>
      <c r="B128" s="12" t="s">
        <v>60</v>
      </c>
      <c r="C128" s="12" t="s">
        <v>25</v>
      </c>
      <c r="D128" s="21" t="s">
        <v>73</v>
      </c>
      <c r="E128" s="22">
        <f t="shared" si="3"/>
        <v>40</v>
      </c>
      <c r="F128" s="23">
        <f>VLOOKUP(D:D,D:E,2,0)</f>
        <v>63000</v>
      </c>
      <c r="G128" s="22">
        <f t="shared" si="4"/>
        <v>2520000</v>
      </c>
      <c r="H128" s="24">
        <v>40</v>
      </c>
      <c r="I128" s="24"/>
      <c r="J128" s="24"/>
      <c r="K128" s="24"/>
      <c r="L128" s="24"/>
    </row>
    <row r="129" spans="1:12" x14ac:dyDescent="0.3">
      <c r="A129" s="16" t="str">
        <f>B:B&amp;C:C</f>
        <v>신발슬롯-2</v>
      </c>
      <c r="B129" s="12" t="s">
        <v>60</v>
      </c>
      <c r="C129" s="12" t="s">
        <v>25</v>
      </c>
      <c r="D129" s="21" t="s">
        <v>74</v>
      </c>
      <c r="E129" s="22">
        <f t="shared" si="3"/>
        <v>20</v>
      </c>
      <c r="F129" s="23">
        <f>VLOOKUP(D:D,D:E,2,0)</f>
        <v>1050000</v>
      </c>
      <c r="G129" s="22">
        <f t="shared" si="4"/>
        <v>21000000</v>
      </c>
      <c r="H129" s="24">
        <v>20</v>
      </c>
      <c r="I129" s="24"/>
      <c r="J129" s="24"/>
      <c r="K129" s="24"/>
      <c r="L129" s="24"/>
    </row>
    <row r="130" spans="1:12" x14ac:dyDescent="0.3">
      <c r="A130" s="16" t="str">
        <f>B:B&amp;C:C</f>
        <v>신발슬롯-2</v>
      </c>
      <c r="B130" s="26" t="s">
        <v>60</v>
      </c>
      <c r="C130" s="26" t="s">
        <v>25</v>
      </c>
      <c r="D130" s="27" t="s">
        <v>78</v>
      </c>
      <c r="E130" s="28">
        <f t="shared" si="3"/>
        <v>1</v>
      </c>
      <c r="F130" s="28">
        <v>3000000</v>
      </c>
      <c r="G130" s="28">
        <f t="shared" si="4"/>
        <v>3000000</v>
      </c>
      <c r="H130" s="29">
        <v>1</v>
      </c>
      <c r="I130" s="29"/>
      <c r="J130" s="29"/>
      <c r="K130" s="29"/>
      <c r="L130" s="29"/>
    </row>
    <row r="131" spans="1:12" x14ac:dyDescent="0.3">
      <c r="A131" s="16" t="str">
        <f>B:B&amp;C:C</f>
        <v/>
      </c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3">
      <c r="A132" s="16" t="str">
        <f>B:B&amp;C:C</f>
        <v/>
      </c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3">
      <c r="A133" s="16" t="str">
        <f>B:B&amp;C:C</f>
        <v/>
      </c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3">
      <c r="A134" s="16" t="str">
        <f>B:B&amp;C:C</f>
        <v/>
      </c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3">
      <c r="A135" s="16" t="str">
        <f>B:B&amp;C:C</f>
        <v/>
      </c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3">
      <c r="A136" s="16" t="str">
        <f>B:B&amp;C:C</f>
        <v/>
      </c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3">
      <c r="A137" s="16" t="str">
        <f>B:B&amp;C:C</f>
        <v/>
      </c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3">
      <c r="A138" s="16" t="str">
        <f>B:B&amp;C:C</f>
        <v/>
      </c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3">
      <c r="A139" s="16" t="str">
        <f>B:B&amp;C:C</f>
        <v/>
      </c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3">
      <c r="A140" s="16" t="str">
        <f>B:B&amp;C:C</f>
        <v/>
      </c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3">
      <c r="A141" s="16" t="str">
        <f>B:B&amp;C:C</f>
        <v/>
      </c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3">
      <c r="A142" s="16" t="str">
        <f>B:B&amp;C:C</f>
        <v/>
      </c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3">
      <c r="A143" s="16" t="str">
        <f>B:B&amp;C:C</f>
        <v/>
      </c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3">
      <c r="A144" s="16" t="str">
        <f>B:B&amp;C:C</f>
        <v/>
      </c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3">
      <c r="A145" s="16" t="str">
        <f>B:B&amp;C:C</f>
        <v/>
      </c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3">
      <c r="A146" s="16" t="str">
        <f>B:B&amp;C:C</f>
        <v/>
      </c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3">
      <c r="A147" s="16" t="str">
        <f>B:B&amp;C:C</f>
        <v/>
      </c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3">
      <c r="A148" s="16" t="str">
        <f>B:B&amp;C:C</f>
        <v/>
      </c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3">
      <c r="A149" s="16" t="str">
        <f>B:B&amp;C:C</f>
        <v/>
      </c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3">
      <c r="A150" s="16" t="str">
        <f>B:B&amp;C:C</f>
        <v/>
      </c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3">
      <c r="A151" s="16" t="str">
        <f>B:B&amp;C:C</f>
        <v/>
      </c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3">
      <c r="A152" s="16" t="str">
        <f>B:B&amp;C:C</f>
        <v/>
      </c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3">
      <c r="A153" s="16" t="str">
        <f>B:B&amp;C:C</f>
        <v/>
      </c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3">
      <c r="A154" s="16" t="str">
        <f>B:B&amp;C:C</f>
        <v/>
      </c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3">
      <c r="A155" s="16" t="str">
        <f>B:B&amp;C:C</f>
        <v/>
      </c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3">
      <c r="D156" s="2"/>
      <c r="E156" s="2"/>
      <c r="F156" s="2"/>
      <c r="G156" s="2"/>
      <c r="H156" s="2"/>
      <c r="I156" s="2"/>
      <c r="J156" s="2"/>
      <c r="K156" s="2"/>
      <c r="L156" s="2"/>
    </row>
  </sheetData>
  <mergeCells count="4">
    <mergeCell ref="M7:M9"/>
    <mergeCell ref="M3:M5"/>
    <mergeCell ref="M11:M13"/>
    <mergeCell ref="M15:M17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4CD90-2007-4963-BC12-AFEA4CB84161}">
  <dimension ref="B4:E179"/>
  <sheetViews>
    <sheetView showGridLines="0" workbookViewId="0">
      <pane xSplit="1" ySplit="5" topLeftCell="B6" activePane="bottomRight" state="frozen"/>
      <selection activeCell="N20" sqref="N20"/>
      <selection pane="topRight" activeCell="N20" sqref="N20"/>
      <selection pane="bottomLeft" activeCell="N20" sqref="N20"/>
      <selection pane="bottomRight" activeCell="E23" sqref="E23"/>
    </sheetView>
  </sheetViews>
  <sheetFormatPr defaultRowHeight="12" x14ac:dyDescent="0.3"/>
  <cols>
    <col min="1" max="1" width="3.375" style="30" customWidth="1"/>
    <col min="2" max="2" width="4.5" style="2" bestFit="1" customWidth="1"/>
    <col min="3" max="3" width="6" style="2" bestFit="1" customWidth="1"/>
    <col min="4" max="4" width="12.75" style="2" bestFit="1" customWidth="1"/>
    <col min="5" max="5" width="55.875" style="30" bestFit="1" customWidth="1"/>
    <col min="6" max="16384" width="9" style="30"/>
  </cols>
  <sheetData>
    <row r="4" spans="2:5" ht="12.75" thickBot="1" x14ac:dyDescent="0.35"/>
    <row r="5" spans="2:5" x14ac:dyDescent="0.3">
      <c r="B5" s="31" t="s">
        <v>3</v>
      </c>
      <c r="C5" s="32" t="s">
        <v>4</v>
      </c>
      <c r="D5" s="32" t="s">
        <v>79</v>
      </c>
      <c r="E5" s="33" t="s">
        <v>80</v>
      </c>
    </row>
    <row r="6" spans="2:5" x14ac:dyDescent="0.3">
      <c r="B6" s="34" t="s">
        <v>30</v>
      </c>
      <c r="C6" s="12" t="s">
        <v>13</v>
      </c>
      <c r="D6" s="35" t="s">
        <v>81</v>
      </c>
      <c r="E6" s="36" t="s">
        <v>82</v>
      </c>
    </row>
    <row r="7" spans="2:5" x14ac:dyDescent="0.3">
      <c r="B7" s="34" t="s">
        <v>30</v>
      </c>
      <c r="C7" s="12" t="s">
        <v>13</v>
      </c>
      <c r="D7" s="35" t="s">
        <v>81</v>
      </c>
      <c r="E7" s="36" t="s">
        <v>83</v>
      </c>
    </row>
    <row r="8" spans="2:5" x14ac:dyDescent="0.3">
      <c r="B8" s="34" t="s">
        <v>30</v>
      </c>
      <c r="C8" s="12" t="s">
        <v>13</v>
      </c>
      <c r="D8" s="35" t="s">
        <v>81</v>
      </c>
      <c r="E8" s="36" t="s">
        <v>84</v>
      </c>
    </row>
    <row r="9" spans="2:5" x14ac:dyDescent="0.3">
      <c r="B9" s="34" t="s">
        <v>30</v>
      </c>
      <c r="C9" s="12" t="s">
        <v>13</v>
      </c>
      <c r="D9" s="35" t="s">
        <v>81</v>
      </c>
      <c r="E9" s="36" t="s">
        <v>85</v>
      </c>
    </row>
    <row r="10" spans="2:5" x14ac:dyDescent="0.3">
      <c r="B10" s="34" t="s">
        <v>30</v>
      </c>
      <c r="C10" s="12" t="s">
        <v>13</v>
      </c>
      <c r="D10" s="12" t="s">
        <v>32</v>
      </c>
      <c r="E10" s="36" t="s">
        <v>86</v>
      </c>
    </row>
    <row r="11" spans="2:5" x14ac:dyDescent="0.3">
      <c r="B11" s="34" t="s">
        <v>30</v>
      </c>
      <c r="C11" s="12" t="s">
        <v>13</v>
      </c>
      <c r="D11" s="12" t="s">
        <v>87</v>
      </c>
      <c r="E11" s="36" t="s">
        <v>88</v>
      </c>
    </row>
    <row r="12" spans="2:5" x14ac:dyDescent="0.3">
      <c r="B12" s="34" t="s">
        <v>30</v>
      </c>
      <c r="C12" s="12" t="s">
        <v>13</v>
      </c>
      <c r="D12" s="12" t="s">
        <v>87</v>
      </c>
      <c r="E12" s="36" t="s">
        <v>89</v>
      </c>
    </row>
    <row r="13" spans="2:5" x14ac:dyDescent="0.3">
      <c r="B13" s="34" t="s">
        <v>30</v>
      </c>
      <c r="C13" s="12" t="s">
        <v>13</v>
      </c>
      <c r="D13" s="12" t="s">
        <v>87</v>
      </c>
      <c r="E13" s="36" t="s">
        <v>90</v>
      </c>
    </row>
    <row r="14" spans="2:5" x14ac:dyDescent="0.3">
      <c r="B14" s="34" t="s">
        <v>30</v>
      </c>
      <c r="C14" s="12" t="s">
        <v>13</v>
      </c>
      <c r="D14" s="12" t="s">
        <v>91</v>
      </c>
      <c r="E14" s="36" t="s">
        <v>92</v>
      </c>
    </row>
    <row r="15" spans="2:5" x14ac:dyDescent="0.3">
      <c r="B15" s="34" t="s">
        <v>30</v>
      </c>
      <c r="C15" s="12" t="s">
        <v>13</v>
      </c>
      <c r="D15" s="12" t="s">
        <v>91</v>
      </c>
      <c r="E15" s="36" t="s">
        <v>93</v>
      </c>
    </row>
    <row r="16" spans="2:5" x14ac:dyDescent="0.3">
      <c r="B16" s="34" t="s">
        <v>30</v>
      </c>
      <c r="C16" s="12" t="s">
        <v>13</v>
      </c>
      <c r="D16" s="12" t="s">
        <v>91</v>
      </c>
      <c r="E16" s="36" t="s">
        <v>94</v>
      </c>
    </row>
    <row r="17" spans="2:5" x14ac:dyDescent="0.3">
      <c r="B17" s="34" t="s">
        <v>30</v>
      </c>
      <c r="C17" s="12" t="s">
        <v>13</v>
      </c>
      <c r="D17" s="12" t="s">
        <v>91</v>
      </c>
      <c r="E17" s="36" t="s">
        <v>95</v>
      </c>
    </row>
    <row r="18" spans="2:5" x14ac:dyDescent="0.3">
      <c r="B18" s="34" t="s">
        <v>30</v>
      </c>
      <c r="C18" s="12" t="s">
        <v>13</v>
      </c>
      <c r="D18" s="12" t="s">
        <v>96</v>
      </c>
      <c r="E18" s="36" t="s">
        <v>92</v>
      </c>
    </row>
    <row r="19" spans="2:5" x14ac:dyDescent="0.3">
      <c r="B19" s="34" t="s">
        <v>30</v>
      </c>
      <c r="C19" s="12" t="s">
        <v>13</v>
      </c>
      <c r="D19" s="12" t="s">
        <v>96</v>
      </c>
      <c r="E19" s="36" t="s">
        <v>97</v>
      </c>
    </row>
    <row r="20" spans="2:5" x14ac:dyDescent="0.3">
      <c r="B20" s="34" t="s">
        <v>30</v>
      </c>
      <c r="C20" s="12" t="s">
        <v>13</v>
      </c>
      <c r="D20" s="12" t="s">
        <v>96</v>
      </c>
      <c r="E20" s="36" t="s">
        <v>98</v>
      </c>
    </row>
    <row r="21" spans="2:5" x14ac:dyDescent="0.3">
      <c r="B21" s="34" t="s">
        <v>30</v>
      </c>
      <c r="C21" s="12" t="s">
        <v>13</v>
      </c>
      <c r="D21" s="12" t="s">
        <v>96</v>
      </c>
      <c r="E21" s="36" t="s">
        <v>99</v>
      </c>
    </row>
    <row r="22" spans="2:5" x14ac:dyDescent="0.3">
      <c r="B22" s="34" t="s">
        <v>30</v>
      </c>
      <c r="C22" s="12" t="s">
        <v>13</v>
      </c>
      <c r="D22" s="12" t="s">
        <v>100</v>
      </c>
      <c r="E22" s="36" t="s">
        <v>101</v>
      </c>
    </row>
    <row r="23" spans="2:5" x14ac:dyDescent="0.3">
      <c r="B23" s="34" t="s">
        <v>30</v>
      </c>
      <c r="C23" s="12" t="s">
        <v>13</v>
      </c>
      <c r="D23" s="12" t="s">
        <v>100</v>
      </c>
      <c r="E23" s="36" t="s">
        <v>102</v>
      </c>
    </row>
    <row r="24" spans="2:5" x14ac:dyDescent="0.3">
      <c r="B24" s="34" t="s">
        <v>30</v>
      </c>
      <c r="C24" s="12" t="s">
        <v>13</v>
      </c>
      <c r="D24" s="12" t="s">
        <v>100</v>
      </c>
      <c r="E24" s="36" t="s">
        <v>103</v>
      </c>
    </row>
    <row r="25" spans="2:5" x14ac:dyDescent="0.3">
      <c r="B25" s="34" t="s">
        <v>30</v>
      </c>
      <c r="C25" s="12" t="s">
        <v>13</v>
      </c>
      <c r="D25" s="12" t="s">
        <v>100</v>
      </c>
      <c r="E25" s="36" t="s">
        <v>104</v>
      </c>
    </row>
    <row r="26" spans="2:5" x14ac:dyDescent="0.3">
      <c r="B26" s="34" t="s">
        <v>30</v>
      </c>
      <c r="C26" s="12" t="s">
        <v>13</v>
      </c>
      <c r="D26" s="12" t="s">
        <v>105</v>
      </c>
      <c r="E26" s="36" t="s">
        <v>106</v>
      </c>
    </row>
    <row r="27" spans="2:5" x14ac:dyDescent="0.3">
      <c r="B27" s="34" t="s">
        <v>30</v>
      </c>
      <c r="C27" s="12" t="s">
        <v>13</v>
      </c>
      <c r="D27" s="12" t="s">
        <v>105</v>
      </c>
      <c r="E27" s="36" t="s">
        <v>107</v>
      </c>
    </row>
    <row r="28" spans="2:5" x14ac:dyDescent="0.3">
      <c r="B28" s="34" t="s">
        <v>30</v>
      </c>
      <c r="C28" s="12" t="s">
        <v>13</v>
      </c>
      <c r="D28" s="12" t="s">
        <v>105</v>
      </c>
      <c r="E28" s="36" t="s">
        <v>108</v>
      </c>
    </row>
    <row r="29" spans="2:5" x14ac:dyDescent="0.3">
      <c r="B29" s="34" t="s">
        <v>30</v>
      </c>
      <c r="C29" s="12" t="s">
        <v>13</v>
      </c>
      <c r="D29" s="12" t="s">
        <v>105</v>
      </c>
      <c r="E29" s="36" t="s">
        <v>109</v>
      </c>
    </row>
    <row r="30" spans="2:5" x14ac:dyDescent="0.3">
      <c r="B30" s="34" t="s">
        <v>30</v>
      </c>
      <c r="C30" s="12" t="s">
        <v>19</v>
      </c>
      <c r="D30" s="12" t="s">
        <v>38</v>
      </c>
      <c r="E30" s="36" t="s">
        <v>110</v>
      </c>
    </row>
    <row r="31" spans="2:5" x14ac:dyDescent="0.3">
      <c r="B31" s="34" t="s">
        <v>30</v>
      </c>
      <c r="C31" s="12" t="s">
        <v>19</v>
      </c>
      <c r="D31" s="12" t="s">
        <v>38</v>
      </c>
      <c r="E31" s="36" t="s">
        <v>111</v>
      </c>
    </row>
    <row r="32" spans="2:5" x14ac:dyDescent="0.3">
      <c r="B32" s="34" t="s">
        <v>30</v>
      </c>
      <c r="C32" s="12" t="s">
        <v>19</v>
      </c>
      <c r="D32" s="12" t="s">
        <v>38</v>
      </c>
      <c r="E32" s="36" t="s">
        <v>112</v>
      </c>
    </row>
    <row r="33" spans="2:5" x14ac:dyDescent="0.3">
      <c r="B33" s="34" t="s">
        <v>30</v>
      </c>
      <c r="C33" s="12" t="s">
        <v>19</v>
      </c>
      <c r="D33" s="12" t="s">
        <v>38</v>
      </c>
      <c r="E33" s="36" t="s">
        <v>113</v>
      </c>
    </row>
    <row r="34" spans="2:5" x14ac:dyDescent="0.3">
      <c r="B34" s="34" t="s">
        <v>30</v>
      </c>
      <c r="C34" s="12" t="s">
        <v>19</v>
      </c>
      <c r="D34" s="12" t="s">
        <v>38</v>
      </c>
      <c r="E34" s="36" t="s">
        <v>114</v>
      </c>
    </row>
    <row r="35" spans="2:5" x14ac:dyDescent="0.3">
      <c r="B35" s="34" t="s">
        <v>30</v>
      </c>
      <c r="C35" s="12" t="s">
        <v>19</v>
      </c>
      <c r="D35" s="12" t="s">
        <v>38</v>
      </c>
      <c r="E35" s="36" t="s">
        <v>115</v>
      </c>
    </row>
    <row r="36" spans="2:5" x14ac:dyDescent="0.3">
      <c r="B36" s="34" t="s">
        <v>30</v>
      </c>
      <c r="C36" s="12" t="s">
        <v>19</v>
      </c>
      <c r="D36" s="12" t="s">
        <v>38</v>
      </c>
      <c r="E36" s="36" t="s">
        <v>116</v>
      </c>
    </row>
    <row r="37" spans="2:5" x14ac:dyDescent="0.3">
      <c r="B37" s="34" t="s">
        <v>30</v>
      </c>
      <c r="C37" s="12" t="s">
        <v>19</v>
      </c>
      <c r="D37" s="12" t="s">
        <v>39</v>
      </c>
      <c r="E37" s="36" t="s">
        <v>110</v>
      </c>
    </row>
    <row r="38" spans="2:5" x14ac:dyDescent="0.3">
      <c r="B38" s="34" t="s">
        <v>30</v>
      </c>
      <c r="C38" s="12" t="s">
        <v>19</v>
      </c>
      <c r="D38" s="12" t="s">
        <v>39</v>
      </c>
      <c r="E38" s="36" t="s">
        <v>117</v>
      </c>
    </row>
    <row r="39" spans="2:5" x14ac:dyDescent="0.3">
      <c r="B39" s="34" t="s">
        <v>30</v>
      </c>
      <c r="C39" s="12" t="s">
        <v>19</v>
      </c>
      <c r="D39" s="12" t="s">
        <v>39</v>
      </c>
      <c r="E39" s="36" t="s">
        <v>118</v>
      </c>
    </row>
    <row r="40" spans="2:5" x14ac:dyDescent="0.3">
      <c r="B40" s="34" t="s">
        <v>30</v>
      </c>
      <c r="C40" s="12" t="s">
        <v>19</v>
      </c>
      <c r="D40" s="12" t="s">
        <v>39</v>
      </c>
      <c r="E40" s="36" t="s">
        <v>119</v>
      </c>
    </row>
    <row r="41" spans="2:5" x14ac:dyDescent="0.3">
      <c r="B41" s="34" t="s">
        <v>30</v>
      </c>
      <c r="C41" s="12" t="s">
        <v>19</v>
      </c>
      <c r="D41" s="12" t="s">
        <v>39</v>
      </c>
      <c r="E41" s="36" t="s">
        <v>120</v>
      </c>
    </row>
    <row r="42" spans="2:5" x14ac:dyDescent="0.3">
      <c r="B42" s="34" t="s">
        <v>30</v>
      </c>
      <c r="C42" s="12" t="s">
        <v>19</v>
      </c>
      <c r="D42" s="12" t="s">
        <v>39</v>
      </c>
      <c r="E42" s="36" t="s">
        <v>121</v>
      </c>
    </row>
    <row r="43" spans="2:5" x14ac:dyDescent="0.3">
      <c r="B43" s="34" t="s">
        <v>30</v>
      </c>
      <c r="C43" s="12" t="s">
        <v>19</v>
      </c>
      <c r="D43" s="12" t="s">
        <v>39</v>
      </c>
      <c r="E43" s="36" t="s">
        <v>122</v>
      </c>
    </row>
    <row r="44" spans="2:5" x14ac:dyDescent="0.3">
      <c r="B44" s="34" t="s">
        <v>30</v>
      </c>
      <c r="C44" s="12" t="s">
        <v>19</v>
      </c>
      <c r="D44" s="12" t="s">
        <v>40</v>
      </c>
      <c r="E44" s="36" t="s">
        <v>123</v>
      </c>
    </row>
    <row r="45" spans="2:5" x14ac:dyDescent="0.3">
      <c r="B45" s="34" t="s">
        <v>30</v>
      </c>
      <c r="C45" s="12" t="s">
        <v>19</v>
      </c>
      <c r="D45" s="12" t="s">
        <v>40</v>
      </c>
      <c r="E45" s="36" t="s">
        <v>124</v>
      </c>
    </row>
    <row r="46" spans="2:5" x14ac:dyDescent="0.3">
      <c r="B46" s="34" t="s">
        <v>30</v>
      </c>
      <c r="C46" s="12" t="s">
        <v>19</v>
      </c>
      <c r="D46" s="12" t="s">
        <v>40</v>
      </c>
      <c r="E46" s="36" t="s">
        <v>125</v>
      </c>
    </row>
    <row r="47" spans="2:5" x14ac:dyDescent="0.3">
      <c r="B47" s="34" t="s">
        <v>30</v>
      </c>
      <c r="C47" s="12" t="s">
        <v>19</v>
      </c>
      <c r="D47" s="12" t="s">
        <v>40</v>
      </c>
      <c r="E47" s="36" t="s">
        <v>126</v>
      </c>
    </row>
    <row r="48" spans="2:5" x14ac:dyDescent="0.3">
      <c r="B48" s="34" t="s">
        <v>30</v>
      </c>
      <c r="C48" s="12" t="s">
        <v>19</v>
      </c>
      <c r="D48" s="12" t="s">
        <v>40</v>
      </c>
      <c r="E48" s="36" t="s">
        <v>127</v>
      </c>
    </row>
    <row r="49" spans="2:5" x14ac:dyDescent="0.3">
      <c r="B49" s="34" t="s">
        <v>30</v>
      </c>
      <c r="C49" s="12" t="s">
        <v>19</v>
      </c>
      <c r="D49" s="12" t="s">
        <v>40</v>
      </c>
      <c r="E49" s="36" t="s">
        <v>128</v>
      </c>
    </row>
    <row r="50" spans="2:5" x14ac:dyDescent="0.3">
      <c r="B50" s="34" t="s">
        <v>30</v>
      </c>
      <c r="C50" s="12" t="s">
        <v>19</v>
      </c>
      <c r="D50" s="12" t="s">
        <v>40</v>
      </c>
      <c r="E50" s="36" t="s">
        <v>129</v>
      </c>
    </row>
    <row r="51" spans="2:5" x14ac:dyDescent="0.3">
      <c r="B51" s="34" t="s">
        <v>30</v>
      </c>
      <c r="C51" s="12" t="s">
        <v>19</v>
      </c>
      <c r="D51" s="12" t="s">
        <v>41</v>
      </c>
      <c r="E51" s="36" t="s">
        <v>130</v>
      </c>
    </row>
    <row r="52" spans="2:5" x14ac:dyDescent="0.3">
      <c r="B52" s="34" t="s">
        <v>30</v>
      </c>
      <c r="C52" s="12" t="s">
        <v>19</v>
      </c>
      <c r="D52" s="12" t="s">
        <v>41</v>
      </c>
      <c r="E52" s="36" t="s">
        <v>131</v>
      </c>
    </row>
    <row r="53" spans="2:5" x14ac:dyDescent="0.3">
      <c r="B53" s="34" t="s">
        <v>30</v>
      </c>
      <c r="C53" s="12" t="s">
        <v>19</v>
      </c>
      <c r="D53" s="12" t="s">
        <v>41</v>
      </c>
      <c r="E53" s="36" t="s">
        <v>132</v>
      </c>
    </row>
    <row r="54" spans="2:5" x14ac:dyDescent="0.3">
      <c r="B54" s="34" t="s">
        <v>30</v>
      </c>
      <c r="C54" s="12" t="s">
        <v>19</v>
      </c>
      <c r="D54" s="12" t="s">
        <v>41</v>
      </c>
      <c r="E54" s="36" t="s">
        <v>133</v>
      </c>
    </row>
    <row r="55" spans="2:5" x14ac:dyDescent="0.3">
      <c r="B55" s="34" t="s">
        <v>30</v>
      </c>
      <c r="C55" s="12" t="s">
        <v>19</v>
      </c>
      <c r="D55" s="12" t="s">
        <v>41</v>
      </c>
      <c r="E55" s="36" t="s">
        <v>134</v>
      </c>
    </row>
    <row r="56" spans="2:5" x14ac:dyDescent="0.3">
      <c r="B56" s="34" t="s">
        <v>30</v>
      </c>
      <c r="C56" s="12" t="s">
        <v>19</v>
      </c>
      <c r="D56" s="12" t="s">
        <v>41</v>
      </c>
      <c r="E56" s="36" t="s">
        <v>135</v>
      </c>
    </row>
    <row r="57" spans="2:5" x14ac:dyDescent="0.3">
      <c r="B57" s="34" t="s">
        <v>30</v>
      </c>
      <c r="C57" s="12" t="s">
        <v>19</v>
      </c>
      <c r="D57" s="12" t="s">
        <v>41</v>
      </c>
      <c r="E57" s="36" t="s">
        <v>136</v>
      </c>
    </row>
    <row r="58" spans="2:5" x14ac:dyDescent="0.3">
      <c r="B58" s="34" t="s">
        <v>30</v>
      </c>
      <c r="C58" s="12" t="s">
        <v>25</v>
      </c>
      <c r="D58" s="12" t="s">
        <v>43</v>
      </c>
      <c r="E58" s="36" t="s">
        <v>137</v>
      </c>
    </row>
    <row r="59" spans="2:5" x14ac:dyDescent="0.3">
      <c r="B59" s="34" t="s">
        <v>30</v>
      </c>
      <c r="C59" s="12" t="s">
        <v>25</v>
      </c>
      <c r="D59" s="12" t="s">
        <v>43</v>
      </c>
      <c r="E59" s="36" t="s">
        <v>138</v>
      </c>
    </row>
    <row r="60" spans="2:5" x14ac:dyDescent="0.3">
      <c r="B60" s="34" t="s">
        <v>30</v>
      </c>
      <c r="C60" s="12" t="s">
        <v>25</v>
      </c>
      <c r="D60" s="12" t="s">
        <v>43</v>
      </c>
      <c r="E60" s="36" t="s">
        <v>139</v>
      </c>
    </row>
    <row r="61" spans="2:5" x14ac:dyDescent="0.3">
      <c r="B61" s="34" t="s">
        <v>30</v>
      </c>
      <c r="C61" s="12" t="s">
        <v>25</v>
      </c>
      <c r="D61" s="12" t="s">
        <v>43</v>
      </c>
      <c r="E61" s="36" t="s">
        <v>140</v>
      </c>
    </row>
    <row r="62" spans="2:5" x14ac:dyDescent="0.3">
      <c r="B62" s="34" t="s">
        <v>30</v>
      </c>
      <c r="C62" s="12" t="s">
        <v>25</v>
      </c>
      <c r="D62" s="12" t="s">
        <v>43</v>
      </c>
      <c r="E62" s="36" t="s">
        <v>141</v>
      </c>
    </row>
    <row r="63" spans="2:5" x14ac:dyDescent="0.3">
      <c r="B63" s="34" t="s">
        <v>30</v>
      </c>
      <c r="C63" s="12" t="s">
        <v>25</v>
      </c>
      <c r="D63" s="12" t="s">
        <v>43</v>
      </c>
      <c r="E63" s="36" t="s">
        <v>142</v>
      </c>
    </row>
    <row r="64" spans="2:5" x14ac:dyDescent="0.3">
      <c r="B64" s="34" t="s">
        <v>30</v>
      </c>
      <c r="C64" s="12" t="s">
        <v>25</v>
      </c>
      <c r="D64" s="12" t="s">
        <v>43</v>
      </c>
      <c r="E64" s="36" t="s">
        <v>143</v>
      </c>
    </row>
    <row r="65" spans="2:5" x14ac:dyDescent="0.3">
      <c r="B65" s="34" t="s">
        <v>30</v>
      </c>
      <c r="C65" s="12" t="s">
        <v>25</v>
      </c>
      <c r="D65" s="12" t="s">
        <v>43</v>
      </c>
      <c r="E65" s="36" t="s">
        <v>144</v>
      </c>
    </row>
    <row r="66" spans="2:5" x14ac:dyDescent="0.3">
      <c r="B66" s="34" t="s">
        <v>30</v>
      </c>
      <c r="C66" s="12" t="s">
        <v>25</v>
      </c>
      <c r="D66" s="12" t="s">
        <v>44</v>
      </c>
      <c r="E66" s="36" t="s">
        <v>145</v>
      </c>
    </row>
    <row r="67" spans="2:5" x14ac:dyDescent="0.3">
      <c r="B67" s="34" t="s">
        <v>30</v>
      </c>
      <c r="C67" s="12" t="s">
        <v>25</v>
      </c>
      <c r="D67" s="12" t="s">
        <v>44</v>
      </c>
      <c r="E67" s="36" t="s">
        <v>146</v>
      </c>
    </row>
    <row r="68" spans="2:5" x14ac:dyDescent="0.3">
      <c r="B68" s="34" t="s">
        <v>30</v>
      </c>
      <c r="C68" s="12" t="s">
        <v>25</v>
      </c>
      <c r="D68" s="12" t="s">
        <v>44</v>
      </c>
      <c r="E68" s="36" t="s">
        <v>147</v>
      </c>
    </row>
    <row r="69" spans="2:5" x14ac:dyDescent="0.3">
      <c r="B69" s="34" t="s">
        <v>30</v>
      </c>
      <c r="C69" s="12" t="s">
        <v>25</v>
      </c>
      <c r="D69" s="12" t="s">
        <v>44</v>
      </c>
      <c r="E69" s="36" t="s">
        <v>148</v>
      </c>
    </row>
    <row r="70" spans="2:5" x14ac:dyDescent="0.3">
      <c r="B70" s="34" t="s">
        <v>30</v>
      </c>
      <c r="C70" s="12" t="s">
        <v>25</v>
      </c>
      <c r="D70" s="12" t="s">
        <v>44</v>
      </c>
      <c r="E70" s="36" t="s">
        <v>149</v>
      </c>
    </row>
    <row r="71" spans="2:5" x14ac:dyDescent="0.3">
      <c r="B71" s="34" t="s">
        <v>30</v>
      </c>
      <c r="C71" s="12" t="s">
        <v>25</v>
      </c>
      <c r="D71" s="12" t="s">
        <v>44</v>
      </c>
      <c r="E71" s="36" t="s">
        <v>150</v>
      </c>
    </row>
    <row r="72" spans="2:5" x14ac:dyDescent="0.3">
      <c r="B72" s="34" t="s">
        <v>30</v>
      </c>
      <c r="C72" s="12" t="s">
        <v>25</v>
      </c>
      <c r="D72" s="12" t="s">
        <v>44</v>
      </c>
      <c r="E72" s="36" t="s">
        <v>151</v>
      </c>
    </row>
    <row r="73" spans="2:5" x14ac:dyDescent="0.3">
      <c r="B73" s="34" t="s">
        <v>30</v>
      </c>
      <c r="C73" s="12" t="s">
        <v>25</v>
      </c>
      <c r="D73" s="12" t="s">
        <v>44</v>
      </c>
      <c r="E73" s="36" t="s">
        <v>152</v>
      </c>
    </row>
    <row r="74" spans="2:5" x14ac:dyDescent="0.3">
      <c r="B74" s="34" t="s">
        <v>30</v>
      </c>
      <c r="C74" s="12" t="s">
        <v>25</v>
      </c>
      <c r="D74" s="12" t="s">
        <v>45</v>
      </c>
      <c r="E74" s="36" t="s">
        <v>153</v>
      </c>
    </row>
    <row r="75" spans="2:5" x14ac:dyDescent="0.3">
      <c r="B75" s="34" t="s">
        <v>30</v>
      </c>
      <c r="C75" s="12" t="s">
        <v>25</v>
      </c>
      <c r="D75" s="12" t="s">
        <v>45</v>
      </c>
      <c r="E75" s="36" t="s">
        <v>154</v>
      </c>
    </row>
    <row r="76" spans="2:5" x14ac:dyDescent="0.3">
      <c r="B76" s="34" t="s">
        <v>30</v>
      </c>
      <c r="C76" s="12" t="s">
        <v>25</v>
      </c>
      <c r="D76" s="12" t="s">
        <v>45</v>
      </c>
      <c r="E76" s="36" t="s">
        <v>155</v>
      </c>
    </row>
    <row r="77" spans="2:5" x14ac:dyDescent="0.3">
      <c r="B77" s="34" t="s">
        <v>30</v>
      </c>
      <c r="C77" s="12" t="s">
        <v>25</v>
      </c>
      <c r="D77" s="12" t="s">
        <v>45</v>
      </c>
      <c r="E77" s="36" t="s">
        <v>156</v>
      </c>
    </row>
    <row r="78" spans="2:5" x14ac:dyDescent="0.3">
      <c r="B78" s="34" t="s">
        <v>48</v>
      </c>
      <c r="C78" s="12" t="s">
        <v>13</v>
      </c>
      <c r="D78" s="35" t="s">
        <v>81</v>
      </c>
      <c r="E78" s="36" t="s">
        <v>82</v>
      </c>
    </row>
    <row r="79" spans="2:5" x14ac:dyDescent="0.3">
      <c r="B79" s="34" t="s">
        <v>48</v>
      </c>
      <c r="C79" s="12" t="s">
        <v>13</v>
      </c>
      <c r="D79" s="35" t="s">
        <v>81</v>
      </c>
      <c r="E79" s="36" t="s">
        <v>83</v>
      </c>
    </row>
    <row r="80" spans="2:5" x14ac:dyDescent="0.3">
      <c r="B80" s="34" t="s">
        <v>48</v>
      </c>
      <c r="C80" s="12" t="s">
        <v>13</v>
      </c>
      <c r="D80" s="35" t="s">
        <v>81</v>
      </c>
      <c r="E80" s="36" t="s">
        <v>84</v>
      </c>
    </row>
    <row r="81" spans="2:5" x14ac:dyDescent="0.3">
      <c r="B81" s="34" t="s">
        <v>48</v>
      </c>
      <c r="C81" s="12" t="s">
        <v>13</v>
      </c>
      <c r="D81" s="35" t="s">
        <v>81</v>
      </c>
      <c r="E81" s="36" t="s">
        <v>85</v>
      </c>
    </row>
    <row r="82" spans="2:5" x14ac:dyDescent="0.3">
      <c r="B82" s="34" t="s">
        <v>48</v>
      </c>
      <c r="C82" s="12" t="s">
        <v>13</v>
      </c>
      <c r="D82" s="12" t="s">
        <v>32</v>
      </c>
      <c r="E82" s="36" t="s">
        <v>86</v>
      </c>
    </row>
    <row r="83" spans="2:5" x14ac:dyDescent="0.3">
      <c r="B83" s="34" t="s">
        <v>48</v>
      </c>
      <c r="C83" s="12" t="s">
        <v>13</v>
      </c>
      <c r="D83" s="12" t="s">
        <v>87</v>
      </c>
      <c r="E83" s="36" t="s">
        <v>88</v>
      </c>
    </row>
    <row r="84" spans="2:5" x14ac:dyDescent="0.3">
      <c r="B84" s="34" t="s">
        <v>48</v>
      </c>
      <c r="C84" s="12" t="s">
        <v>13</v>
      </c>
      <c r="D84" s="12" t="s">
        <v>87</v>
      </c>
      <c r="E84" s="36" t="s">
        <v>89</v>
      </c>
    </row>
    <row r="85" spans="2:5" x14ac:dyDescent="0.3">
      <c r="B85" s="34" t="s">
        <v>48</v>
      </c>
      <c r="C85" s="12" t="s">
        <v>13</v>
      </c>
      <c r="D85" s="12" t="s">
        <v>87</v>
      </c>
      <c r="E85" s="36" t="s">
        <v>90</v>
      </c>
    </row>
    <row r="86" spans="2:5" x14ac:dyDescent="0.3">
      <c r="B86" s="34" t="s">
        <v>48</v>
      </c>
      <c r="C86" s="12" t="s">
        <v>19</v>
      </c>
      <c r="D86" s="12" t="s">
        <v>50</v>
      </c>
      <c r="E86" s="36" t="s">
        <v>157</v>
      </c>
    </row>
    <row r="87" spans="2:5" x14ac:dyDescent="0.3">
      <c r="B87" s="34" t="s">
        <v>48</v>
      </c>
      <c r="C87" s="12" t="s">
        <v>19</v>
      </c>
      <c r="D87" s="12" t="s">
        <v>50</v>
      </c>
      <c r="E87" s="36" t="s">
        <v>158</v>
      </c>
    </row>
    <row r="88" spans="2:5" x14ac:dyDescent="0.3">
      <c r="B88" s="34" t="s">
        <v>48</v>
      </c>
      <c r="C88" s="12" t="s">
        <v>19</v>
      </c>
      <c r="D88" s="12" t="s">
        <v>50</v>
      </c>
      <c r="E88" s="36" t="s">
        <v>159</v>
      </c>
    </row>
    <row r="89" spans="2:5" x14ac:dyDescent="0.3">
      <c r="B89" s="34" t="s">
        <v>48</v>
      </c>
      <c r="C89" s="12" t="s">
        <v>19</v>
      </c>
      <c r="D89" s="12" t="s">
        <v>50</v>
      </c>
      <c r="E89" s="36" t="s">
        <v>160</v>
      </c>
    </row>
    <row r="90" spans="2:5" x14ac:dyDescent="0.3">
      <c r="B90" s="34" t="s">
        <v>48</v>
      </c>
      <c r="C90" s="12" t="s">
        <v>19</v>
      </c>
      <c r="D90" s="12" t="s">
        <v>51</v>
      </c>
      <c r="E90" s="36" t="s">
        <v>161</v>
      </c>
    </row>
    <row r="91" spans="2:5" x14ac:dyDescent="0.3">
      <c r="B91" s="34" t="s">
        <v>48</v>
      </c>
      <c r="C91" s="12" t="s">
        <v>19</v>
      </c>
      <c r="D91" s="12" t="s">
        <v>51</v>
      </c>
      <c r="E91" s="36" t="s">
        <v>162</v>
      </c>
    </row>
    <row r="92" spans="2:5" x14ac:dyDescent="0.3">
      <c r="B92" s="34" t="s">
        <v>48</v>
      </c>
      <c r="C92" s="12" t="s">
        <v>19</v>
      </c>
      <c r="D92" s="12" t="s">
        <v>51</v>
      </c>
      <c r="E92" s="36" t="s">
        <v>163</v>
      </c>
    </row>
    <row r="93" spans="2:5" x14ac:dyDescent="0.3">
      <c r="B93" s="34" t="s">
        <v>48</v>
      </c>
      <c r="C93" s="12" t="s">
        <v>19</v>
      </c>
      <c r="D93" s="12" t="s">
        <v>51</v>
      </c>
      <c r="E93" s="36" t="s">
        <v>164</v>
      </c>
    </row>
    <row r="94" spans="2:5" x14ac:dyDescent="0.3">
      <c r="B94" s="34" t="s">
        <v>48</v>
      </c>
      <c r="C94" s="12" t="s">
        <v>25</v>
      </c>
      <c r="D94" s="12" t="s">
        <v>53</v>
      </c>
      <c r="E94" s="36" t="s">
        <v>165</v>
      </c>
    </row>
    <row r="95" spans="2:5" x14ac:dyDescent="0.3">
      <c r="B95" s="34" t="s">
        <v>48</v>
      </c>
      <c r="C95" s="12" t="s">
        <v>25</v>
      </c>
      <c r="D95" s="12" t="s">
        <v>53</v>
      </c>
      <c r="E95" s="36" t="s">
        <v>166</v>
      </c>
    </row>
    <row r="96" spans="2:5" x14ac:dyDescent="0.3">
      <c r="B96" s="34" t="s">
        <v>48</v>
      </c>
      <c r="C96" s="12" t="s">
        <v>25</v>
      </c>
      <c r="D96" s="12" t="s">
        <v>53</v>
      </c>
      <c r="E96" s="36" t="s">
        <v>167</v>
      </c>
    </row>
    <row r="97" spans="2:5" x14ac:dyDescent="0.3">
      <c r="B97" s="34" t="s">
        <v>48</v>
      </c>
      <c r="C97" s="12" t="s">
        <v>25</v>
      </c>
      <c r="D97" s="12" t="s">
        <v>53</v>
      </c>
      <c r="E97" s="36" t="s">
        <v>168</v>
      </c>
    </row>
    <row r="98" spans="2:5" x14ac:dyDescent="0.3">
      <c r="B98" s="34" t="s">
        <v>48</v>
      </c>
      <c r="C98" s="12" t="s">
        <v>25</v>
      </c>
      <c r="D98" s="12" t="s">
        <v>53</v>
      </c>
      <c r="E98" s="36" t="s">
        <v>169</v>
      </c>
    </row>
    <row r="99" spans="2:5" x14ac:dyDescent="0.3">
      <c r="B99" s="34" t="s">
        <v>48</v>
      </c>
      <c r="C99" s="12" t="s">
        <v>25</v>
      </c>
      <c r="D99" s="12" t="s">
        <v>53</v>
      </c>
      <c r="E99" s="36" t="s">
        <v>170</v>
      </c>
    </row>
    <row r="100" spans="2:5" x14ac:dyDescent="0.3">
      <c r="B100" s="34" t="s">
        <v>48</v>
      </c>
      <c r="C100" s="12" t="s">
        <v>25</v>
      </c>
      <c r="D100" s="12" t="s">
        <v>53</v>
      </c>
      <c r="E100" s="36" t="s">
        <v>171</v>
      </c>
    </row>
    <row r="101" spans="2:5" x14ac:dyDescent="0.3">
      <c r="B101" s="34" t="s">
        <v>48</v>
      </c>
      <c r="C101" s="12" t="s">
        <v>25</v>
      </c>
      <c r="D101" s="12" t="s">
        <v>54</v>
      </c>
      <c r="E101" s="36" t="s">
        <v>172</v>
      </c>
    </row>
    <row r="102" spans="2:5" x14ac:dyDescent="0.3">
      <c r="B102" s="34" t="s">
        <v>48</v>
      </c>
      <c r="C102" s="12" t="s">
        <v>25</v>
      </c>
      <c r="D102" s="12" t="s">
        <v>54</v>
      </c>
      <c r="E102" s="36" t="s">
        <v>173</v>
      </c>
    </row>
    <row r="103" spans="2:5" x14ac:dyDescent="0.3">
      <c r="B103" s="34" t="s">
        <v>48</v>
      </c>
      <c r="C103" s="12" t="s">
        <v>25</v>
      </c>
      <c r="D103" s="12" t="s">
        <v>54</v>
      </c>
      <c r="E103" s="36" t="s">
        <v>174</v>
      </c>
    </row>
    <row r="104" spans="2:5" x14ac:dyDescent="0.3">
      <c r="B104" s="34" t="s">
        <v>48</v>
      </c>
      <c r="C104" s="12" t="s">
        <v>25</v>
      </c>
      <c r="D104" s="12" t="s">
        <v>54</v>
      </c>
      <c r="E104" s="36" t="s">
        <v>175</v>
      </c>
    </row>
    <row r="105" spans="2:5" x14ac:dyDescent="0.3">
      <c r="B105" s="34" t="s">
        <v>48</v>
      </c>
      <c r="C105" s="12" t="s">
        <v>25</v>
      </c>
      <c r="D105" s="12" t="s">
        <v>54</v>
      </c>
      <c r="E105" s="36" t="s">
        <v>176</v>
      </c>
    </row>
    <row r="106" spans="2:5" x14ac:dyDescent="0.3">
      <c r="B106" s="34" t="s">
        <v>48</v>
      </c>
      <c r="C106" s="12" t="s">
        <v>25</v>
      </c>
      <c r="D106" s="12" t="s">
        <v>54</v>
      </c>
      <c r="E106" s="36" t="s">
        <v>177</v>
      </c>
    </row>
    <row r="107" spans="2:5" x14ac:dyDescent="0.3">
      <c r="B107" s="34" t="s">
        <v>48</v>
      </c>
      <c r="C107" s="12" t="s">
        <v>25</v>
      </c>
      <c r="D107" s="12" t="s">
        <v>54</v>
      </c>
      <c r="E107" s="36" t="s">
        <v>178</v>
      </c>
    </row>
    <row r="108" spans="2:5" x14ac:dyDescent="0.3">
      <c r="B108" s="34" t="s">
        <v>48</v>
      </c>
      <c r="C108" s="12" t="s">
        <v>25</v>
      </c>
      <c r="D108" s="12" t="s">
        <v>55</v>
      </c>
      <c r="E108" s="36" t="s">
        <v>179</v>
      </c>
    </row>
    <row r="109" spans="2:5" x14ac:dyDescent="0.3">
      <c r="B109" s="34" t="s">
        <v>48</v>
      </c>
      <c r="C109" s="12" t="s">
        <v>25</v>
      </c>
      <c r="D109" s="12" t="s">
        <v>55</v>
      </c>
      <c r="E109" s="36" t="s">
        <v>180</v>
      </c>
    </row>
    <row r="110" spans="2:5" x14ac:dyDescent="0.3">
      <c r="B110" s="34" t="s">
        <v>48</v>
      </c>
      <c r="C110" s="12" t="s">
        <v>25</v>
      </c>
      <c r="D110" s="12" t="s">
        <v>55</v>
      </c>
      <c r="E110" s="36" t="s">
        <v>181</v>
      </c>
    </row>
    <row r="111" spans="2:5" x14ac:dyDescent="0.3">
      <c r="B111" s="34" t="s">
        <v>48</v>
      </c>
      <c r="C111" s="12" t="s">
        <v>25</v>
      </c>
      <c r="D111" s="12" t="s">
        <v>55</v>
      </c>
      <c r="E111" s="36" t="s">
        <v>182</v>
      </c>
    </row>
    <row r="112" spans="2:5" x14ac:dyDescent="0.3">
      <c r="B112" s="34" t="s">
        <v>48</v>
      </c>
      <c r="C112" s="12" t="s">
        <v>25</v>
      </c>
      <c r="D112" s="12" t="s">
        <v>55</v>
      </c>
      <c r="E112" s="36" t="s">
        <v>183</v>
      </c>
    </row>
    <row r="113" spans="2:5" x14ac:dyDescent="0.3">
      <c r="B113" s="34" t="s">
        <v>48</v>
      </c>
      <c r="C113" s="12" t="s">
        <v>25</v>
      </c>
      <c r="D113" s="12" t="s">
        <v>55</v>
      </c>
      <c r="E113" s="36" t="s">
        <v>184</v>
      </c>
    </row>
    <row r="114" spans="2:5" x14ac:dyDescent="0.3">
      <c r="B114" s="34" t="s">
        <v>48</v>
      </c>
      <c r="C114" s="12" t="s">
        <v>25</v>
      </c>
      <c r="D114" s="12" t="s">
        <v>55</v>
      </c>
      <c r="E114" s="36" t="s">
        <v>185</v>
      </c>
    </row>
    <row r="115" spans="2:5" x14ac:dyDescent="0.3">
      <c r="B115" s="34" t="s">
        <v>48</v>
      </c>
      <c r="C115" s="12" t="s">
        <v>25</v>
      </c>
      <c r="D115" s="12" t="s">
        <v>56</v>
      </c>
      <c r="E115" s="36" t="s">
        <v>186</v>
      </c>
    </row>
    <row r="116" spans="2:5" x14ac:dyDescent="0.3">
      <c r="B116" s="34" t="s">
        <v>48</v>
      </c>
      <c r="C116" s="12" t="s">
        <v>25</v>
      </c>
      <c r="D116" s="12" t="s">
        <v>56</v>
      </c>
      <c r="E116" s="36" t="s">
        <v>187</v>
      </c>
    </row>
    <row r="117" spans="2:5" x14ac:dyDescent="0.3">
      <c r="B117" s="34" t="s">
        <v>48</v>
      </c>
      <c r="C117" s="12" t="s">
        <v>25</v>
      </c>
      <c r="D117" s="12" t="s">
        <v>56</v>
      </c>
      <c r="E117" s="36" t="s">
        <v>188</v>
      </c>
    </row>
    <row r="118" spans="2:5" x14ac:dyDescent="0.3">
      <c r="B118" s="34" t="s">
        <v>48</v>
      </c>
      <c r="C118" s="12" t="s">
        <v>25</v>
      </c>
      <c r="D118" s="12" t="s">
        <v>56</v>
      </c>
      <c r="E118" s="36" t="s">
        <v>189</v>
      </c>
    </row>
    <row r="119" spans="2:5" x14ac:dyDescent="0.3">
      <c r="B119" s="34" t="s">
        <v>48</v>
      </c>
      <c r="C119" s="12" t="s">
        <v>25</v>
      </c>
      <c r="D119" s="12" t="s">
        <v>56</v>
      </c>
      <c r="E119" s="36" t="s">
        <v>190</v>
      </c>
    </row>
    <row r="120" spans="2:5" x14ac:dyDescent="0.3">
      <c r="B120" s="34" t="s">
        <v>48</v>
      </c>
      <c r="C120" s="12" t="s">
        <v>25</v>
      </c>
      <c r="D120" s="12" t="s">
        <v>56</v>
      </c>
      <c r="E120" s="36" t="s">
        <v>191</v>
      </c>
    </row>
    <row r="121" spans="2:5" x14ac:dyDescent="0.3">
      <c r="B121" s="34" t="s">
        <v>48</v>
      </c>
      <c r="C121" s="12" t="s">
        <v>25</v>
      </c>
      <c r="D121" s="12" t="s">
        <v>56</v>
      </c>
      <c r="E121" s="36" t="s">
        <v>192</v>
      </c>
    </row>
    <row r="122" spans="2:5" x14ac:dyDescent="0.3">
      <c r="B122" s="34" t="s">
        <v>48</v>
      </c>
      <c r="C122" s="12" t="s">
        <v>25</v>
      </c>
      <c r="D122" s="12" t="s">
        <v>57</v>
      </c>
      <c r="E122" s="36" t="s">
        <v>193</v>
      </c>
    </row>
    <row r="123" spans="2:5" x14ac:dyDescent="0.3">
      <c r="B123" s="34" t="s">
        <v>48</v>
      </c>
      <c r="C123" s="12" t="s">
        <v>25</v>
      </c>
      <c r="D123" s="12" t="s">
        <v>57</v>
      </c>
      <c r="E123" s="36" t="s">
        <v>194</v>
      </c>
    </row>
    <row r="124" spans="2:5" x14ac:dyDescent="0.3">
      <c r="B124" s="34" t="s">
        <v>48</v>
      </c>
      <c r="C124" s="12" t="s">
        <v>25</v>
      </c>
      <c r="D124" s="12" t="s">
        <v>57</v>
      </c>
      <c r="E124" s="36" t="s">
        <v>195</v>
      </c>
    </row>
    <row r="125" spans="2:5" x14ac:dyDescent="0.3">
      <c r="B125" s="34" t="s">
        <v>48</v>
      </c>
      <c r="C125" s="12" t="s">
        <v>25</v>
      </c>
      <c r="D125" s="12" t="s">
        <v>57</v>
      </c>
      <c r="E125" s="36" t="s">
        <v>196</v>
      </c>
    </row>
    <row r="126" spans="2:5" x14ac:dyDescent="0.3">
      <c r="B126" s="34" t="s">
        <v>60</v>
      </c>
      <c r="C126" s="12" t="s">
        <v>13</v>
      </c>
      <c r="D126" s="12" t="s">
        <v>61</v>
      </c>
      <c r="E126" s="36" t="s">
        <v>197</v>
      </c>
    </row>
    <row r="127" spans="2:5" x14ac:dyDescent="0.3">
      <c r="B127" s="34" t="s">
        <v>60</v>
      </c>
      <c r="C127" s="12" t="s">
        <v>13</v>
      </c>
      <c r="D127" s="12" t="s">
        <v>61</v>
      </c>
      <c r="E127" s="36" t="s">
        <v>198</v>
      </c>
    </row>
    <row r="128" spans="2:5" x14ac:dyDescent="0.3">
      <c r="B128" s="34" t="s">
        <v>60</v>
      </c>
      <c r="C128" s="12" t="s">
        <v>13</v>
      </c>
      <c r="D128" s="12" t="s">
        <v>61</v>
      </c>
      <c r="E128" s="36" t="s">
        <v>199</v>
      </c>
    </row>
    <row r="129" spans="2:5" x14ac:dyDescent="0.3">
      <c r="B129" s="34" t="s">
        <v>60</v>
      </c>
      <c r="C129" s="12" t="s">
        <v>13</v>
      </c>
      <c r="D129" s="12" t="s">
        <v>61</v>
      </c>
      <c r="E129" s="36" t="s">
        <v>200</v>
      </c>
    </row>
    <row r="130" spans="2:5" x14ac:dyDescent="0.3">
      <c r="B130" s="34" t="s">
        <v>60</v>
      </c>
      <c r="C130" s="12" t="s">
        <v>13</v>
      </c>
      <c r="D130" s="12" t="s">
        <v>62</v>
      </c>
      <c r="E130" s="36" t="s">
        <v>201</v>
      </c>
    </row>
    <row r="131" spans="2:5" x14ac:dyDescent="0.3">
      <c r="B131" s="34" t="s">
        <v>60</v>
      </c>
      <c r="C131" s="12" t="s">
        <v>13</v>
      </c>
      <c r="D131" s="12" t="s">
        <v>62</v>
      </c>
      <c r="E131" s="36" t="s">
        <v>202</v>
      </c>
    </row>
    <row r="132" spans="2:5" x14ac:dyDescent="0.3">
      <c r="B132" s="34" t="s">
        <v>60</v>
      </c>
      <c r="C132" s="12" t="s">
        <v>13</v>
      </c>
      <c r="D132" s="12" t="s">
        <v>62</v>
      </c>
      <c r="E132" s="36" t="s">
        <v>203</v>
      </c>
    </row>
    <row r="133" spans="2:5" x14ac:dyDescent="0.3">
      <c r="B133" s="34" t="s">
        <v>60</v>
      </c>
      <c r="C133" s="12" t="s">
        <v>13</v>
      </c>
      <c r="D133" s="12" t="s">
        <v>62</v>
      </c>
      <c r="E133" s="36" t="s">
        <v>204</v>
      </c>
    </row>
    <row r="134" spans="2:5" x14ac:dyDescent="0.3">
      <c r="B134" s="34" t="s">
        <v>60</v>
      </c>
      <c r="C134" s="12" t="s">
        <v>13</v>
      </c>
      <c r="D134" s="12" t="s">
        <v>63</v>
      </c>
      <c r="E134" s="36" t="s">
        <v>205</v>
      </c>
    </row>
    <row r="135" spans="2:5" x14ac:dyDescent="0.3">
      <c r="B135" s="34" t="s">
        <v>60</v>
      </c>
      <c r="C135" s="12" t="s">
        <v>13</v>
      </c>
      <c r="D135" s="12" t="s">
        <v>63</v>
      </c>
      <c r="E135" s="36" t="s">
        <v>206</v>
      </c>
    </row>
    <row r="136" spans="2:5" x14ac:dyDescent="0.3">
      <c r="B136" s="34" t="s">
        <v>60</v>
      </c>
      <c r="C136" s="12" t="s">
        <v>13</v>
      </c>
      <c r="D136" s="12" t="s">
        <v>63</v>
      </c>
      <c r="E136" s="36" t="s">
        <v>207</v>
      </c>
    </row>
    <row r="137" spans="2:5" x14ac:dyDescent="0.3">
      <c r="B137" s="34" t="s">
        <v>60</v>
      </c>
      <c r="C137" s="12" t="s">
        <v>13</v>
      </c>
      <c r="D137" s="12" t="s">
        <v>63</v>
      </c>
      <c r="E137" s="36" t="s">
        <v>208</v>
      </c>
    </row>
    <row r="138" spans="2:5" x14ac:dyDescent="0.3">
      <c r="B138" s="34" t="s">
        <v>60</v>
      </c>
      <c r="C138" s="12" t="s">
        <v>13</v>
      </c>
      <c r="D138" s="12" t="s">
        <v>64</v>
      </c>
      <c r="E138" s="36" t="s">
        <v>209</v>
      </c>
    </row>
    <row r="139" spans="2:5" x14ac:dyDescent="0.3">
      <c r="B139" s="34" t="s">
        <v>60</v>
      </c>
      <c r="C139" s="12" t="s">
        <v>13</v>
      </c>
      <c r="D139" s="12" t="s">
        <v>64</v>
      </c>
      <c r="E139" s="36" t="s">
        <v>210</v>
      </c>
    </row>
    <row r="140" spans="2:5" x14ac:dyDescent="0.3">
      <c r="B140" s="34" t="s">
        <v>60</v>
      </c>
      <c r="C140" s="12" t="s">
        <v>13</v>
      </c>
      <c r="D140" s="12" t="s">
        <v>64</v>
      </c>
      <c r="E140" s="36" t="s">
        <v>211</v>
      </c>
    </row>
    <row r="141" spans="2:5" x14ac:dyDescent="0.3">
      <c r="B141" s="34" t="s">
        <v>60</v>
      </c>
      <c r="C141" s="12" t="s">
        <v>13</v>
      </c>
      <c r="D141" s="12" t="s">
        <v>64</v>
      </c>
      <c r="E141" s="36" t="s">
        <v>212</v>
      </c>
    </row>
    <row r="142" spans="2:5" x14ac:dyDescent="0.3">
      <c r="B142" s="34" t="s">
        <v>60</v>
      </c>
      <c r="C142" s="12" t="s">
        <v>19</v>
      </c>
      <c r="D142" s="12" t="s">
        <v>66</v>
      </c>
      <c r="E142" s="36" t="s">
        <v>213</v>
      </c>
    </row>
    <row r="143" spans="2:5" x14ac:dyDescent="0.3">
      <c r="B143" s="34" t="s">
        <v>60</v>
      </c>
      <c r="C143" s="12" t="s">
        <v>13</v>
      </c>
      <c r="D143" s="12" t="s">
        <v>66</v>
      </c>
      <c r="E143" s="36" t="s">
        <v>214</v>
      </c>
    </row>
    <row r="144" spans="2:5" x14ac:dyDescent="0.3">
      <c r="B144" s="34" t="s">
        <v>60</v>
      </c>
      <c r="C144" s="12" t="s">
        <v>13</v>
      </c>
      <c r="D144" s="12" t="s">
        <v>66</v>
      </c>
      <c r="E144" s="36" t="s">
        <v>215</v>
      </c>
    </row>
    <row r="145" spans="2:5" x14ac:dyDescent="0.3">
      <c r="B145" s="34" t="s">
        <v>60</v>
      </c>
      <c r="C145" s="12" t="s">
        <v>13</v>
      </c>
      <c r="D145" s="12" t="s">
        <v>66</v>
      </c>
      <c r="E145" s="36" t="s">
        <v>216</v>
      </c>
    </row>
    <row r="146" spans="2:5" x14ac:dyDescent="0.3">
      <c r="B146" s="34" t="s">
        <v>60</v>
      </c>
      <c r="C146" s="12" t="s">
        <v>13</v>
      </c>
      <c r="D146" s="12" t="s">
        <v>67</v>
      </c>
      <c r="E146" s="36" t="s">
        <v>217</v>
      </c>
    </row>
    <row r="147" spans="2:5" x14ac:dyDescent="0.3">
      <c r="B147" s="34" t="s">
        <v>60</v>
      </c>
      <c r="C147" s="12" t="s">
        <v>13</v>
      </c>
      <c r="D147" s="12" t="s">
        <v>67</v>
      </c>
      <c r="E147" s="36" t="s">
        <v>218</v>
      </c>
    </row>
    <row r="148" spans="2:5" x14ac:dyDescent="0.3">
      <c r="B148" s="34" t="s">
        <v>60</v>
      </c>
      <c r="C148" s="12" t="s">
        <v>13</v>
      </c>
      <c r="D148" s="12" t="s">
        <v>67</v>
      </c>
      <c r="E148" s="36" t="s">
        <v>219</v>
      </c>
    </row>
    <row r="149" spans="2:5" x14ac:dyDescent="0.3">
      <c r="B149" s="34" t="s">
        <v>60</v>
      </c>
      <c r="C149" s="12" t="s">
        <v>13</v>
      </c>
      <c r="D149" s="12" t="s">
        <v>67</v>
      </c>
      <c r="E149" s="36" t="s">
        <v>220</v>
      </c>
    </row>
    <row r="150" spans="2:5" x14ac:dyDescent="0.3">
      <c r="B150" s="34" t="s">
        <v>60</v>
      </c>
      <c r="C150" s="12" t="s">
        <v>25</v>
      </c>
      <c r="D150" s="12" t="s">
        <v>69</v>
      </c>
      <c r="E150" s="36" t="s">
        <v>221</v>
      </c>
    </row>
    <row r="151" spans="2:5" x14ac:dyDescent="0.3">
      <c r="B151" s="34" t="s">
        <v>60</v>
      </c>
      <c r="C151" s="12" t="s">
        <v>25</v>
      </c>
      <c r="D151" s="12" t="s">
        <v>69</v>
      </c>
      <c r="E151" s="36" t="s">
        <v>113</v>
      </c>
    </row>
    <row r="152" spans="2:5" x14ac:dyDescent="0.3">
      <c r="B152" s="34" t="s">
        <v>60</v>
      </c>
      <c r="C152" s="12" t="s">
        <v>25</v>
      </c>
      <c r="D152" s="12" t="s">
        <v>69</v>
      </c>
      <c r="E152" s="36" t="s">
        <v>114</v>
      </c>
    </row>
    <row r="153" spans="2:5" x14ac:dyDescent="0.3">
      <c r="B153" s="34" t="s">
        <v>60</v>
      </c>
      <c r="C153" s="12" t="s">
        <v>25</v>
      </c>
      <c r="D153" s="12" t="s">
        <v>69</v>
      </c>
      <c r="E153" s="36" t="s">
        <v>222</v>
      </c>
    </row>
    <row r="154" spans="2:5" x14ac:dyDescent="0.3">
      <c r="B154" s="34" t="s">
        <v>60</v>
      </c>
      <c r="C154" s="12" t="s">
        <v>25</v>
      </c>
      <c r="D154" s="12" t="s">
        <v>69</v>
      </c>
      <c r="E154" s="36" t="s">
        <v>223</v>
      </c>
    </row>
    <row r="155" spans="2:5" x14ac:dyDescent="0.3">
      <c r="B155" s="34" t="s">
        <v>60</v>
      </c>
      <c r="C155" s="12" t="s">
        <v>25</v>
      </c>
      <c r="D155" s="12" t="s">
        <v>70</v>
      </c>
      <c r="E155" s="36" t="s">
        <v>221</v>
      </c>
    </row>
    <row r="156" spans="2:5" x14ac:dyDescent="0.3">
      <c r="B156" s="34" t="s">
        <v>60</v>
      </c>
      <c r="C156" s="12" t="s">
        <v>25</v>
      </c>
      <c r="D156" s="12" t="s">
        <v>70</v>
      </c>
      <c r="E156" s="36" t="s">
        <v>119</v>
      </c>
    </row>
    <row r="157" spans="2:5" x14ac:dyDescent="0.3">
      <c r="B157" s="34" t="s">
        <v>60</v>
      </c>
      <c r="C157" s="12" t="s">
        <v>25</v>
      </c>
      <c r="D157" s="12" t="s">
        <v>70</v>
      </c>
      <c r="E157" s="36" t="s">
        <v>120</v>
      </c>
    </row>
    <row r="158" spans="2:5" x14ac:dyDescent="0.3">
      <c r="B158" s="34" t="s">
        <v>60</v>
      </c>
      <c r="C158" s="12" t="s">
        <v>25</v>
      </c>
      <c r="D158" s="12" t="s">
        <v>70</v>
      </c>
      <c r="E158" s="36" t="s">
        <v>222</v>
      </c>
    </row>
    <row r="159" spans="2:5" x14ac:dyDescent="0.3">
      <c r="B159" s="34" t="s">
        <v>60</v>
      </c>
      <c r="C159" s="12" t="s">
        <v>25</v>
      </c>
      <c r="D159" s="12" t="s">
        <v>70</v>
      </c>
      <c r="E159" s="36" t="s">
        <v>223</v>
      </c>
    </row>
    <row r="160" spans="2:5" x14ac:dyDescent="0.3">
      <c r="B160" s="34" t="s">
        <v>60</v>
      </c>
      <c r="C160" s="12" t="s">
        <v>25</v>
      </c>
      <c r="D160" s="12" t="s">
        <v>71</v>
      </c>
      <c r="E160" s="36" t="s">
        <v>221</v>
      </c>
    </row>
    <row r="161" spans="2:5" x14ac:dyDescent="0.3">
      <c r="B161" s="34" t="s">
        <v>60</v>
      </c>
      <c r="C161" s="12" t="s">
        <v>25</v>
      </c>
      <c r="D161" s="12" t="s">
        <v>71</v>
      </c>
      <c r="E161" s="36" t="s">
        <v>126</v>
      </c>
    </row>
    <row r="162" spans="2:5" x14ac:dyDescent="0.3">
      <c r="B162" s="34" t="s">
        <v>60</v>
      </c>
      <c r="C162" s="12" t="s">
        <v>25</v>
      </c>
      <c r="D162" s="12" t="s">
        <v>71</v>
      </c>
      <c r="E162" s="36" t="s">
        <v>127</v>
      </c>
    </row>
    <row r="163" spans="2:5" x14ac:dyDescent="0.3">
      <c r="B163" s="34" t="s">
        <v>60</v>
      </c>
      <c r="C163" s="12" t="s">
        <v>25</v>
      </c>
      <c r="D163" s="12" t="s">
        <v>71</v>
      </c>
      <c r="E163" s="36" t="s">
        <v>224</v>
      </c>
    </row>
    <row r="164" spans="2:5" x14ac:dyDescent="0.3">
      <c r="B164" s="34" t="s">
        <v>60</v>
      </c>
      <c r="C164" s="12" t="s">
        <v>25</v>
      </c>
      <c r="D164" s="12" t="s">
        <v>71</v>
      </c>
      <c r="E164" s="36" t="s">
        <v>225</v>
      </c>
    </row>
    <row r="165" spans="2:5" x14ac:dyDescent="0.3">
      <c r="B165" s="34" t="s">
        <v>60</v>
      </c>
      <c r="C165" s="12" t="s">
        <v>25</v>
      </c>
      <c r="D165" s="12" t="s">
        <v>72</v>
      </c>
      <c r="E165" s="36" t="s">
        <v>226</v>
      </c>
    </row>
    <row r="166" spans="2:5" x14ac:dyDescent="0.3">
      <c r="B166" s="34" t="s">
        <v>60</v>
      </c>
      <c r="C166" s="12" t="s">
        <v>25</v>
      </c>
      <c r="D166" s="12" t="s">
        <v>72</v>
      </c>
      <c r="E166" s="36" t="s">
        <v>133</v>
      </c>
    </row>
    <row r="167" spans="2:5" x14ac:dyDescent="0.3">
      <c r="B167" s="34" t="s">
        <v>60</v>
      </c>
      <c r="C167" s="12" t="s">
        <v>25</v>
      </c>
      <c r="D167" s="12" t="s">
        <v>72</v>
      </c>
      <c r="E167" s="36" t="s">
        <v>134</v>
      </c>
    </row>
    <row r="168" spans="2:5" x14ac:dyDescent="0.3">
      <c r="B168" s="34" t="s">
        <v>60</v>
      </c>
      <c r="C168" s="12" t="s">
        <v>25</v>
      </c>
      <c r="D168" s="12" t="s">
        <v>72</v>
      </c>
      <c r="E168" s="37" t="s">
        <v>227</v>
      </c>
    </row>
    <row r="169" spans="2:5" x14ac:dyDescent="0.3">
      <c r="B169" s="34" t="s">
        <v>60</v>
      </c>
      <c r="C169" s="12" t="s">
        <v>25</v>
      </c>
      <c r="D169" s="12" t="s">
        <v>72</v>
      </c>
      <c r="E169" s="37" t="s">
        <v>228</v>
      </c>
    </row>
    <row r="170" spans="2:5" x14ac:dyDescent="0.3">
      <c r="B170" s="34" t="s">
        <v>12</v>
      </c>
      <c r="C170" s="12" t="s">
        <v>13</v>
      </c>
      <c r="D170" s="12" t="s">
        <v>14</v>
      </c>
      <c r="E170" s="37" t="s">
        <v>229</v>
      </c>
    </row>
    <row r="171" spans="2:5" x14ac:dyDescent="0.3">
      <c r="B171" s="34" t="s">
        <v>12</v>
      </c>
      <c r="C171" s="12" t="s">
        <v>13</v>
      </c>
      <c r="D171" s="12" t="s">
        <v>15</v>
      </c>
      <c r="E171" s="37" t="s">
        <v>230</v>
      </c>
    </row>
    <row r="172" spans="2:5" x14ac:dyDescent="0.3">
      <c r="B172" s="34" t="s">
        <v>12</v>
      </c>
      <c r="C172" s="12" t="s">
        <v>13</v>
      </c>
      <c r="D172" s="12" t="s">
        <v>16</v>
      </c>
      <c r="E172" s="37" t="s">
        <v>231</v>
      </c>
    </row>
    <row r="173" spans="2:5" x14ac:dyDescent="0.3">
      <c r="B173" s="34" t="s">
        <v>12</v>
      </c>
      <c r="C173" s="12" t="s">
        <v>13</v>
      </c>
      <c r="D173" s="12" t="s">
        <v>17</v>
      </c>
      <c r="E173" s="37" t="s">
        <v>232</v>
      </c>
    </row>
    <row r="174" spans="2:5" x14ac:dyDescent="0.3">
      <c r="B174" s="34" t="s">
        <v>12</v>
      </c>
      <c r="C174" s="12" t="s">
        <v>19</v>
      </c>
      <c r="D174" s="12" t="s">
        <v>20</v>
      </c>
      <c r="E174" s="37" t="s">
        <v>233</v>
      </c>
    </row>
    <row r="175" spans="2:5" x14ac:dyDescent="0.3">
      <c r="B175" s="34" t="s">
        <v>12</v>
      </c>
      <c r="C175" s="12" t="s">
        <v>19</v>
      </c>
      <c r="D175" s="12" t="s">
        <v>21</v>
      </c>
      <c r="E175" s="37" t="s">
        <v>234</v>
      </c>
    </row>
    <row r="176" spans="2:5" x14ac:dyDescent="0.3">
      <c r="B176" s="34" t="s">
        <v>12</v>
      </c>
      <c r="C176" s="12" t="s">
        <v>19</v>
      </c>
      <c r="D176" s="12" t="s">
        <v>22</v>
      </c>
      <c r="E176" s="37" t="s">
        <v>235</v>
      </c>
    </row>
    <row r="177" spans="2:5" x14ac:dyDescent="0.3">
      <c r="B177" s="34" t="s">
        <v>12</v>
      </c>
      <c r="C177" s="12" t="s">
        <v>19</v>
      </c>
      <c r="D177" s="12" t="s">
        <v>23</v>
      </c>
      <c r="E177" s="37" t="s">
        <v>236</v>
      </c>
    </row>
    <row r="178" spans="2:5" x14ac:dyDescent="0.3">
      <c r="B178" s="34" t="s">
        <v>12</v>
      </c>
      <c r="C178" s="12" t="s">
        <v>25</v>
      </c>
      <c r="D178" s="12" t="s">
        <v>26</v>
      </c>
      <c r="E178" s="37" t="s">
        <v>237</v>
      </c>
    </row>
    <row r="179" spans="2:5" ht="12.75" thickBot="1" x14ac:dyDescent="0.35">
      <c r="B179" s="38" t="s">
        <v>12</v>
      </c>
      <c r="C179" s="14" t="s">
        <v>25</v>
      </c>
      <c r="D179" s="14" t="s">
        <v>27</v>
      </c>
      <c r="E179" s="39" t="s">
        <v>238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게오 방어구</vt:lpstr>
      <vt:lpstr>인챈트 성능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2024-04-03T07:12:18Z</dcterms:created>
  <dcterms:modified xsi:type="dcterms:W3CDTF">2024-04-03T07:16:55Z</dcterms:modified>
</cp:coreProperties>
</file>