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5246CE0-987D-400B-9852-E6518B5AC4F9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공식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T15" i="1"/>
  <c r="G15" i="1"/>
  <c r="E15" i="1"/>
  <c r="T7" i="1"/>
  <c r="F13" i="1"/>
  <c r="E11" i="1"/>
  <c r="C11" i="1"/>
  <c r="C12" i="1"/>
  <c r="E12" i="1"/>
  <c r="N13" i="1" l="1"/>
  <c r="N5" i="1"/>
  <c r="I4" i="1"/>
  <c r="P5" i="1" s="1"/>
  <c r="I3" i="1"/>
  <c r="M6" i="1" s="1"/>
  <c r="I12" i="1" l="1"/>
  <c r="P13" i="1" s="1"/>
  <c r="I11" i="1"/>
  <c r="M14" i="1" s="1"/>
  <c r="H5" i="1"/>
  <c r="S5" i="1" s="1"/>
  <c r="K6" i="1" s="1"/>
  <c r="O6" i="1" s="1"/>
  <c r="H13" i="1" l="1"/>
  <c r="S13" i="1" s="1"/>
  <c r="K14" i="1" s="1"/>
  <c r="O14" i="1" s="1"/>
  <c r="K16" i="1" s="1"/>
  <c r="K8" i="1"/>
  <c r="P8" i="1" s="1"/>
  <c r="T8" i="1" s="1"/>
  <c r="P16" i="1" l="1"/>
  <c r="T16" i="1" s="1"/>
</calcChain>
</file>

<file path=xl/sharedStrings.xml><?xml version="1.0" encoding="utf-8"?>
<sst xmlns="http://schemas.openxmlformats.org/spreadsheetml/2006/main" count="118" uniqueCount="46">
  <si>
    <t>+</t>
    <phoneticPr fontId="2" type="noConversion"/>
  </si>
  <si>
    <t>/</t>
    <phoneticPr fontId="2" type="noConversion"/>
  </si>
  <si>
    <t>(</t>
    <phoneticPr fontId="2" type="noConversion"/>
  </si>
  <si>
    <t>)</t>
    <phoneticPr fontId="2" type="noConversion"/>
  </si>
  <si>
    <t>=</t>
    <phoneticPr fontId="2" type="noConversion"/>
  </si>
  <si>
    <t>-</t>
    <phoneticPr fontId="2" type="noConversion"/>
  </si>
  <si>
    <t>프레임</t>
    <phoneticPr fontId="2" type="noConversion"/>
  </si>
  <si>
    <t>{</t>
    <phoneticPr fontId="2" type="noConversion"/>
  </si>
  <si>
    <t>(한계프레임 5)</t>
    <phoneticPr fontId="2" type="noConversion"/>
  </si>
  <si>
    <t>발록스피어</t>
    <phoneticPr fontId="2" type="noConversion"/>
  </si>
  <si>
    <t>윙드나이프</t>
    <phoneticPr fontId="2" type="noConversion"/>
  </si>
  <si>
    <t>윙드액스</t>
    <phoneticPr fontId="2" type="noConversion"/>
  </si>
  <si>
    <t>플라잉액스</t>
    <phoneticPr fontId="2" type="noConversion"/>
  </si>
  <si>
    <t>고스트글레이브</t>
    <phoneticPr fontId="2" type="noConversion"/>
  </si>
  <si>
    <t>무기베이스</t>
    <phoneticPr fontId="2" type="noConversion"/>
  </si>
  <si>
    <t>공속</t>
    <phoneticPr fontId="2" type="noConversion"/>
  </si>
  <si>
    <t>L</t>
    <phoneticPr fontId="2" type="noConversion"/>
  </si>
  <si>
    <t>R</t>
    <phoneticPr fontId="2" type="noConversion"/>
  </si>
  <si>
    <t>=</t>
    <phoneticPr fontId="2" type="noConversion"/>
  </si>
  <si>
    <t>공속</t>
    <phoneticPr fontId="2" type="noConversion"/>
  </si>
  <si>
    <t>파낙</t>
    <phoneticPr fontId="2" type="noConversion"/>
  </si>
  <si>
    <t>페이즈</t>
    <phoneticPr fontId="2" type="noConversion"/>
  </si>
  <si>
    <t>버석</t>
    <phoneticPr fontId="2" type="noConversion"/>
  </si>
  <si>
    <t>콜블</t>
    <phoneticPr fontId="2" type="noConversion"/>
  </si>
  <si>
    <t>공속</t>
    <phoneticPr fontId="2" type="noConversion"/>
  </si>
  <si>
    <t>[</t>
    <phoneticPr fontId="2" type="noConversion"/>
  </si>
  <si>
    <t>]}</t>
    <phoneticPr fontId="2" type="noConversion"/>
  </si>
  <si>
    <t>스로잉</t>
    <phoneticPr fontId="2" type="noConversion"/>
  </si>
  <si>
    <t>(한계프레임 3.5)</t>
    <phoneticPr fontId="2" type="noConversion"/>
  </si>
  <si>
    <t>1레벨</t>
    <phoneticPr fontId="2" type="noConversion"/>
  </si>
  <si>
    <t>버스트</t>
    <phoneticPr fontId="2" type="noConversion"/>
  </si>
  <si>
    <t>2레벨</t>
    <phoneticPr fontId="2" type="noConversion"/>
  </si>
  <si>
    <t>윙드하푼</t>
    <phoneticPr fontId="2" type="noConversion"/>
  </si>
  <si>
    <t>하이페리온스피어</t>
    <phoneticPr fontId="2" type="noConversion"/>
  </si>
  <si>
    <t>스킬공속</t>
    <phoneticPr fontId="2" type="noConversion"/>
  </si>
  <si>
    <t>1.무기베이스</t>
    <phoneticPr fontId="2" type="noConversion"/>
  </si>
  <si>
    <t>2.무기공속</t>
    <phoneticPr fontId="2" type="noConversion"/>
  </si>
  <si>
    <t>3.방어구공속</t>
    <phoneticPr fontId="2" type="noConversion"/>
  </si>
  <si>
    <t>4.스킬공속</t>
    <phoneticPr fontId="2" type="noConversion"/>
  </si>
  <si>
    <t>5.프레임</t>
    <phoneticPr fontId="2" type="noConversion"/>
  </si>
  <si>
    <t>베이스공속</t>
    <phoneticPr fontId="2" type="noConversion"/>
  </si>
  <si>
    <t>x</t>
    <phoneticPr fontId="2" type="noConversion"/>
  </si>
  <si>
    <t>프렌지</t>
    <phoneticPr fontId="2" type="noConversion"/>
  </si>
  <si>
    <t>(윙드나이프 3)</t>
    <phoneticPr fontId="2" type="noConversion"/>
  </si>
  <si>
    <t>평균</t>
    <phoneticPr fontId="2" type="noConversion"/>
  </si>
  <si>
    <t>0레벨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</si>
</sst>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_-* #,##0.0_-;\-* #,##0.0_-;_-* &quot;-&quot;??_-;_-@_-"/>
    <numFmt numFmtId="178" formatCode="0.0"/>
    <numFmt numFmtId="179" formatCode="General&quot;레벨&quot;"/>
    <numFmt numFmtId="180" formatCode="&quot;프&quot;&quot;렌&quot;&quot;지&quot;\ 0&quot;스택&quot;"/>
  </numFmts>
  <fonts count="4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43" fontId="0" fillId="0" borderId="11" xfId="0" applyNumberFormat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180" fontId="0" fillId="0" borderId="9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0" fillId="3" borderId="5" xfId="1" applyNumberFormat="1" applyFont="1" applyFill="1" applyBorder="1" applyAlignment="1">
      <alignment horizontal="center" vertical="center"/>
    </xf>
    <xf numFmtId="176" fontId="0" fillId="3" borderId="10" xfId="1" applyNumberFormat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7"/>
  <sheetViews>
    <sheetView showGridLines="0" tabSelected="1" workbookViewId="0">
      <selection activeCell="U9" sqref="U9"/>
    </sheetView>
  </sheetViews>
  <sheetFormatPr defaultColWidth="9" defaultRowHeight="17" x14ac:dyDescent="0.45"/>
  <cols>
    <col min="1" max="1" width="2.5" style="1" customWidth="1"/>
    <col min="2" max="2" width="16.58203125" style="1" bestFit="1" customWidth="1"/>
    <col min="3" max="3" width="5.25" style="1" bestFit="1" customWidth="1"/>
    <col min="4" max="4" width="4.5" style="1" bestFit="1" customWidth="1"/>
    <col min="5" max="5" width="4.25" style="1" bestFit="1" customWidth="1"/>
    <col min="6" max="6" width="4.5" style="1" bestFit="1" customWidth="1"/>
    <col min="7" max="7" width="5.08203125" style="1" bestFit="1" customWidth="1"/>
    <col min="8" max="8" width="8.1640625" style="1" bestFit="1" customWidth="1"/>
    <col min="9" max="9" width="7.08203125" style="1" bestFit="1" customWidth="1"/>
    <col min="10" max="10" width="2.5" style="1" bestFit="1" customWidth="1"/>
    <col min="11" max="11" width="8.33203125" style="1" bestFit="1" customWidth="1"/>
    <col min="12" max="12" width="2.83203125" style="1" bestFit="1" customWidth="1"/>
    <col min="13" max="13" width="8.33203125" style="1" bestFit="1" customWidth="1"/>
    <col min="14" max="14" width="3.5" style="1" bestFit="1" customWidth="1"/>
    <col min="15" max="15" width="8.08203125" style="1" bestFit="1" customWidth="1"/>
    <col min="16" max="16" width="6" style="1" bestFit="1" customWidth="1"/>
    <col min="17" max="17" width="3.75" style="1" bestFit="1" customWidth="1"/>
    <col min="18" max="18" width="2.83203125" style="1" bestFit="1" customWidth="1"/>
    <col min="19" max="19" width="7.08203125" style="1" customWidth="1"/>
    <col min="20" max="21" width="7.08203125" style="1" bestFit="1" customWidth="1"/>
    <col min="22" max="22" width="14.08203125" style="1" bestFit="1" customWidth="1"/>
    <col min="23" max="23" width="1.25" style="1" customWidth="1"/>
    <col min="24" max="24" width="16.25" style="1" bestFit="1" customWidth="1"/>
    <col min="25" max="25" width="5.4140625" style="1" customWidth="1"/>
    <col min="26" max="26" width="2.5" style="1" customWidth="1"/>
    <col min="27" max="27" width="14.83203125" style="1" customWidth="1"/>
    <col min="28" max="28" width="5.4140625" style="1" customWidth="1"/>
    <col min="29" max="29" width="14.83203125" style="1" customWidth="1"/>
    <col min="30" max="30" width="5.4140625" style="1" customWidth="1"/>
    <col min="31" max="31" width="5.5" style="1" bestFit="1" customWidth="1"/>
    <col min="32" max="16384" width="9" style="1"/>
  </cols>
  <sheetData>
    <row r="1" spans="2:32" ht="17.5" thickBot="1" x14ac:dyDescent="0.5">
      <c r="X1" s="51" t="s">
        <v>40</v>
      </c>
      <c r="Y1" s="51"/>
      <c r="AA1" s="51" t="s">
        <v>34</v>
      </c>
      <c r="AB1" s="51"/>
      <c r="AC1" s="51"/>
      <c r="AD1" s="51"/>
    </row>
    <row r="2" spans="2:32" ht="17.5" thickBot="1" x14ac:dyDescent="0.5">
      <c r="B2" s="21" t="s">
        <v>27</v>
      </c>
      <c r="C2" s="26" t="s">
        <v>16</v>
      </c>
      <c r="D2" s="26"/>
      <c r="E2" s="27" t="s">
        <v>17</v>
      </c>
      <c r="I2" s="1" t="s">
        <v>44</v>
      </c>
      <c r="X2" s="17" t="s">
        <v>14</v>
      </c>
      <c r="Y2" s="29" t="s">
        <v>24</v>
      </c>
      <c r="Z2" s="28"/>
      <c r="AA2" s="17" t="s">
        <v>20</v>
      </c>
      <c r="AB2" s="29" t="s">
        <v>15</v>
      </c>
      <c r="AC2" s="17" t="s">
        <v>42</v>
      </c>
      <c r="AD2" s="29" t="s">
        <v>19</v>
      </c>
    </row>
    <row r="3" spans="2:32" ht="17.5" thickBot="1" x14ac:dyDescent="0.5">
      <c r="B3" s="32" t="s">
        <v>35</v>
      </c>
      <c r="C3" s="22">
        <v>-10</v>
      </c>
      <c r="D3" s="2" t="s">
        <v>0</v>
      </c>
      <c r="E3" s="23">
        <v>0</v>
      </c>
      <c r="F3" s="2" t="s">
        <v>1</v>
      </c>
      <c r="G3" s="2">
        <v>2</v>
      </c>
      <c r="H3" s="2" t="s">
        <v>4</v>
      </c>
      <c r="I3" s="18">
        <f>(C3+E3)/G3</f>
        <v>-5</v>
      </c>
      <c r="X3" s="15" t="s">
        <v>10</v>
      </c>
      <c r="Y3" s="10">
        <v>-20</v>
      </c>
      <c r="AA3" s="15" t="s">
        <v>45</v>
      </c>
      <c r="AB3" s="1">
        <v>0</v>
      </c>
      <c r="AC3" s="39">
        <v>0</v>
      </c>
      <c r="AD3" s="38">
        <v>0</v>
      </c>
      <c r="AF3" s="31"/>
    </row>
    <row r="4" spans="2:32" ht="17.5" thickBot="1" x14ac:dyDescent="0.5">
      <c r="B4" s="33" t="s">
        <v>36</v>
      </c>
      <c r="C4" s="24">
        <v>30</v>
      </c>
      <c r="D4" s="4" t="s">
        <v>0</v>
      </c>
      <c r="E4" s="19">
        <v>40</v>
      </c>
      <c r="F4" s="4" t="s">
        <v>1</v>
      </c>
      <c r="G4" s="4">
        <v>2</v>
      </c>
      <c r="H4" s="4" t="s">
        <v>4</v>
      </c>
      <c r="I4" s="25">
        <f>(C4+E4)/G4</f>
        <v>35</v>
      </c>
      <c r="X4" s="15" t="s">
        <v>11</v>
      </c>
      <c r="Y4" s="10">
        <v>-10</v>
      </c>
      <c r="AA4" s="15" t="s">
        <v>29</v>
      </c>
      <c r="AB4" s="10">
        <v>14</v>
      </c>
      <c r="AC4" s="13">
        <v>1</v>
      </c>
      <c r="AD4" s="10">
        <v>7</v>
      </c>
      <c r="AF4" s="31"/>
    </row>
    <row r="5" spans="2:32" ht="17.5" thickBot="1" x14ac:dyDescent="0.5">
      <c r="B5" s="33" t="s">
        <v>37</v>
      </c>
      <c r="C5" s="4">
        <v>120</v>
      </c>
      <c r="D5" s="4" t="s">
        <v>41</v>
      </c>
      <c r="E5" s="4" t="s">
        <v>2</v>
      </c>
      <c r="F5" s="19">
        <v>70</v>
      </c>
      <c r="G5" s="4" t="s">
        <v>0</v>
      </c>
      <c r="H5" s="4">
        <f>I4</f>
        <v>35</v>
      </c>
      <c r="I5" s="4" t="s">
        <v>3</v>
      </c>
      <c r="J5" s="4" t="s">
        <v>1</v>
      </c>
      <c r="K5" s="4">
        <v>120</v>
      </c>
      <c r="L5" s="4" t="s">
        <v>0</v>
      </c>
      <c r="M5" s="4" t="s">
        <v>2</v>
      </c>
      <c r="N5" s="4">
        <f>F5</f>
        <v>70</v>
      </c>
      <c r="O5" s="4" t="s">
        <v>0</v>
      </c>
      <c r="P5" s="4">
        <f>I4</f>
        <v>35</v>
      </c>
      <c r="Q5" s="4" t="s">
        <v>3</v>
      </c>
      <c r="R5" s="4" t="s">
        <v>4</v>
      </c>
      <c r="S5" s="5">
        <f>C5*(F5+H5)/(K5+(N5+P5))</f>
        <v>56</v>
      </c>
      <c r="X5" s="15" t="s">
        <v>32</v>
      </c>
      <c r="Y5" s="10">
        <v>-10</v>
      </c>
      <c r="AA5" s="15" t="s">
        <v>31</v>
      </c>
      <c r="AB5" s="10">
        <v>18</v>
      </c>
      <c r="AC5" s="13">
        <v>2</v>
      </c>
      <c r="AD5" s="10">
        <v>13</v>
      </c>
      <c r="AF5" s="31"/>
    </row>
    <row r="6" spans="2:32" x14ac:dyDescent="0.45">
      <c r="B6" s="44" t="s">
        <v>38</v>
      </c>
      <c r="C6" s="43">
        <v>70</v>
      </c>
      <c r="D6" s="43" t="s">
        <v>0</v>
      </c>
      <c r="E6" s="2" t="s">
        <v>20</v>
      </c>
      <c r="F6" s="43" t="s">
        <v>0</v>
      </c>
      <c r="G6" s="2" t="s">
        <v>30</v>
      </c>
      <c r="H6" s="43" t="s">
        <v>0</v>
      </c>
      <c r="I6" s="2" t="s">
        <v>42</v>
      </c>
      <c r="J6" s="43" t="s">
        <v>0</v>
      </c>
      <c r="K6" s="47">
        <f>S5</f>
        <v>56</v>
      </c>
      <c r="L6" s="43" t="s">
        <v>5</v>
      </c>
      <c r="M6" s="43">
        <f>I3</f>
        <v>-5</v>
      </c>
      <c r="N6" s="43" t="s">
        <v>4</v>
      </c>
      <c r="O6" s="52">
        <f>C6+E7+K6-M6+G7+I7</f>
        <v>183</v>
      </c>
      <c r="X6" s="15" t="s">
        <v>33</v>
      </c>
      <c r="Y6" s="10">
        <v>-10</v>
      </c>
      <c r="AA6" s="13">
        <v>13</v>
      </c>
      <c r="AB6" s="10">
        <v>32</v>
      </c>
      <c r="AC6" s="13">
        <v>3</v>
      </c>
      <c r="AD6" s="10">
        <v>18</v>
      </c>
      <c r="AF6" s="31"/>
    </row>
    <row r="7" spans="2:32" ht="17.5" thickBot="1" x14ac:dyDescent="0.5">
      <c r="B7" s="45"/>
      <c r="C7" s="46"/>
      <c r="D7" s="46"/>
      <c r="E7" s="40">
        <v>34</v>
      </c>
      <c r="F7" s="46"/>
      <c r="G7" s="40">
        <v>0</v>
      </c>
      <c r="H7" s="46"/>
      <c r="I7" s="40">
        <v>18</v>
      </c>
      <c r="J7" s="46"/>
      <c r="K7" s="48"/>
      <c r="L7" s="46"/>
      <c r="M7" s="46"/>
      <c r="N7" s="46"/>
      <c r="O7" s="53"/>
      <c r="T7" s="42">
        <f>SUMIFS($AC$4:$AC$31,$AD$4:$AD$31,I7)</f>
        <v>3</v>
      </c>
      <c r="U7" s="42"/>
      <c r="W7" s="9"/>
      <c r="X7" s="15" t="s">
        <v>12</v>
      </c>
      <c r="Y7" s="10">
        <v>10</v>
      </c>
      <c r="AA7" s="13">
        <v>14</v>
      </c>
      <c r="AB7" s="10">
        <v>33</v>
      </c>
      <c r="AC7" s="13">
        <v>4</v>
      </c>
      <c r="AD7" s="10">
        <v>22</v>
      </c>
      <c r="AF7" s="31"/>
    </row>
    <row r="8" spans="2:32" ht="17.5" thickBot="1" x14ac:dyDescent="0.5">
      <c r="B8" s="34" t="s">
        <v>39</v>
      </c>
      <c r="C8" s="3" t="s">
        <v>7</v>
      </c>
      <c r="D8" s="3">
        <v>256</v>
      </c>
      <c r="E8" s="3" t="s">
        <v>41</v>
      </c>
      <c r="F8" s="3">
        <v>12</v>
      </c>
      <c r="G8" s="3" t="s">
        <v>1</v>
      </c>
      <c r="H8" s="3" t="s">
        <v>25</v>
      </c>
      <c r="I8" s="3">
        <v>256</v>
      </c>
      <c r="J8" s="3" t="s">
        <v>41</v>
      </c>
      <c r="K8" s="20">
        <f>O6</f>
        <v>183</v>
      </c>
      <c r="L8" s="3" t="s">
        <v>1</v>
      </c>
      <c r="M8" s="3">
        <v>100</v>
      </c>
      <c r="N8" s="4" t="s">
        <v>26</v>
      </c>
      <c r="O8" s="4" t="s">
        <v>18</v>
      </c>
      <c r="P8" s="30">
        <f>ROUNDUP((D8*F8/ROUNDDOWN((I8*K8/M8),0)),0)</f>
        <v>7</v>
      </c>
      <c r="Q8" s="6" t="s">
        <v>1</v>
      </c>
      <c r="R8" s="4">
        <v>2</v>
      </c>
      <c r="S8" s="4" t="s">
        <v>4</v>
      </c>
      <c r="T8" s="7">
        <f>P8/R8</f>
        <v>3.5</v>
      </c>
      <c r="U8" s="41" t="s">
        <v>6</v>
      </c>
      <c r="V8" s="8" t="s">
        <v>28</v>
      </c>
      <c r="X8" s="15" t="s">
        <v>9</v>
      </c>
      <c r="Y8" s="10">
        <v>10</v>
      </c>
      <c r="AA8" s="14">
        <v>15</v>
      </c>
      <c r="AB8" s="11">
        <v>34</v>
      </c>
      <c r="AC8" s="13">
        <v>5</v>
      </c>
      <c r="AD8" s="10">
        <v>25</v>
      </c>
      <c r="AF8" s="31"/>
    </row>
    <row r="9" spans="2:32" ht="17.5" thickBot="1" x14ac:dyDescent="0.5">
      <c r="V9" s="1" t="s">
        <v>43</v>
      </c>
      <c r="X9" s="15" t="s">
        <v>13</v>
      </c>
      <c r="Y9" s="10">
        <v>20</v>
      </c>
      <c r="AA9" s="17" t="s">
        <v>30</v>
      </c>
      <c r="AB9" s="29" t="s">
        <v>15</v>
      </c>
      <c r="AC9" s="13">
        <v>6</v>
      </c>
      <c r="AD9" s="10">
        <v>27</v>
      </c>
    </row>
    <row r="10" spans="2:32" ht="17.5" thickBot="1" x14ac:dyDescent="0.5">
      <c r="B10" s="21" t="s">
        <v>42</v>
      </c>
      <c r="C10" s="26" t="s">
        <v>16</v>
      </c>
      <c r="D10" s="26"/>
      <c r="E10" s="27" t="s">
        <v>17</v>
      </c>
      <c r="I10" s="1" t="s">
        <v>44</v>
      </c>
      <c r="X10" s="15" t="s">
        <v>21</v>
      </c>
      <c r="Y10" s="10">
        <v>-30</v>
      </c>
      <c r="AA10" s="37" t="s">
        <v>45</v>
      </c>
      <c r="AB10" s="38">
        <v>0</v>
      </c>
      <c r="AC10" s="13">
        <v>7</v>
      </c>
      <c r="AD10" s="10">
        <v>29</v>
      </c>
    </row>
    <row r="11" spans="2:32" ht="17.5" thickBot="1" x14ac:dyDescent="0.5">
      <c r="B11" s="32" t="s">
        <v>35</v>
      </c>
      <c r="C11" s="19">
        <f>C3</f>
        <v>-10</v>
      </c>
      <c r="D11" s="2" t="s">
        <v>0</v>
      </c>
      <c r="E11" s="19">
        <f>E3</f>
        <v>0</v>
      </c>
      <c r="F11" s="2" t="s">
        <v>1</v>
      </c>
      <c r="G11" s="2">
        <v>2</v>
      </c>
      <c r="H11" s="2" t="s">
        <v>4</v>
      </c>
      <c r="I11" s="18">
        <f>(C11+E11)/G11</f>
        <v>-5</v>
      </c>
      <c r="X11" s="15" t="s">
        <v>22</v>
      </c>
      <c r="Y11" s="10">
        <v>0</v>
      </c>
      <c r="AA11" s="16" t="s">
        <v>29</v>
      </c>
      <c r="AB11" s="11">
        <v>21</v>
      </c>
      <c r="AC11" s="13">
        <v>8</v>
      </c>
      <c r="AD11" s="10">
        <v>31</v>
      </c>
    </row>
    <row r="12" spans="2:32" ht="17.5" thickBot="1" x14ac:dyDescent="0.5">
      <c r="B12" s="33" t="s">
        <v>36</v>
      </c>
      <c r="C12" s="19">
        <f>C4</f>
        <v>30</v>
      </c>
      <c r="D12" s="4" t="s">
        <v>0</v>
      </c>
      <c r="E12" s="19">
        <f>E4</f>
        <v>40</v>
      </c>
      <c r="F12" s="4" t="s">
        <v>1</v>
      </c>
      <c r="G12" s="4">
        <v>2</v>
      </c>
      <c r="H12" s="4" t="s">
        <v>4</v>
      </c>
      <c r="I12" s="25">
        <f>(C12+E12)/G12</f>
        <v>35</v>
      </c>
      <c r="X12" s="16" t="s">
        <v>23</v>
      </c>
      <c r="Y12" s="11">
        <v>5</v>
      </c>
      <c r="AC12" s="13">
        <v>9</v>
      </c>
      <c r="AD12" s="10">
        <v>33</v>
      </c>
    </row>
    <row r="13" spans="2:32" ht="17.5" thickBot="1" x14ac:dyDescent="0.5">
      <c r="B13" s="33" t="s">
        <v>37</v>
      </c>
      <c r="C13" s="4">
        <v>120</v>
      </c>
      <c r="D13" s="4" t="s">
        <v>41</v>
      </c>
      <c r="E13" s="4" t="s">
        <v>2</v>
      </c>
      <c r="F13" s="19">
        <f>F5</f>
        <v>70</v>
      </c>
      <c r="G13" s="4" t="s">
        <v>0</v>
      </c>
      <c r="H13" s="4">
        <f>I12</f>
        <v>35</v>
      </c>
      <c r="I13" s="4" t="s">
        <v>3</v>
      </c>
      <c r="J13" s="4" t="s">
        <v>1</v>
      </c>
      <c r="K13" s="4">
        <v>120</v>
      </c>
      <c r="L13" s="4" t="s">
        <v>0</v>
      </c>
      <c r="M13" s="4" t="s">
        <v>2</v>
      </c>
      <c r="N13" s="4">
        <f>F13</f>
        <v>70</v>
      </c>
      <c r="O13" s="4" t="s">
        <v>0</v>
      </c>
      <c r="P13" s="4">
        <f>I12</f>
        <v>35</v>
      </c>
      <c r="Q13" s="4" t="s">
        <v>3</v>
      </c>
      <c r="R13" s="4" t="s">
        <v>4</v>
      </c>
      <c r="S13" s="5">
        <f>C13*(F13+H13)/(K13+(N13+P13))</f>
        <v>56</v>
      </c>
      <c r="AC13" s="13">
        <v>10</v>
      </c>
      <c r="AD13" s="10">
        <v>34</v>
      </c>
    </row>
    <row r="14" spans="2:32" x14ac:dyDescent="0.45">
      <c r="B14" s="44" t="s">
        <v>38</v>
      </c>
      <c r="C14" s="43">
        <v>70</v>
      </c>
      <c r="D14" s="43" t="s">
        <v>0</v>
      </c>
      <c r="E14" s="2" t="s">
        <v>20</v>
      </c>
      <c r="F14" s="43" t="s">
        <v>0</v>
      </c>
      <c r="G14" s="2" t="s">
        <v>30</v>
      </c>
      <c r="H14" s="43" t="s">
        <v>0</v>
      </c>
      <c r="I14" s="2" t="s">
        <v>42</v>
      </c>
      <c r="J14" s="43" t="s">
        <v>0</v>
      </c>
      <c r="K14" s="47">
        <f>S13</f>
        <v>56</v>
      </c>
      <c r="L14" s="43" t="s">
        <v>5</v>
      </c>
      <c r="M14" s="43">
        <f>I11</f>
        <v>-5</v>
      </c>
      <c r="N14" s="43" t="s">
        <v>4</v>
      </c>
      <c r="O14" s="52">
        <f>C14+E15+K14-M14+G15+I15</f>
        <v>165</v>
      </c>
      <c r="W14" s="9"/>
      <c r="AC14" s="13">
        <v>11</v>
      </c>
      <c r="AD14" s="10">
        <v>35</v>
      </c>
    </row>
    <row r="15" spans="2:32" ht="17.5" thickBot="1" x14ac:dyDescent="0.5">
      <c r="B15" s="45"/>
      <c r="C15" s="46"/>
      <c r="D15" s="46"/>
      <c r="E15" s="40">
        <f>E7</f>
        <v>34</v>
      </c>
      <c r="F15" s="46"/>
      <c r="G15" s="40">
        <f>G7</f>
        <v>0</v>
      </c>
      <c r="H15" s="46"/>
      <c r="I15" s="40">
        <v>0</v>
      </c>
      <c r="J15" s="46"/>
      <c r="K15" s="48"/>
      <c r="L15" s="46"/>
      <c r="M15" s="46"/>
      <c r="N15" s="46"/>
      <c r="O15" s="53"/>
      <c r="T15" s="42">
        <f>SUMIFS($AC$4:$AC$31,$AD$4:$AD$31,I15)</f>
        <v>0</v>
      </c>
      <c r="U15" s="42"/>
      <c r="AC15" s="13">
        <v>12</v>
      </c>
      <c r="AD15" s="10">
        <v>36</v>
      </c>
    </row>
    <row r="16" spans="2:32" ht="17.5" thickBot="1" x14ac:dyDescent="0.5">
      <c r="B16" s="34" t="s">
        <v>39</v>
      </c>
      <c r="C16" s="3" t="s">
        <v>7</v>
      </c>
      <c r="D16" s="3">
        <v>256</v>
      </c>
      <c r="E16" s="3" t="s">
        <v>41</v>
      </c>
      <c r="F16" s="3">
        <v>17</v>
      </c>
      <c r="G16" s="3" t="s">
        <v>1</v>
      </c>
      <c r="H16" s="3" t="s">
        <v>25</v>
      </c>
      <c r="I16" s="3">
        <v>256</v>
      </c>
      <c r="J16" s="3" t="s">
        <v>41</v>
      </c>
      <c r="K16" s="20">
        <f>O14</f>
        <v>165</v>
      </c>
      <c r="L16" s="3" t="s">
        <v>1</v>
      </c>
      <c r="M16" s="3">
        <v>100</v>
      </c>
      <c r="N16" s="4" t="s">
        <v>26</v>
      </c>
      <c r="O16" s="4" t="s">
        <v>18</v>
      </c>
      <c r="P16" s="30">
        <f>ROUNDUP((D16*F16/ROUNDDOWN((I16*K16/M16),0)),0)</f>
        <v>11</v>
      </c>
      <c r="Q16" s="6" t="s">
        <v>1</v>
      </c>
      <c r="R16" s="4">
        <v>2</v>
      </c>
      <c r="S16" s="4" t="s">
        <v>4</v>
      </c>
      <c r="T16" s="7">
        <f>P16/R16</f>
        <v>5.5</v>
      </c>
      <c r="U16" s="41" t="s">
        <v>6</v>
      </c>
      <c r="V16" s="8" t="s">
        <v>8</v>
      </c>
      <c r="AC16" s="13">
        <v>13</v>
      </c>
      <c r="AD16" s="10">
        <v>37</v>
      </c>
    </row>
    <row r="17" spans="2:30" x14ac:dyDescent="0.45">
      <c r="T17" s="43" t="str">
        <f>IF(I15=0,"시동프레임","")</f>
        <v>시동프레임</v>
      </c>
      <c r="U17" s="43"/>
      <c r="AC17" s="13">
        <v>14</v>
      </c>
      <c r="AD17" s="10">
        <v>38</v>
      </c>
    </row>
    <row r="18" spans="2:30" x14ac:dyDescent="0.45">
      <c r="AC18" s="13">
        <v>15</v>
      </c>
      <c r="AD18" s="10">
        <v>39</v>
      </c>
    </row>
    <row r="19" spans="2:30" x14ac:dyDescent="0.45">
      <c r="AC19" s="13">
        <v>16</v>
      </c>
      <c r="AD19" s="10">
        <v>40</v>
      </c>
    </row>
    <row r="20" spans="2:30" x14ac:dyDescent="0.45">
      <c r="AC20" s="13">
        <v>17</v>
      </c>
      <c r="AD20" s="10">
        <v>40</v>
      </c>
    </row>
    <row r="21" spans="2:30" x14ac:dyDescent="0.45">
      <c r="AC21" s="13">
        <v>18</v>
      </c>
      <c r="AD21" s="10">
        <v>41</v>
      </c>
    </row>
    <row r="22" spans="2:30" x14ac:dyDescent="0.45">
      <c r="AC22" s="13">
        <v>19</v>
      </c>
      <c r="AD22" s="10">
        <v>41</v>
      </c>
    </row>
    <row r="23" spans="2:30" x14ac:dyDescent="0.45">
      <c r="AC23" s="13">
        <v>20</v>
      </c>
      <c r="AD23" s="10">
        <v>42</v>
      </c>
    </row>
    <row r="24" spans="2:30" x14ac:dyDescent="0.45">
      <c r="AC24" s="13">
        <v>21</v>
      </c>
      <c r="AD24" s="10">
        <v>42</v>
      </c>
    </row>
    <row r="25" spans="2:30" x14ac:dyDescent="0.45">
      <c r="AC25" s="13">
        <v>22</v>
      </c>
      <c r="AD25" s="10">
        <v>43</v>
      </c>
    </row>
    <row r="26" spans="2:30" x14ac:dyDescent="0.45">
      <c r="B26" s="28"/>
      <c r="C26" s="28"/>
      <c r="D26" s="28"/>
      <c r="AC26" s="13">
        <v>23</v>
      </c>
      <c r="AD26" s="10">
        <v>43</v>
      </c>
    </row>
    <row r="27" spans="2:30" x14ac:dyDescent="0.45">
      <c r="B27" s="35"/>
      <c r="E27" s="49"/>
      <c r="F27" s="49"/>
      <c r="G27" s="9"/>
      <c r="AC27" s="13">
        <v>24</v>
      </c>
      <c r="AD27" s="10">
        <v>44</v>
      </c>
    </row>
    <row r="28" spans="2:30" x14ac:dyDescent="0.45">
      <c r="B28" s="35"/>
      <c r="E28" s="49"/>
      <c r="F28" s="49"/>
      <c r="G28" s="9"/>
      <c r="AC28" s="13">
        <v>25</v>
      </c>
      <c r="AD28" s="10">
        <v>44</v>
      </c>
    </row>
    <row r="29" spans="2:30" x14ac:dyDescent="0.45">
      <c r="B29" s="35"/>
      <c r="P29" s="9"/>
      <c r="S29" s="36"/>
      <c r="AC29" s="13">
        <v>26</v>
      </c>
      <c r="AD29" s="10">
        <v>45</v>
      </c>
    </row>
    <row r="30" spans="2:30" x14ac:dyDescent="0.45">
      <c r="AC30" s="13">
        <v>27</v>
      </c>
      <c r="AD30" s="10">
        <v>45</v>
      </c>
    </row>
    <row r="31" spans="2:30" ht="17.5" thickBot="1" x14ac:dyDescent="0.5">
      <c r="AC31" s="14">
        <v>28</v>
      </c>
      <c r="AD31" s="11">
        <v>46</v>
      </c>
    </row>
    <row r="36" spans="4:6" x14ac:dyDescent="0.45">
      <c r="D36" s="49"/>
      <c r="F36" s="12"/>
    </row>
    <row r="37" spans="4:6" x14ac:dyDescent="0.45">
      <c r="D37" s="49"/>
      <c r="F37" s="12"/>
    </row>
    <row r="38" spans="4:6" x14ac:dyDescent="0.45">
      <c r="D38" s="49"/>
      <c r="F38" s="12"/>
    </row>
    <row r="39" spans="4:6" x14ac:dyDescent="0.45">
      <c r="D39" s="50"/>
      <c r="F39" s="12"/>
    </row>
    <row r="40" spans="4:6" x14ac:dyDescent="0.45">
      <c r="D40" s="50"/>
      <c r="F40" s="12"/>
    </row>
    <row r="41" spans="4:6" x14ac:dyDescent="0.45">
      <c r="D41" s="50"/>
      <c r="F41" s="12"/>
    </row>
    <row r="42" spans="4:6" x14ac:dyDescent="0.45">
      <c r="D42" s="50"/>
      <c r="F42" s="12"/>
    </row>
    <row r="43" spans="4:6" x14ac:dyDescent="0.45">
      <c r="D43" s="50"/>
      <c r="F43" s="12"/>
    </row>
    <row r="44" spans="4:6" x14ac:dyDescent="0.45">
      <c r="D44" s="50"/>
      <c r="F44" s="12"/>
    </row>
    <row r="45" spans="4:6" x14ac:dyDescent="0.45">
      <c r="D45" s="50"/>
      <c r="F45" s="12"/>
    </row>
    <row r="46" spans="4:6" x14ac:dyDescent="0.45">
      <c r="F46" s="12"/>
    </row>
    <row r="47" spans="4:6" x14ac:dyDescent="0.45">
      <c r="F47" s="12"/>
    </row>
    <row r="48" spans="4:6" x14ac:dyDescent="0.45">
      <c r="F48" s="12"/>
    </row>
    <row r="49" spans="6:6" x14ac:dyDescent="0.45">
      <c r="F49" s="12"/>
    </row>
    <row r="50" spans="6:6" x14ac:dyDescent="0.45">
      <c r="F50" s="12"/>
    </row>
    <row r="51" spans="6:6" x14ac:dyDescent="0.45">
      <c r="F51" s="12"/>
    </row>
    <row r="52" spans="6:6" x14ac:dyDescent="0.45">
      <c r="F52" s="12"/>
    </row>
    <row r="53" spans="6:6" x14ac:dyDescent="0.45">
      <c r="F53" s="12"/>
    </row>
    <row r="54" spans="6:6" x14ac:dyDescent="0.45">
      <c r="F54" s="12"/>
    </row>
    <row r="55" spans="6:6" x14ac:dyDescent="0.45">
      <c r="F55" s="12"/>
    </row>
    <row r="56" spans="6:6" x14ac:dyDescent="0.45">
      <c r="F56" s="12"/>
    </row>
    <row r="57" spans="6:6" x14ac:dyDescent="0.45">
      <c r="F57" s="12"/>
    </row>
  </sheetData>
  <mergeCells count="31">
    <mergeCell ref="D36:D38"/>
    <mergeCell ref="D39:D45"/>
    <mergeCell ref="X1:Y1"/>
    <mergeCell ref="AA1:AD1"/>
    <mergeCell ref="F27:F28"/>
    <mergeCell ref="E27:E28"/>
    <mergeCell ref="T7:U7"/>
    <mergeCell ref="M6:M7"/>
    <mergeCell ref="N6:N7"/>
    <mergeCell ref="O6:O7"/>
    <mergeCell ref="J14:J15"/>
    <mergeCell ref="K14:K15"/>
    <mergeCell ref="L14:L15"/>
    <mergeCell ref="M14:M15"/>
    <mergeCell ref="N14:N15"/>
    <mergeCell ref="O14:O15"/>
    <mergeCell ref="B6:B7"/>
    <mergeCell ref="C6:C7"/>
    <mergeCell ref="D6:D7"/>
    <mergeCell ref="K6:K7"/>
    <mergeCell ref="L6:L7"/>
    <mergeCell ref="H6:H7"/>
    <mergeCell ref="J6:J7"/>
    <mergeCell ref="F6:F7"/>
    <mergeCell ref="T15:U15"/>
    <mergeCell ref="T17:U17"/>
    <mergeCell ref="B14:B15"/>
    <mergeCell ref="C14:C15"/>
    <mergeCell ref="D14:D15"/>
    <mergeCell ref="F14:F15"/>
    <mergeCell ref="H14:H15"/>
  </mergeCells>
  <phoneticPr fontId="2" type="noConversion"/>
  <dataValidations count="3">
    <dataValidation type="list" allowBlank="1" showInputMessage="1" showErrorMessage="1" sqref="I15 I7" xr:uid="{88D478FE-F11D-4C47-A38E-E1DA10E53032}">
      <formula1>$AD$3:$AD$31</formula1>
    </dataValidation>
    <dataValidation type="list" allowBlank="1" showInputMessage="1" showErrorMessage="1" sqref="G15 G7" xr:uid="{CE6BC650-7AB7-4EA0-A71D-ED3E959BCA22}">
      <formula1>$AB$10:$AB$11</formula1>
    </dataValidation>
    <dataValidation type="list" allowBlank="1" showInputMessage="1" showErrorMessage="1" sqref="E15 E7" xr:uid="{A213B6AA-9ACE-4B77-B96E-E72312F16B98}">
      <formula1>$AB$3:$AB$8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2024-04-15T12:13:40Z</dcterms:modified>
</cp:coreProperties>
</file>