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4A67C0D0-BA2D-4608-82B5-52B49E3DA668}" xr6:coauthVersionLast="47" xr6:coauthVersionMax="47" xr10:uidLastSave="{00000000-0000-0000-0000-000000000000}"/>
  <bookViews>
    <workbookView xWindow="29730" yWindow="150" windowWidth="21600" windowHeight="15315" xr2:uid="{21A2592B-98E2-4781-BF57-AB2F52BE0A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F30" i="1" s="1"/>
  <c r="E29" i="1"/>
  <c r="B32" i="1" s="1"/>
  <c r="B33" i="1" s="1"/>
  <c r="E28" i="1"/>
  <c r="F28" i="1" s="1"/>
  <c r="E20" i="1"/>
  <c r="F20" i="1" s="1"/>
  <c r="E19" i="1"/>
  <c r="C22" i="1" s="1"/>
  <c r="D18" i="1" s="1"/>
  <c r="E18" i="1" s="1"/>
  <c r="F18" i="1" s="1"/>
  <c r="B34" i="1" l="1"/>
  <c r="C32" i="1"/>
  <c r="B22" i="1"/>
  <c r="B23" i="1" s="1"/>
  <c r="B24" i="1" s="1"/>
</calcChain>
</file>

<file path=xl/sharedStrings.xml><?xml version="1.0" encoding="utf-8"?>
<sst xmlns="http://schemas.openxmlformats.org/spreadsheetml/2006/main" count="57" uniqueCount="36">
  <si>
    <t>기본 치피</t>
    <phoneticPr fontId="1" type="noConversion"/>
  </si>
  <si>
    <t>기본 치적</t>
    <phoneticPr fontId="1" type="noConversion"/>
  </si>
  <si>
    <t>2T</t>
    <phoneticPr fontId="1" type="noConversion"/>
  </si>
  <si>
    <t>3T</t>
    <phoneticPr fontId="1" type="noConversion"/>
  </si>
  <si>
    <t>4T</t>
    <phoneticPr fontId="1" type="noConversion"/>
  </si>
  <si>
    <t>진화형피해</t>
    <phoneticPr fontId="1" type="noConversion"/>
  </si>
  <si>
    <t>합</t>
    <phoneticPr fontId="1" type="noConversion"/>
  </si>
  <si>
    <t>치적</t>
    <phoneticPr fontId="1" type="noConversion"/>
  </si>
  <si>
    <t>쿨감</t>
    <phoneticPr fontId="1" type="noConversion"/>
  </si>
  <si>
    <t>회심</t>
    <phoneticPr fontId="1" type="noConversion"/>
  </si>
  <si>
    <t>치적 기대값</t>
    <phoneticPr fontId="1" type="noConversion"/>
  </si>
  <si>
    <t>최종 치적</t>
    <phoneticPr fontId="1" type="noConversion"/>
  </si>
  <si>
    <t>끝없는 마나</t>
    <phoneticPr fontId="1" type="noConversion"/>
  </si>
  <si>
    <t>금단의 주문</t>
    <phoneticPr fontId="1" type="noConversion"/>
  </si>
  <si>
    <t>예리한 감각</t>
    <phoneticPr fontId="1" type="noConversion"/>
  </si>
  <si>
    <t>한계돌파</t>
    <phoneticPr fontId="1" type="noConversion"/>
  </si>
  <si>
    <t>최적화 훈련</t>
    <phoneticPr fontId="1" type="noConversion"/>
  </si>
  <si>
    <t>레벨</t>
    <phoneticPr fontId="1" type="noConversion"/>
  </si>
  <si>
    <t>무한한 마력</t>
    <phoneticPr fontId="1" type="noConversion"/>
  </si>
  <si>
    <t>혼신의 강타</t>
    <phoneticPr fontId="1" type="noConversion"/>
  </si>
  <si>
    <t>파괴전차</t>
    <phoneticPr fontId="1" type="noConversion"/>
  </si>
  <si>
    <t>타이밍 지배</t>
    <phoneticPr fontId="1" type="noConversion"/>
  </si>
  <si>
    <t>뭉툭한가시</t>
    <phoneticPr fontId="1" type="noConversion"/>
  </si>
  <si>
    <t>음속돌파</t>
    <phoneticPr fontId="1" type="noConversion"/>
  </si>
  <si>
    <t>인파이팅</t>
    <phoneticPr fontId="1" type="noConversion"/>
  </si>
  <si>
    <t>입식 타격가</t>
    <phoneticPr fontId="1" type="noConversion"/>
  </si>
  <si>
    <t>마나용광로</t>
    <phoneticPr fontId="1" type="noConversion"/>
  </si>
  <si>
    <t>치적(비례)</t>
    <phoneticPr fontId="1" type="noConversion"/>
  </si>
  <si>
    <t>뭉가 최대치적</t>
    <phoneticPr fontId="1" type="noConversion"/>
  </si>
  <si>
    <t>뭉가 최대효율치적</t>
    <phoneticPr fontId="1" type="noConversion"/>
  </si>
  <si>
    <t>뎀증</t>
    <phoneticPr fontId="1" type="noConversion"/>
  </si>
  <si>
    <t>쿨감 효율</t>
    <phoneticPr fontId="1" type="noConversion"/>
  </si>
  <si>
    <t>뉴갈망 진피</t>
    <phoneticPr fontId="1" type="noConversion"/>
  </si>
  <si>
    <t>최종 기대값</t>
    <phoneticPr fontId="1" type="noConversion"/>
  </si>
  <si>
    <t>뭉가용 프리셋</t>
    <phoneticPr fontId="1" type="noConversion"/>
  </si>
  <si>
    <t>뭉가x 프리셋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</si>
</sst>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 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9" fontId="0" fillId="0" borderId="0" xfId="0" applyNumberFormat="1">
      <alignment vertical="center"/>
    </xf>
    <xf numFmtId="176" fontId="0" fillId="0" borderId="0" xfId="0" applyNumberFormat="1">
      <alignment vertical="center"/>
    </xf>
    <xf numFmtId="9" fontId="0" fillId="2" borderId="0" xfId="0" applyNumberFormat="1" applyFill="1">
      <alignment vertical="center"/>
    </xf>
    <xf numFmtId="0" fontId="0" fillId="2" borderId="0" xfId="0" applyFill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A4651-F735-42DB-9501-E14081A8342F}">
  <dimension ref="A1:O71"/>
  <sheetViews>
    <sheetView tabSelected="1" workbookViewId="0">
      <pane ySplit="15" topLeftCell="A16" activePane="bottomLeft" state="frozen"/>
      <selection pane="bottomLeft" activeCell="I19" sqref="I19"/>
    </sheetView>
  </sheetViews>
  <sheetFormatPr defaultRowHeight="16.5" x14ac:dyDescent="0.3"/>
  <cols>
    <col min="1" max="1" width="17.25" bestFit="1" customWidth="1"/>
    <col min="2" max="2" width="9.125" customWidth="1"/>
  </cols>
  <sheetData>
    <row r="1" spans="1:15" x14ac:dyDescent="0.3">
      <c r="A1" t="s">
        <v>29</v>
      </c>
      <c r="B1" s="3">
        <v>1.2</v>
      </c>
      <c r="E1" t="s">
        <v>12</v>
      </c>
      <c r="G1" t="s">
        <v>13</v>
      </c>
      <c r="I1" t="s">
        <v>14</v>
      </c>
      <c r="K1" t="s">
        <v>15</v>
      </c>
      <c r="N1" t="s">
        <v>16</v>
      </c>
    </row>
    <row r="2" spans="1:15" x14ac:dyDescent="0.3">
      <c r="A2" t="s">
        <v>28</v>
      </c>
      <c r="B2" s="3">
        <v>0.8</v>
      </c>
      <c r="D2" t="s">
        <v>17</v>
      </c>
      <c r="E2">
        <v>1</v>
      </c>
      <c r="F2">
        <v>2</v>
      </c>
      <c r="G2">
        <v>1</v>
      </c>
      <c r="H2">
        <v>2</v>
      </c>
      <c r="I2">
        <v>1</v>
      </c>
      <c r="J2">
        <v>2</v>
      </c>
      <c r="K2">
        <v>1</v>
      </c>
      <c r="L2">
        <v>2</v>
      </c>
      <c r="M2">
        <v>3</v>
      </c>
      <c r="N2">
        <v>1</v>
      </c>
      <c r="O2">
        <v>2</v>
      </c>
    </row>
    <row r="3" spans="1:15" x14ac:dyDescent="0.3">
      <c r="A3" t="s">
        <v>0</v>
      </c>
      <c r="B3" s="4">
        <v>2.59</v>
      </c>
      <c r="D3" t="s">
        <v>5</v>
      </c>
      <c r="G3">
        <v>10</v>
      </c>
      <c r="H3">
        <v>20</v>
      </c>
      <c r="I3">
        <v>5</v>
      </c>
      <c r="J3">
        <v>10</v>
      </c>
      <c r="K3">
        <v>10</v>
      </c>
      <c r="L3">
        <v>20</v>
      </c>
      <c r="M3">
        <v>30</v>
      </c>
      <c r="N3">
        <v>5</v>
      </c>
      <c r="O3">
        <v>10</v>
      </c>
    </row>
    <row r="4" spans="1:15" x14ac:dyDescent="0.3">
      <c r="A4" t="s">
        <v>1</v>
      </c>
      <c r="B4" s="3">
        <v>0.95</v>
      </c>
      <c r="D4" t="s">
        <v>7</v>
      </c>
      <c r="I4">
        <v>4</v>
      </c>
      <c r="J4">
        <v>8</v>
      </c>
    </row>
    <row r="5" spans="1:15" x14ac:dyDescent="0.3">
      <c r="A5" t="s">
        <v>9</v>
      </c>
      <c r="B5" s="4">
        <v>1.1200000000000001</v>
      </c>
      <c r="D5" t="s">
        <v>8</v>
      </c>
      <c r="E5">
        <v>7</v>
      </c>
      <c r="F5">
        <v>14</v>
      </c>
      <c r="N5">
        <v>4</v>
      </c>
      <c r="O5">
        <v>8</v>
      </c>
    </row>
    <row r="6" spans="1:15" x14ac:dyDescent="0.3">
      <c r="A6" t="s">
        <v>31</v>
      </c>
      <c r="B6" s="3">
        <v>0.7</v>
      </c>
      <c r="E6" t="s">
        <v>18</v>
      </c>
      <c r="G6" t="s">
        <v>19</v>
      </c>
      <c r="I6" t="s">
        <v>20</v>
      </c>
      <c r="K6" t="s">
        <v>21</v>
      </c>
    </row>
    <row r="7" spans="1:15" x14ac:dyDescent="0.3">
      <c r="A7" t="s">
        <v>32</v>
      </c>
      <c r="B7" s="4">
        <v>14</v>
      </c>
      <c r="D7" t="s">
        <v>17</v>
      </c>
      <c r="E7">
        <v>1</v>
      </c>
      <c r="F7">
        <v>2</v>
      </c>
      <c r="G7">
        <v>1</v>
      </c>
      <c r="H7">
        <v>2</v>
      </c>
      <c r="I7">
        <v>1</v>
      </c>
      <c r="J7">
        <v>2</v>
      </c>
      <c r="K7">
        <v>1</v>
      </c>
      <c r="L7">
        <v>2</v>
      </c>
    </row>
    <row r="8" spans="1:15" x14ac:dyDescent="0.3">
      <c r="D8" t="s">
        <v>5</v>
      </c>
      <c r="E8">
        <v>8</v>
      </c>
      <c r="F8">
        <v>16</v>
      </c>
      <c r="G8">
        <v>2</v>
      </c>
      <c r="H8">
        <v>4</v>
      </c>
      <c r="I8">
        <v>12</v>
      </c>
      <c r="J8">
        <v>24</v>
      </c>
      <c r="K8">
        <v>8</v>
      </c>
      <c r="L8">
        <v>16</v>
      </c>
    </row>
    <row r="9" spans="1:15" x14ac:dyDescent="0.3">
      <c r="D9" t="s">
        <v>7</v>
      </c>
      <c r="G9">
        <v>12</v>
      </c>
      <c r="H9">
        <v>24</v>
      </c>
    </row>
    <row r="10" spans="1:15" x14ac:dyDescent="0.3">
      <c r="D10" t="s">
        <v>8</v>
      </c>
      <c r="E10">
        <v>7</v>
      </c>
      <c r="F10">
        <v>14</v>
      </c>
      <c r="K10">
        <v>5</v>
      </c>
      <c r="L10">
        <v>10</v>
      </c>
    </row>
    <row r="11" spans="1:15" x14ac:dyDescent="0.3">
      <c r="E11" t="s">
        <v>22</v>
      </c>
      <c r="G11" t="s">
        <v>23</v>
      </c>
      <c r="I11" t="s">
        <v>24</v>
      </c>
      <c r="K11" t="s">
        <v>25</v>
      </c>
      <c r="M11" t="s">
        <v>26</v>
      </c>
    </row>
    <row r="12" spans="1:15" x14ac:dyDescent="0.3">
      <c r="D12" t="s">
        <v>17</v>
      </c>
      <c r="E12">
        <v>1</v>
      </c>
      <c r="F12">
        <v>2</v>
      </c>
      <c r="G12">
        <v>1</v>
      </c>
      <c r="H12">
        <v>2</v>
      </c>
      <c r="I12">
        <v>1</v>
      </c>
      <c r="J12">
        <v>2</v>
      </c>
      <c r="K12">
        <v>1</v>
      </c>
      <c r="L12">
        <v>2</v>
      </c>
      <c r="M12">
        <v>1</v>
      </c>
      <c r="N12">
        <v>2</v>
      </c>
    </row>
    <row r="13" spans="1:15" x14ac:dyDescent="0.3">
      <c r="D13" t="s">
        <v>5</v>
      </c>
      <c r="E13">
        <v>7.5</v>
      </c>
      <c r="F13">
        <v>15</v>
      </c>
      <c r="I13">
        <v>9</v>
      </c>
      <c r="J13">
        <v>18</v>
      </c>
      <c r="K13">
        <v>10.5</v>
      </c>
      <c r="L13">
        <v>21</v>
      </c>
      <c r="M13">
        <v>12</v>
      </c>
      <c r="N13">
        <v>24</v>
      </c>
    </row>
    <row r="14" spans="1:15" x14ac:dyDescent="0.3">
      <c r="D14" t="s">
        <v>27</v>
      </c>
      <c r="E14">
        <v>1.2</v>
      </c>
      <c r="F14">
        <v>1.4</v>
      </c>
    </row>
    <row r="15" spans="1:15" x14ac:dyDescent="0.3">
      <c r="D15" t="s">
        <v>8</v>
      </c>
    </row>
    <row r="16" spans="1:15" x14ac:dyDescent="0.3">
      <c r="A16" t="s">
        <v>34</v>
      </c>
    </row>
    <row r="17" spans="1:6" x14ac:dyDescent="0.3">
      <c r="B17" t="s">
        <v>2</v>
      </c>
      <c r="C17" t="s">
        <v>3</v>
      </c>
      <c r="D17" t="s">
        <v>4</v>
      </c>
      <c r="E17" t="s">
        <v>6</v>
      </c>
      <c r="F17" t="s">
        <v>30</v>
      </c>
    </row>
    <row r="18" spans="1:6" x14ac:dyDescent="0.3">
      <c r="A18" t="s">
        <v>5</v>
      </c>
      <c r="B18" s="4">
        <v>30</v>
      </c>
      <c r="C18" s="4">
        <v>4</v>
      </c>
      <c r="D18" s="4">
        <f>MIN(70, $F$13+(C22-$B$2)*100*$F$14)</f>
        <v>69.599999999999994</v>
      </c>
      <c r="E18" s="4">
        <f>SUM(B18:D18)</f>
        <v>103.6</v>
      </c>
      <c r="F18">
        <f>(E18+$B$7)/100+1</f>
        <v>2.1760000000000002</v>
      </c>
    </row>
    <row r="19" spans="1:6" x14ac:dyDescent="0.3">
      <c r="A19" t="s">
        <v>7</v>
      </c>
      <c r="B19" s="3">
        <v>0</v>
      </c>
      <c r="C19" s="3">
        <v>0.24</v>
      </c>
      <c r="D19" s="3"/>
      <c r="E19" s="3">
        <f>SUM(B19:D19)</f>
        <v>0.24</v>
      </c>
    </row>
    <row r="20" spans="1:6" x14ac:dyDescent="0.3">
      <c r="A20" t="s">
        <v>8</v>
      </c>
      <c r="B20" s="4"/>
      <c r="C20" s="4">
        <v>0</v>
      </c>
      <c r="D20" s="4"/>
      <c r="E20" s="4">
        <f>SUM(B20:D20)</f>
        <v>0</v>
      </c>
      <c r="F20">
        <f>1/(1-E20*$B$6/100)</f>
        <v>1</v>
      </c>
    </row>
    <row r="22" spans="1:6" x14ac:dyDescent="0.3">
      <c r="A22" t="s">
        <v>11</v>
      </c>
      <c r="B22" s="1">
        <f>MIN($B$4+E19, 0.8)</f>
        <v>0.8</v>
      </c>
      <c r="C22" s="1">
        <f>MIN($B$4+E19, J8)</f>
        <v>1.19</v>
      </c>
    </row>
    <row r="23" spans="1:6" x14ac:dyDescent="0.3">
      <c r="A23" t="s">
        <v>10</v>
      </c>
      <c r="B23">
        <f>$B$3*B22*$B$5+1-B22</f>
        <v>2.5206400000000002</v>
      </c>
    </row>
    <row r="24" spans="1:6" x14ac:dyDescent="0.3">
      <c r="A24" t="s">
        <v>33</v>
      </c>
      <c r="B24" s="2">
        <f>B23*F18*F20</f>
        <v>5.484912640000001</v>
      </c>
    </row>
    <row r="26" spans="1:6" x14ac:dyDescent="0.3">
      <c r="A26" t="s">
        <v>35</v>
      </c>
    </row>
    <row r="27" spans="1:6" x14ac:dyDescent="0.3">
      <c r="B27" t="s">
        <v>2</v>
      </c>
      <c r="C27" t="s">
        <v>3</v>
      </c>
      <c r="D27" t="s">
        <v>4</v>
      </c>
      <c r="E27" t="s">
        <v>6</v>
      </c>
      <c r="F27" t="s">
        <v>30</v>
      </c>
    </row>
    <row r="28" spans="1:6" x14ac:dyDescent="0.3">
      <c r="A28" t="s">
        <v>5</v>
      </c>
      <c r="B28" s="4">
        <v>30</v>
      </c>
      <c r="C28" s="4">
        <v>16</v>
      </c>
      <c r="D28" s="4">
        <v>24</v>
      </c>
      <c r="E28" s="4">
        <f>SUM(B28:D28)</f>
        <v>70</v>
      </c>
      <c r="F28">
        <f>(E28+$B$7)/100+1</f>
        <v>1.8399999999999999</v>
      </c>
    </row>
    <row r="29" spans="1:6" x14ac:dyDescent="0.3">
      <c r="A29" t="s">
        <v>7</v>
      </c>
      <c r="B29" s="3"/>
      <c r="C29" s="3"/>
      <c r="D29" s="3"/>
      <c r="E29" s="3">
        <f>SUM(B29:D29)</f>
        <v>0</v>
      </c>
    </row>
    <row r="30" spans="1:6" x14ac:dyDescent="0.3">
      <c r="A30" t="s">
        <v>8</v>
      </c>
      <c r="B30" s="4"/>
      <c r="C30" s="4">
        <v>14</v>
      </c>
      <c r="D30" s="4"/>
      <c r="E30" s="4">
        <f>SUM(B30:D30)</f>
        <v>14</v>
      </c>
      <c r="F30">
        <f>1/(1-E30*$B$6/100)</f>
        <v>1.1086474501108647</v>
      </c>
    </row>
    <row r="32" spans="1:6" x14ac:dyDescent="0.3">
      <c r="A32" t="s">
        <v>11</v>
      </c>
      <c r="B32" s="1">
        <f>MIN($B$4+E29, 1)</f>
        <v>0.95</v>
      </c>
      <c r="C32" s="1">
        <f>MIN($B$4+E29, J11)</f>
        <v>0.95</v>
      </c>
    </row>
    <row r="33" spans="1:5" x14ac:dyDescent="0.3">
      <c r="A33" t="s">
        <v>10</v>
      </c>
      <c r="B33">
        <f>$B$3*B32*$B$5+1-B32</f>
        <v>2.8057600000000003</v>
      </c>
    </row>
    <row r="34" spans="1:5" x14ac:dyDescent="0.3">
      <c r="A34" t="s">
        <v>33</v>
      </c>
      <c r="B34" s="2">
        <f>B33*F28*F30</f>
        <v>5.7235015521064305</v>
      </c>
    </row>
    <row r="39" spans="1:5" x14ac:dyDescent="0.3">
      <c r="B39" s="1"/>
      <c r="C39" s="1"/>
      <c r="D39" s="1"/>
      <c r="E39" s="1"/>
    </row>
    <row r="42" spans="1:5" x14ac:dyDescent="0.3">
      <c r="B42" s="1"/>
      <c r="C42" s="1"/>
    </row>
    <row r="44" spans="1:5" x14ac:dyDescent="0.3">
      <c r="B44" s="2"/>
    </row>
    <row r="48" spans="1:5" x14ac:dyDescent="0.3">
      <c r="B48" s="1"/>
      <c r="C48" s="1"/>
      <c r="D48" s="1"/>
      <c r="E48" s="1"/>
    </row>
    <row r="51" spans="2:5" x14ac:dyDescent="0.3">
      <c r="B51" s="1"/>
      <c r="C51" s="1"/>
    </row>
    <row r="53" spans="2:5" x14ac:dyDescent="0.3">
      <c r="B53" s="2"/>
    </row>
    <row r="57" spans="2:5" x14ac:dyDescent="0.3">
      <c r="B57" s="1"/>
      <c r="C57" s="1"/>
      <c r="D57" s="1"/>
      <c r="E57" s="1"/>
    </row>
    <row r="60" spans="2:5" x14ac:dyDescent="0.3">
      <c r="B60" s="1"/>
      <c r="C60" s="1"/>
    </row>
    <row r="62" spans="2:5" x14ac:dyDescent="0.3">
      <c r="B62" s="2"/>
    </row>
    <row r="66" spans="2:5" x14ac:dyDescent="0.3">
      <c r="B66" s="1"/>
      <c r="C66" s="1"/>
      <c r="D66" s="1"/>
      <c r="E66" s="1"/>
    </row>
    <row r="69" spans="2:5" x14ac:dyDescent="0.3">
      <c r="B69" s="1"/>
      <c r="C69" s="1"/>
    </row>
    <row r="71" spans="2:5" x14ac:dyDescent="0.3">
      <c r="B71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도연 김</dc:creator>
  <cp:lastModifiedBy>도연 김</cp:lastModifiedBy>
  <dcterms:created xsi:type="dcterms:W3CDTF">2024-07-14T08:10:39Z</dcterms:created>
  <dcterms:modified xsi:type="dcterms:W3CDTF">2024-07-17T02:09:26Z</dcterms:modified>
</cp:coreProperties>
</file>