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ml\OneDrive\바탕 화면\"/>
    </mc:Choice>
  </mc:AlternateContent>
  <xr:revisionPtr revIDLastSave="0" documentId="13_ncr:1_{920A165E-C2BD-4DC6-AD3C-DE7B660B56D5}" xr6:coauthVersionLast="47" xr6:coauthVersionMax="47" xr10:uidLastSave="{00000000-0000-0000-0000-000000000000}"/>
  <bookViews>
    <workbookView xWindow="19090" yWindow="-780" windowWidth="25820" windowHeight="15500" xr2:uid="{0A30E1B1-764D-4ADB-9814-F1733C459005}"/>
  </bookViews>
  <sheets>
    <sheet name="계산시트" sheetId="1" r:id="rId1"/>
    <sheet name="설명" sheetId="2" r:id="rId2"/>
  </sheets>
  <definedNames>
    <definedName name="_xlnm._FilterDatabase" localSheetId="0" hidden="1">계산시트!$A$1:$B$1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T15" i="1"/>
  <c r="S15" i="1"/>
  <c r="R15" i="1"/>
  <c r="Q15" i="1"/>
  <c r="P15" i="1"/>
  <c r="O30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5" i="1"/>
  <c r="R12" i="1"/>
  <c r="R11" i="1"/>
  <c r="R5" i="1"/>
  <c r="R4" i="1"/>
  <c r="K14" i="1"/>
  <c r="K13" i="1"/>
  <c r="K12" i="1"/>
  <c r="K11" i="1"/>
  <c r="K7" i="1"/>
  <c r="K6" i="1"/>
  <c r="K4" i="1"/>
  <c r="G7" i="1"/>
  <c r="G6" i="1"/>
  <c r="G14" i="1"/>
  <c r="G13" i="1"/>
  <c r="G11" i="1"/>
  <c r="G4" i="1"/>
  <c r="G12" i="1"/>
  <c r="G5" i="1"/>
  <c r="K5" i="1"/>
  <c r="O12" i="1"/>
  <c r="O11" i="1"/>
  <c r="O5" i="1"/>
  <c r="O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서지원</author>
  </authors>
  <commentList>
    <comment ref="A1" authorId="0" shapeId="0" xr:uid="{F0C19D3C-50CB-4EAD-987C-D4EEF46C6E27}">
      <text>
        <r>
          <rPr>
            <b/>
            <sz val="9"/>
            <color indexed="81"/>
            <rFont val="돋움"/>
            <family val="3"/>
            <charset val="129"/>
          </rPr>
          <t>서지원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<sst xmlns="http://schemas.openxmlformats.org/spreadsheetml/2006/main" count="61" uniqueCount="27">
  <si>
    <t>닉네임</t>
    <phoneticPr fontId="1" type="noConversion"/>
  </si>
  <si>
    <t>딜&amp;폿 기입</t>
    <phoneticPr fontId="1" type="noConversion"/>
  </si>
  <si>
    <t>8인</t>
    <phoneticPr fontId="1" type="noConversion"/>
  </si>
  <si>
    <t>16인</t>
    <phoneticPr fontId="1" type="noConversion"/>
  </si>
  <si>
    <t>딜</t>
    <phoneticPr fontId="1" type="noConversion"/>
  </si>
  <si>
    <t>폿</t>
    <phoneticPr fontId="1" type="noConversion"/>
  </si>
  <si>
    <t>본딜</t>
    <phoneticPr fontId="1" type="noConversion"/>
  </si>
  <si>
    <t>본폿</t>
    <phoneticPr fontId="1" type="noConversion"/>
  </si>
  <si>
    <t>본1부1</t>
    <phoneticPr fontId="1" type="noConversion"/>
  </si>
  <si>
    <t>본1부2</t>
    <phoneticPr fontId="1" type="noConversion"/>
  </si>
  <si>
    <t>필요 수</t>
    <phoneticPr fontId="1" type="noConversion"/>
  </si>
  <si>
    <t>8↑</t>
    <phoneticPr fontId="1" type="noConversion"/>
  </si>
  <si>
    <t>3↑</t>
    <phoneticPr fontId="1" type="noConversion"/>
  </si>
  <si>
    <t>12↑</t>
    <phoneticPr fontId="1" type="noConversion"/>
  </si>
  <si>
    <t>본1부3</t>
    <phoneticPr fontId="1" type="noConversion"/>
  </si>
  <si>
    <t>※본1부3은 본캐와 배럭을 따로 기입해 주세요!</t>
    <phoneticPr fontId="1" type="noConversion"/>
  </si>
  <si>
    <t>본캐</t>
    <phoneticPr fontId="1" type="noConversion"/>
  </si>
  <si>
    <t>배럭</t>
    <phoneticPr fontId="1" type="noConversion"/>
  </si>
  <si>
    <t>필요 수는 제가 임의로 책정한 것이니 맞추려고 안하셔도 됩니다. 본1부~는 잘 몰라서 정확한 필요한 수를 모릅니다. 피드백해주시면 감사하겠습니다.</t>
    <phoneticPr fontId="1" type="noConversion"/>
  </si>
  <si>
    <t>모름</t>
    <phoneticPr fontId="1" type="noConversion"/>
  </si>
  <si>
    <t>딜딜폿</t>
    <phoneticPr fontId="1" type="noConversion"/>
  </si>
  <si>
    <t>폿폿딜</t>
    <phoneticPr fontId="1" type="noConversion"/>
  </si>
  <si>
    <t>딜폿폿</t>
    <phoneticPr fontId="1" type="noConversion"/>
  </si>
  <si>
    <t>폿폿폿</t>
    <phoneticPr fontId="1" type="noConversion"/>
  </si>
  <si>
    <t>폿딜딜</t>
    <phoneticPr fontId="1" type="noConversion"/>
  </si>
  <si>
    <t>딜딜딜</t>
    <phoneticPr fontId="1" type="noConversion"/>
  </si>
  <si>
    <t>본1부1은 굳이 만들어야 했을까?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</si>
</sst>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4" borderId="2" xfId="0" applyFill="1" applyBorder="1" applyAlignment="1">
      <alignment vertical="center" shrinkToFit="1"/>
    </xf>
    <xf numFmtId="0" fontId="0" fillId="5" borderId="0" xfId="0" applyFill="1" applyAlignment="1">
      <alignment vertical="center" shrinkToFit="1"/>
    </xf>
    <xf numFmtId="0" fontId="0" fillId="5" borderId="0" xfId="0" applyFill="1" applyAlignment="1">
      <alignment horizontal="right" vertical="center" shrinkToFit="1"/>
    </xf>
    <xf numFmtId="0" fontId="0" fillId="5" borderId="0" xfId="0" applyFill="1">
      <alignment vertical="center"/>
    </xf>
    <xf numFmtId="0" fontId="0" fillId="3" borderId="2" xfId="0" applyFill="1" applyBorder="1">
      <alignment vertical="center"/>
    </xf>
    <xf numFmtId="0" fontId="3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36286</xdr:colOff>
      <xdr:row>4</xdr:row>
      <xdr:rowOff>145143</xdr:rowOff>
    </xdr:from>
    <xdr:to>
      <xdr:col>22</xdr:col>
      <xdr:colOff>90714</xdr:colOff>
      <xdr:row>34</xdr:row>
      <xdr:rowOff>179764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69363AC4-94CA-882D-D8F3-6CB5170D0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4572" y="979714"/>
          <a:ext cx="13153571" cy="6293907"/>
        </a:xfrm>
        <a:prstGeom prst="rect">
          <a:avLst/>
        </a:prstGeom>
      </xdr:spPr>
    </xdr:pic>
    <xdr:clientData/>
  </xdr:twoCellAnchor>
  <xdr:twoCellAnchor>
    <xdr:from>
      <xdr:col>0</xdr:col>
      <xdr:colOff>374650</xdr:colOff>
      <xdr:row>2</xdr:row>
      <xdr:rowOff>15875</xdr:rowOff>
    </xdr:from>
    <xdr:to>
      <xdr:col>2</xdr:col>
      <xdr:colOff>568325</xdr:colOff>
      <xdr:row>6</xdr:row>
      <xdr:rowOff>31750</xdr:rowOff>
    </xdr:to>
    <xdr:sp macro="" textlink="">
      <xdr:nvSpPr>
        <xdr:cNvPr id="3" name="말풍선: 사각형 2">
          <a:extLst>
            <a:ext uri="{FF2B5EF4-FFF2-40B4-BE49-F238E27FC236}">
              <a16:creationId xmlns:a16="http://schemas.microsoft.com/office/drawing/2014/main" id="{0894C0D8-C370-1E5A-CC6D-143A8F8C5DB0}"/>
            </a:ext>
          </a:extLst>
        </xdr:cNvPr>
        <xdr:cNvSpPr/>
      </xdr:nvSpPr>
      <xdr:spPr>
        <a:xfrm>
          <a:off x="374650" y="434975"/>
          <a:ext cx="1565275" cy="854075"/>
        </a:xfrm>
        <a:prstGeom prst="wedgeRectCallout">
          <a:avLst>
            <a:gd name="adj1" fmla="val 63548"/>
            <a:gd name="adj2" fmla="val 37965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492125</xdr:colOff>
      <xdr:row>2</xdr:row>
      <xdr:rowOff>168274</xdr:rowOff>
    </xdr:from>
    <xdr:to>
      <xdr:col>2</xdr:col>
      <xdr:colOff>549275</xdr:colOff>
      <xdr:row>6</xdr:row>
      <xdr:rowOff>203200</xdr:rowOff>
    </xdr:to>
    <xdr:sp macro="" textlink="">
      <xdr:nvSpPr>
        <xdr:cNvPr id="4" name="말풍선: 사각형 3">
          <a:extLst>
            <a:ext uri="{FF2B5EF4-FFF2-40B4-BE49-F238E27FC236}">
              <a16:creationId xmlns:a16="http://schemas.microsoft.com/office/drawing/2014/main" id="{FC3A6A44-52CB-EC07-11AD-EA72A7FEF501}"/>
            </a:ext>
          </a:extLst>
        </xdr:cNvPr>
        <xdr:cNvSpPr/>
      </xdr:nvSpPr>
      <xdr:spPr>
        <a:xfrm>
          <a:off x="492125" y="587374"/>
          <a:ext cx="1428750" cy="873126"/>
        </a:xfrm>
        <a:prstGeom prst="wedgeRectCallout">
          <a:avLst>
            <a:gd name="adj1" fmla="val 65389"/>
            <a:gd name="adj2" fmla="val 44591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본</a:t>
          </a:r>
          <a:r>
            <a:rPr lang="en-US" altLang="ko-KR" sz="1100">
              <a:solidFill>
                <a:sysClr val="windowText" lastClr="000000"/>
              </a:solidFill>
            </a:rPr>
            <a:t>1</a:t>
          </a:r>
          <a:r>
            <a:rPr lang="ko-KR" altLang="en-US" sz="1100">
              <a:solidFill>
                <a:sysClr val="windowText" lastClr="000000"/>
              </a:solidFill>
            </a:rPr>
            <a:t>부</a:t>
          </a:r>
          <a:r>
            <a:rPr lang="en-US" altLang="ko-KR" sz="1100">
              <a:solidFill>
                <a:sysClr val="windowText" lastClr="000000"/>
              </a:solidFill>
            </a:rPr>
            <a:t>3</a:t>
          </a:r>
          <a:r>
            <a:rPr lang="ko-KR" altLang="en-US" sz="1100">
              <a:solidFill>
                <a:sysClr val="windowText" lastClr="000000"/>
              </a:solidFill>
            </a:rPr>
            <a:t>만 본캐를 기입해주세요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ko-KR" altLang="en-US" sz="1100" baseline="0">
              <a:solidFill>
                <a:sysClr val="windowText" lastClr="000000"/>
              </a:solidFill>
            </a:rPr>
            <a:t>딜 </a:t>
          </a:r>
          <a:r>
            <a:rPr lang="en-US" altLang="ko-KR" sz="1100" baseline="0">
              <a:solidFill>
                <a:sysClr val="windowText" lastClr="000000"/>
              </a:solidFill>
            </a:rPr>
            <a:t>or </a:t>
          </a:r>
          <a:r>
            <a:rPr lang="ko-KR" altLang="en-US" sz="1100" baseline="0">
              <a:solidFill>
                <a:sysClr val="windowText" lastClr="000000"/>
              </a:solidFill>
            </a:rPr>
            <a:t>폿</a:t>
          </a:r>
          <a:endParaRPr lang="en-US" altLang="ko-K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130174</xdr:colOff>
      <xdr:row>1</xdr:row>
      <xdr:rowOff>92076</xdr:rowOff>
    </xdr:from>
    <xdr:to>
      <xdr:col>10</xdr:col>
      <xdr:colOff>301625</xdr:colOff>
      <xdr:row>2</xdr:row>
      <xdr:rowOff>206375</xdr:rowOff>
    </xdr:to>
    <xdr:sp macro="" textlink="">
      <xdr:nvSpPr>
        <xdr:cNvPr id="7" name="말풍선: 사각형 6">
          <a:extLst>
            <a:ext uri="{FF2B5EF4-FFF2-40B4-BE49-F238E27FC236}">
              <a16:creationId xmlns:a16="http://schemas.microsoft.com/office/drawing/2014/main" id="{E2AE75E9-6342-4672-9569-F34711CD446A}"/>
            </a:ext>
          </a:extLst>
        </xdr:cNvPr>
        <xdr:cNvSpPr/>
      </xdr:nvSpPr>
      <xdr:spPr>
        <a:xfrm>
          <a:off x="5616574" y="301626"/>
          <a:ext cx="1543051" cy="323849"/>
        </a:xfrm>
        <a:prstGeom prst="wedgeRectCallout">
          <a:avLst>
            <a:gd name="adj1" fmla="val -41524"/>
            <a:gd name="adj2" fmla="val 364190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딜캐릭 총합</a:t>
          </a:r>
        </a:p>
      </xdr:txBody>
    </xdr:sp>
    <xdr:clientData/>
  </xdr:twoCellAnchor>
  <xdr:twoCellAnchor>
    <xdr:from>
      <xdr:col>11</xdr:col>
      <xdr:colOff>50800</xdr:colOff>
      <xdr:row>2</xdr:row>
      <xdr:rowOff>111125</xdr:rowOff>
    </xdr:from>
    <xdr:to>
      <xdr:col>12</xdr:col>
      <xdr:colOff>565150</xdr:colOff>
      <xdr:row>4</xdr:row>
      <xdr:rowOff>15874</xdr:rowOff>
    </xdr:to>
    <xdr:sp macro="" textlink="">
      <xdr:nvSpPr>
        <xdr:cNvPr id="8" name="말풍선: 사각형 7">
          <a:extLst>
            <a:ext uri="{FF2B5EF4-FFF2-40B4-BE49-F238E27FC236}">
              <a16:creationId xmlns:a16="http://schemas.microsoft.com/office/drawing/2014/main" id="{AF42B3AE-FE95-417D-871C-A67AB7B5F09D}"/>
            </a:ext>
          </a:extLst>
        </xdr:cNvPr>
        <xdr:cNvSpPr/>
      </xdr:nvSpPr>
      <xdr:spPr>
        <a:xfrm>
          <a:off x="7594600" y="530225"/>
          <a:ext cx="1200150" cy="323849"/>
        </a:xfrm>
        <a:prstGeom prst="wedgeRectCallout">
          <a:avLst>
            <a:gd name="adj1" fmla="val -41524"/>
            <a:gd name="adj2" fmla="val 364190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서폿캐릭 총합</a:t>
          </a:r>
        </a:p>
      </xdr:txBody>
    </xdr:sp>
    <xdr:clientData/>
  </xdr:twoCellAnchor>
  <xdr:twoCellAnchor>
    <xdr:from>
      <xdr:col>17</xdr:col>
      <xdr:colOff>238125</xdr:colOff>
      <xdr:row>1</xdr:row>
      <xdr:rowOff>66675</xdr:rowOff>
    </xdr:from>
    <xdr:to>
      <xdr:col>18</xdr:col>
      <xdr:colOff>622754</xdr:colOff>
      <xdr:row>2</xdr:row>
      <xdr:rowOff>180067</xdr:rowOff>
    </xdr:to>
    <xdr:sp macro="" textlink="">
      <xdr:nvSpPr>
        <xdr:cNvPr id="9" name="말풍선: 사각형 8">
          <a:extLst>
            <a:ext uri="{FF2B5EF4-FFF2-40B4-BE49-F238E27FC236}">
              <a16:creationId xmlns:a16="http://schemas.microsoft.com/office/drawing/2014/main" id="{25EC26F4-C001-45B1-ACF2-A03925EB3531}"/>
            </a:ext>
          </a:extLst>
        </xdr:cNvPr>
        <xdr:cNvSpPr/>
      </xdr:nvSpPr>
      <xdr:spPr>
        <a:xfrm>
          <a:off x="11958411" y="275318"/>
          <a:ext cx="1074057" cy="322035"/>
        </a:xfrm>
        <a:prstGeom prst="wedgeRectCallout">
          <a:avLst>
            <a:gd name="adj1" fmla="val 23013"/>
            <a:gd name="adj2" fmla="val 381092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배럭딜러 총합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633185</xdr:colOff>
      <xdr:row>10</xdr:row>
      <xdr:rowOff>127000</xdr:rowOff>
    </xdr:from>
    <xdr:to>
      <xdr:col>20</xdr:col>
      <xdr:colOff>334282</xdr:colOff>
      <xdr:row>12</xdr:row>
      <xdr:rowOff>31749</xdr:rowOff>
    </xdr:to>
    <xdr:sp macro="" textlink="">
      <xdr:nvSpPr>
        <xdr:cNvPr id="10" name="말풍선: 사각형 9">
          <a:extLst>
            <a:ext uri="{FF2B5EF4-FFF2-40B4-BE49-F238E27FC236}">
              <a16:creationId xmlns:a16="http://schemas.microsoft.com/office/drawing/2014/main" id="{C2A2DF65-2B62-409C-980F-5705383E7960}"/>
            </a:ext>
          </a:extLst>
        </xdr:cNvPr>
        <xdr:cNvSpPr/>
      </xdr:nvSpPr>
      <xdr:spPr>
        <a:xfrm>
          <a:off x="13042899" y="2213429"/>
          <a:ext cx="1079954" cy="322034"/>
        </a:xfrm>
        <a:prstGeom prst="wedgeRectCallout">
          <a:avLst>
            <a:gd name="adj1" fmla="val -81534"/>
            <a:gd name="adj2" fmla="val -14006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배럭서폿 총합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339725</xdr:colOff>
      <xdr:row>13</xdr:row>
      <xdr:rowOff>187325</xdr:rowOff>
    </xdr:from>
    <xdr:to>
      <xdr:col>3</xdr:col>
      <xdr:colOff>320675</xdr:colOff>
      <xdr:row>18</xdr:row>
      <xdr:rowOff>15422</xdr:rowOff>
    </xdr:to>
    <xdr:sp macro="" textlink="">
      <xdr:nvSpPr>
        <xdr:cNvPr id="11" name="말풍선: 사각형 10">
          <a:extLst>
            <a:ext uri="{FF2B5EF4-FFF2-40B4-BE49-F238E27FC236}">
              <a16:creationId xmlns:a16="http://schemas.microsoft.com/office/drawing/2014/main" id="{EA2FDA9D-6B6A-4BB8-8AAD-30901283FA38}"/>
            </a:ext>
          </a:extLst>
        </xdr:cNvPr>
        <xdr:cNvSpPr/>
      </xdr:nvSpPr>
      <xdr:spPr>
        <a:xfrm>
          <a:off x="339725" y="2899682"/>
          <a:ext cx="2049236" cy="871311"/>
        </a:xfrm>
        <a:prstGeom prst="wedgeRectCallout">
          <a:avLst>
            <a:gd name="adj1" fmla="val 82954"/>
            <a:gd name="adj2" fmla="val -111582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조합대로 적어주세요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en-US" altLang="ko-KR" sz="1100">
              <a:solidFill>
                <a:sysClr val="windowText" lastClr="000000"/>
              </a:solidFill>
            </a:rPr>
            <a:t>ex)</a:t>
          </a:r>
          <a:r>
            <a:rPr lang="ko-KR" altLang="en-US" sz="1100">
              <a:solidFill>
                <a:sysClr val="windowText" lastClr="000000"/>
              </a:solidFill>
            </a:rPr>
            <a:t>딜딜</a:t>
          </a:r>
          <a:r>
            <a:rPr lang="en-US" altLang="ko-KR" sz="1100">
              <a:solidFill>
                <a:sysClr val="windowText" lastClr="000000"/>
              </a:solidFill>
            </a:rPr>
            <a:t>,</a:t>
          </a:r>
          <a:r>
            <a:rPr lang="ko-KR" altLang="en-US" sz="1100">
              <a:solidFill>
                <a:sysClr val="windowText" lastClr="000000"/>
              </a:solidFill>
            </a:rPr>
            <a:t>딜딜폿    </a:t>
          </a:r>
          <a:br>
            <a:rPr lang="en-US" altLang="ko-KR" sz="1100">
              <a:solidFill>
                <a:sysClr val="windowText" lastClr="000000"/>
              </a:solidFill>
            </a:rPr>
          </a:br>
          <a:r>
            <a:rPr lang="en-US" altLang="ko-KR" sz="1100">
              <a:solidFill>
                <a:sysClr val="windowText" lastClr="000000"/>
              </a:solidFill>
            </a:rPr>
            <a:t>※</a:t>
          </a:r>
          <a:r>
            <a:rPr lang="ko-KR" altLang="en-US" sz="1100">
              <a:solidFill>
                <a:sysClr val="windowText" lastClr="000000"/>
              </a:solidFill>
            </a:rPr>
            <a:t>딜폿딜같이 치면 </a:t>
          </a:r>
          <a:r>
            <a:rPr lang="ko-KR" altLang="en-US" sz="1100" baseline="0">
              <a:solidFill>
                <a:sysClr val="windowText" lastClr="000000"/>
              </a:solidFill>
            </a:rPr>
            <a:t> 안나와요</a:t>
          </a:r>
          <a:r>
            <a:rPr lang="en-US" altLang="ko-KR" sz="1100" baseline="0">
              <a:solidFill>
                <a:sysClr val="windowText" lastClr="000000"/>
              </a:solidFill>
            </a:rPr>
            <a:t>!</a:t>
          </a:r>
          <a:endParaRPr lang="en-US" altLang="ko-K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131536</xdr:colOff>
      <xdr:row>23</xdr:row>
      <xdr:rowOff>56698</xdr:rowOff>
    </xdr:from>
    <xdr:to>
      <xdr:col>13</xdr:col>
      <xdr:colOff>589191</xdr:colOff>
      <xdr:row>24</xdr:row>
      <xdr:rowOff>185964</xdr:rowOff>
    </xdr:to>
    <xdr:sp macro="" textlink="">
      <xdr:nvSpPr>
        <xdr:cNvPr id="12" name="말풍선: 사각형 11">
          <a:extLst>
            <a:ext uri="{FF2B5EF4-FFF2-40B4-BE49-F238E27FC236}">
              <a16:creationId xmlns:a16="http://schemas.microsoft.com/office/drawing/2014/main" id="{CAC7F3B8-E575-4AAC-8CB6-81D9BD2422D0}"/>
            </a:ext>
          </a:extLst>
        </xdr:cNvPr>
        <xdr:cNvSpPr/>
      </xdr:nvSpPr>
      <xdr:spPr>
        <a:xfrm>
          <a:off x="6336393" y="4855484"/>
          <a:ext cx="3215369" cy="337909"/>
        </a:xfrm>
        <a:prstGeom prst="wedgeRectCallout">
          <a:avLst>
            <a:gd name="adj1" fmla="val -380"/>
            <a:gd name="adj2" fmla="val -35482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맨 앞글자 기준으로 나오기때문에 본캐가 앞으로</a:t>
          </a:r>
        </a:p>
      </xdr:txBody>
    </xdr:sp>
    <xdr:clientData/>
  </xdr:twoCellAnchor>
  <xdr:twoCellAnchor>
    <xdr:from>
      <xdr:col>13</xdr:col>
      <xdr:colOff>339724</xdr:colOff>
      <xdr:row>1</xdr:row>
      <xdr:rowOff>165101</xdr:rowOff>
    </xdr:from>
    <xdr:to>
      <xdr:col>15</xdr:col>
      <xdr:colOff>511175</xdr:colOff>
      <xdr:row>3</xdr:row>
      <xdr:rowOff>69850</xdr:rowOff>
    </xdr:to>
    <xdr:sp macro="" textlink="">
      <xdr:nvSpPr>
        <xdr:cNvPr id="13" name="말풍선: 사각형 12">
          <a:extLst>
            <a:ext uri="{FF2B5EF4-FFF2-40B4-BE49-F238E27FC236}">
              <a16:creationId xmlns:a16="http://schemas.microsoft.com/office/drawing/2014/main" id="{8CB75CD1-006E-454D-B0C9-B3D28254889A}"/>
            </a:ext>
          </a:extLst>
        </xdr:cNvPr>
        <xdr:cNvSpPr/>
      </xdr:nvSpPr>
      <xdr:spPr>
        <a:xfrm>
          <a:off x="9302295" y="373744"/>
          <a:ext cx="1550309" cy="322035"/>
        </a:xfrm>
        <a:prstGeom prst="wedgeRectCallout">
          <a:avLst>
            <a:gd name="adj1" fmla="val 5287"/>
            <a:gd name="adj2" fmla="val 35010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본캐 딜캐릭 총합</a:t>
          </a:r>
        </a:p>
      </xdr:txBody>
    </xdr:sp>
    <xdr:clientData/>
  </xdr:twoCellAnchor>
  <xdr:twoCellAnchor>
    <xdr:from>
      <xdr:col>14</xdr:col>
      <xdr:colOff>479424</xdr:colOff>
      <xdr:row>11</xdr:row>
      <xdr:rowOff>84366</xdr:rowOff>
    </xdr:from>
    <xdr:to>
      <xdr:col>16</xdr:col>
      <xdr:colOff>650875</xdr:colOff>
      <xdr:row>12</xdr:row>
      <xdr:rowOff>198665</xdr:rowOff>
    </xdr:to>
    <xdr:sp macro="" textlink="">
      <xdr:nvSpPr>
        <xdr:cNvPr id="14" name="말풍선: 사각형 13">
          <a:extLst>
            <a:ext uri="{FF2B5EF4-FFF2-40B4-BE49-F238E27FC236}">
              <a16:creationId xmlns:a16="http://schemas.microsoft.com/office/drawing/2014/main" id="{76BAB7FF-ACAD-4B21-8210-5BD170ED2DF7}"/>
            </a:ext>
          </a:extLst>
        </xdr:cNvPr>
        <xdr:cNvSpPr/>
      </xdr:nvSpPr>
      <xdr:spPr>
        <a:xfrm>
          <a:off x="10131424" y="2379437"/>
          <a:ext cx="1550308" cy="322942"/>
        </a:xfrm>
        <a:prstGeom prst="wedgeRectCallout">
          <a:avLst>
            <a:gd name="adj1" fmla="val -32264"/>
            <a:gd name="adj2" fmla="val 253328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본캐 폿캐릭 총합</a:t>
          </a:r>
        </a:p>
      </xdr:txBody>
    </xdr:sp>
    <xdr:clientData/>
  </xdr:twoCellAnchor>
  <xdr:twoCellAnchor>
    <xdr:from>
      <xdr:col>0</xdr:col>
      <xdr:colOff>492125</xdr:colOff>
      <xdr:row>2</xdr:row>
      <xdr:rowOff>170088</xdr:rowOff>
    </xdr:from>
    <xdr:to>
      <xdr:col>2</xdr:col>
      <xdr:colOff>549275</xdr:colOff>
      <xdr:row>6</xdr:row>
      <xdr:rowOff>208189</xdr:rowOff>
    </xdr:to>
    <xdr:sp macro="" textlink="">
      <xdr:nvSpPr>
        <xdr:cNvPr id="16" name="말풍선: 사각형 15">
          <a:extLst>
            <a:ext uri="{FF2B5EF4-FFF2-40B4-BE49-F238E27FC236}">
              <a16:creationId xmlns:a16="http://schemas.microsoft.com/office/drawing/2014/main" id="{825AA4D2-13C4-45C1-B7E0-316ABAD80322}"/>
            </a:ext>
          </a:extLst>
        </xdr:cNvPr>
        <xdr:cNvSpPr/>
      </xdr:nvSpPr>
      <xdr:spPr>
        <a:xfrm>
          <a:off x="492125" y="587374"/>
          <a:ext cx="1436007" cy="872672"/>
        </a:xfrm>
        <a:prstGeom prst="wedgeRectCallout">
          <a:avLst>
            <a:gd name="adj1" fmla="val 65389"/>
            <a:gd name="adj2" fmla="val 44591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본</a:t>
          </a:r>
          <a:r>
            <a:rPr lang="en-US" altLang="ko-KR" sz="1100">
              <a:solidFill>
                <a:sysClr val="windowText" lastClr="000000"/>
              </a:solidFill>
            </a:rPr>
            <a:t>1</a:t>
          </a:r>
          <a:r>
            <a:rPr lang="ko-KR" altLang="en-US" sz="1100">
              <a:solidFill>
                <a:sysClr val="windowText" lastClr="000000"/>
              </a:solidFill>
            </a:rPr>
            <a:t>부</a:t>
          </a:r>
          <a:r>
            <a:rPr lang="en-US" altLang="ko-KR" sz="1100">
              <a:solidFill>
                <a:sysClr val="windowText" lastClr="000000"/>
              </a:solidFill>
            </a:rPr>
            <a:t>3</a:t>
          </a:r>
          <a:r>
            <a:rPr lang="ko-KR" altLang="en-US" sz="1100">
              <a:solidFill>
                <a:sysClr val="windowText" lastClr="000000"/>
              </a:solidFill>
            </a:rPr>
            <a:t>만 본캐를 기입해주세요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ko-KR" altLang="en-US" sz="1100" baseline="0">
              <a:solidFill>
                <a:sysClr val="windowText" lastClr="000000"/>
              </a:solidFill>
            </a:rPr>
            <a:t>딜 </a:t>
          </a:r>
          <a:r>
            <a:rPr lang="en-US" altLang="ko-KR" sz="1100" baseline="0">
              <a:solidFill>
                <a:sysClr val="windowText" lastClr="000000"/>
              </a:solidFill>
            </a:rPr>
            <a:t>or </a:t>
          </a:r>
          <a:r>
            <a:rPr lang="ko-KR" altLang="en-US" sz="1100" baseline="0">
              <a:solidFill>
                <a:sysClr val="windowText" lastClr="000000"/>
              </a:solidFill>
            </a:rPr>
            <a:t>폿</a:t>
          </a:r>
          <a:endParaRPr lang="en-US" altLang="ko-K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224063</xdr:colOff>
      <xdr:row>16</xdr:row>
      <xdr:rowOff>205922</xdr:rowOff>
    </xdr:from>
    <xdr:to>
      <xdr:col>27</xdr:col>
      <xdr:colOff>226786</xdr:colOff>
      <xdr:row>20</xdr:row>
      <xdr:rowOff>36286</xdr:rowOff>
    </xdr:to>
    <xdr:sp macro="" textlink="">
      <xdr:nvSpPr>
        <xdr:cNvPr id="17" name="말풍선: 사각형 16">
          <a:extLst>
            <a:ext uri="{FF2B5EF4-FFF2-40B4-BE49-F238E27FC236}">
              <a16:creationId xmlns:a16="http://schemas.microsoft.com/office/drawing/2014/main" id="{F1B3E1A2-FC9E-4821-A248-F9C0FEB2430B}"/>
            </a:ext>
          </a:extLst>
        </xdr:cNvPr>
        <xdr:cNvSpPr/>
      </xdr:nvSpPr>
      <xdr:spPr>
        <a:xfrm>
          <a:off x="15391492" y="3544208"/>
          <a:ext cx="3449865" cy="664935"/>
        </a:xfrm>
        <a:prstGeom prst="wedgeRectCallout">
          <a:avLst>
            <a:gd name="adj1" fmla="val -88749"/>
            <a:gd name="adj2" fmla="val 60183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baseline="0">
              <a:solidFill>
                <a:sysClr val="windowText" lastClr="000000"/>
              </a:solidFill>
            </a:rPr>
            <a:t>왼쪽 기입란을 다 적고 계산</a:t>
          </a:r>
          <a:r>
            <a:rPr lang="en-US" altLang="ko-KR" sz="1100" baseline="0">
              <a:solidFill>
                <a:sysClr val="windowText" lastClr="000000"/>
              </a:solidFill>
            </a:rPr>
            <a:t>(</a:t>
          </a:r>
          <a:r>
            <a:rPr lang="ko-KR" altLang="en-US" sz="1100" baseline="0">
              <a:solidFill>
                <a:sysClr val="windowText" lastClr="000000"/>
              </a:solidFill>
            </a:rPr>
            <a:t>엑셀은</a:t>
          </a:r>
          <a:r>
            <a:rPr lang="en-US" altLang="ko-KR" sz="1100" baseline="0">
              <a:solidFill>
                <a:sysClr val="windowText" lastClr="000000"/>
              </a:solidFill>
            </a:rPr>
            <a:t>F9)</a:t>
          </a:r>
          <a:r>
            <a:rPr lang="ko-KR" altLang="en-US" sz="1100" baseline="0">
              <a:solidFill>
                <a:sysClr val="windowText" lastClr="000000"/>
              </a:solidFill>
            </a:rPr>
            <a:t>를 누르면</a:t>
          </a:r>
          <a:endParaRPr lang="en-US" altLang="ko-KR" sz="1100" baseline="0">
            <a:solidFill>
              <a:sysClr val="windowText" lastClr="000000"/>
            </a:solidFill>
          </a:endParaRPr>
        </a:p>
        <a:p>
          <a:pPr algn="l"/>
          <a:r>
            <a:rPr lang="ko-KR" altLang="en-US" sz="1100" baseline="0">
              <a:solidFill>
                <a:sysClr val="windowText" lastClr="000000"/>
              </a:solidFill>
            </a:rPr>
            <a:t>해당되는 닉네임이 산출되요</a:t>
          </a:r>
          <a:endParaRPr lang="en-US" altLang="ko-KR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88F3-856C-472E-A629-54F93DC856A1}">
  <dimension ref="A1:AW30"/>
  <sheetViews>
    <sheetView tabSelected="1" workbookViewId="0">
      <selection activeCell="L17" sqref="L17"/>
    </sheetView>
  </sheetViews>
  <sheetFormatPr defaultRowHeight="16.5" x14ac:dyDescent="0.3"/>
  <cols>
    <col min="1" max="2" width="9" style="2"/>
    <col min="3" max="3" width="13.875" style="2" customWidth="1"/>
    <col min="4" max="4" width="0" style="2" hidden="1" customWidth="1"/>
    <col min="5" max="6" width="9" style="2"/>
    <col min="9" max="9" width="0.5" style="9" customWidth="1"/>
    <col min="10" max="10" width="9" style="2"/>
    <col min="11" max="11" width="10.625" style="2" customWidth="1"/>
    <col min="12" max="12" width="10.5" style="2" customWidth="1"/>
    <col min="13" max="13" width="0.5" style="7" customWidth="1"/>
    <col min="14" max="18" width="10.625" style="2" customWidth="1"/>
    <col min="19" max="16384" width="9" style="2"/>
  </cols>
  <sheetData>
    <row r="1" spans="1:49" s="1" customFormat="1" x14ac:dyDescent="0.3">
      <c r="A1" s="6" t="s">
        <v>16</v>
      </c>
      <c r="B1" s="3" t="s">
        <v>1</v>
      </c>
      <c r="C1" s="3" t="s">
        <v>0</v>
      </c>
      <c r="D1" s="2"/>
      <c r="E1" s="2"/>
      <c r="F1" s="12" t="s">
        <v>2</v>
      </c>
      <c r="G1" s="12"/>
      <c r="H1" s="12"/>
      <c r="I1" s="12"/>
      <c r="J1" s="12"/>
      <c r="K1" s="12"/>
      <c r="L1" s="12"/>
      <c r="M1" s="12"/>
      <c r="N1" s="12"/>
      <c r="O1" s="1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x14ac:dyDescent="0.3">
      <c r="A2" s="6"/>
      <c r="B2" s="3"/>
      <c r="C2" s="3"/>
      <c r="F2" s="12" t="s">
        <v>8</v>
      </c>
      <c r="G2" s="12"/>
      <c r="H2" s="12"/>
      <c r="I2" s="7"/>
      <c r="J2" s="12" t="s">
        <v>9</v>
      </c>
      <c r="K2" s="12"/>
      <c r="L2" s="12"/>
      <c r="N2" s="12" t="s">
        <v>14</v>
      </c>
      <c r="O2" s="12"/>
      <c r="P2" s="12"/>
      <c r="Q2" s="12"/>
    </row>
    <row r="3" spans="1:49" x14ac:dyDescent="0.3">
      <c r="A3" s="6"/>
      <c r="B3" s="3"/>
      <c r="C3" s="3"/>
      <c r="H3" s="2" t="s">
        <v>10</v>
      </c>
      <c r="I3" s="7"/>
      <c r="L3" s="2" t="s">
        <v>10</v>
      </c>
      <c r="N3" s="2" t="s">
        <v>16</v>
      </c>
      <c r="P3" s="2" t="s">
        <v>10</v>
      </c>
      <c r="Q3" s="2" t="s">
        <v>17</v>
      </c>
      <c r="S3" s="2" t="s">
        <v>10</v>
      </c>
    </row>
    <row r="4" spans="1:49" x14ac:dyDescent="0.3">
      <c r="A4" s="6"/>
      <c r="B4" s="3"/>
      <c r="C4" s="3"/>
      <c r="F4" s="3" t="s">
        <v>4</v>
      </c>
      <c r="G4" s="10">
        <f>SUM(COUNTIF($B$2:$B$17,"?딜"),COUNTIF($B$2:$B$17,"딜?"))</f>
        <v>0</v>
      </c>
      <c r="H4">
        <v>12</v>
      </c>
      <c r="J4" s="3" t="s">
        <v>4</v>
      </c>
      <c r="K4" s="10">
        <f>SUM(COUNTIF($B$2:$B$17,"딜??"),COUNTIF($B$2:$B$17,"?딜?"),COUNTIF($B$2:$B$17,"??딜"))</f>
        <v>0</v>
      </c>
      <c r="L4" s="5">
        <v>18</v>
      </c>
      <c r="M4" s="8"/>
      <c r="N4" s="3" t="s">
        <v>4</v>
      </c>
      <c r="O4" s="4">
        <f>COUNTIF($A$2:$A$17,"딜")</f>
        <v>0</v>
      </c>
      <c r="P4" s="2">
        <v>4</v>
      </c>
      <c r="Q4" s="3" t="s">
        <v>4</v>
      </c>
      <c r="R4" s="10">
        <f>SUM(COUNTIF($B$2:$B$17,"딜??"),COUNTIF($B$2:$B$17,"?딜?"),COUNTIF($B$2:$B$17,"??딜"))</f>
        <v>0</v>
      </c>
      <c r="S4" s="2" t="s">
        <v>19</v>
      </c>
    </row>
    <row r="5" spans="1:49" x14ac:dyDescent="0.3">
      <c r="A5" s="6"/>
      <c r="B5" s="3"/>
      <c r="C5" s="3"/>
      <c r="F5" s="3" t="s">
        <v>5</v>
      </c>
      <c r="G5" s="10">
        <f>SUM(COUNTIF($B$2:$B$17,"?폿"),COUNTIF($B$2:$B$17,"폿?"))</f>
        <v>0</v>
      </c>
      <c r="H5">
        <v>4</v>
      </c>
      <c r="J5" s="3" t="s">
        <v>5</v>
      </c>
      <c r="K5" s="10">
        <f>SUM(COUNTIF($B$2:$B$17,"폿??"),COUNTIF($B$2:$B$17,"?폿?"),COUNTIF($B$2:$B$17,"??폿"))</f>
        <v>0</v>
      </c>
      <c r="L5" s="5">
        <v>6</v>
      </c>
      <c r="M5" s="8"/>
      <c r="N5" s="3" t="s">
        <v>5</v>
      </c>
      <c r="O5" s="4">
        <f>COUNTIF($A$2:$A$17,"폿")</f>
        <v>0</v>
      </c>
      <c r="P5" s="2">
        <v>4</v>
      </c>
      <c r="Q5" s="3" t="s">
        <v>5</v>
      </c>
      <c r="R5" s="10">
        <f>SUM(COUNTIF($B$2:$B$17,"폿??"),COUNTIF($B$2:$B$17,"?폿?"),COUNTIF($B$2:$B$17,"??폿"))</f>
        <v>0</v>
      </c>
      <c r="S5" s="2" t="s">
        <v>19</v>
      </c>
    </row>
    <row r="6" spans="1:49" x14ac:dyDescent="0.3">
      <c r="A6" s="6"/>
      <c r="B6" s="3"/>
      <c r="C6" s="3"/>
      <c r="F6" s="3" t="s">
        <v>6</v>
      </c>
      <c r="G6" s="10">
        <f>COUNTIF($B$2:$B$17,"딜?")</f>
        <v>0</v>
      </c>
      <c r="H6">
        <v>6</v>
      </c>
      <c r="J6" s="3" t="s">
        <v>6</v>
      </c>
      <c r="K6" s="10">
        <f>COUNTIF($B$2:$B$17,"딜??")</f>
        <v>0</v>
      </c>
      <c r="L6" s="5" t="s">
        <v>11</v>
      </c>
      <c r="M6" s="8"/>
    </row>
    <row r="7" spans="1:49" x14ac:dyDescent="0.3">
      <c r="A7" s="6"/>
      <c r="B7" s="3"/>
      <c r="C7" s="3"/>
      <c r="F7" s="3" t="s">
        <v>7</v>
      </c>
      <c r="G7" s="10">
        <f>COUNTIF($B$2:$B$17,"폿?")</f>
        <v>0</v>
      </c>
      <c r="H7">
        <v>2</v>
      </c>
      <c r="J7" s="3" t="s">
        <v>7</v>
      </c>
      <c r="K7" s="10">
        <f>COUNTIF($B$2:$B$17,"폿??")</f>
        <v>0</v>
      </c>
      <c r="L7" s="5" t="s">
        <v>12</v>
      </c>
      <c r="M7" s="8"/>
    </row>
    <row r="8" spans="1:49" x14ac:dyDescent="0.3">
      <c r="A8" s="6"/>
      <c r="B8" s="3"/>
      <c r="C8" s="3"/>
      <c r="L8" s="5"/>
      <c r="M8" s="8"/>
    </row>
    <row r="9" spans="1:49" x14ac:dyDescent="0.3">
      <c r="A9" s="6"/>
      <c r="B9" s="3"/>
      <c r="C9" s="3"/>
      <c r="F9" s="12" t="s">
        <v>3</v>
      </c>
      <c r="G9" s="12"/>
      <c r="H9" s="12"/>
      <c r="I9" s="12"/>
      <c r="J9" s="12"/>
      <c r="K9" s="12"/>
      <c r="L9" s="12"/>
      <c r="M9" s="12"/>
      <c r="N9" s="12"/>
      <c r="O9" s="12"/>
    </row>
    <row r="10" spans="1:49" x14ac:dyDescent="0.3">
      <c r="A10" s="6"/>
      <c r="B10" s="4"/>
      <c r="C10" s="4"/>
      <c r="H10" s="2" t="s">
        <v>10</v>
      </c>
      <c r="I10" s="7"/>
      <c r="L10" s="2" t="s">
        <v>10</v>
      </c>
      <c r="N10" s="2" t="s">
        <v>16</v>
      </c>
      <c r="P10" s="2" t="s">
        <v>10</v>
      </c>
      <c r="Q10" s="2" t="s">
        <v>17</v>
      </c>
      <c r="S10" s="2" t="s">
        <v>10</v>
      </c>
    </row>
    <row r="11" spans="1:49" x14ac:dyDescent="0.3">
      <c r="A11" s="6"/>
      <c r="B11" s="4"/>
      <c r="C11" s="4"/>
      <c r="F11" s="3" t="s">
        <v>4</v>
      </c>
      <c r="G11" s="10">
        <f>SUM(COUNTIF($B$2:$B$17,"?딜"),COUNTIF($B$2:$B$17,"딜?"))</f>
        <v>0</v>
      </c>
      <c r="H11">
        <v>24</v>
      </c>
      <c r="J11" s="3" t="s">
        <v>4</v>
      </c>
      <c r="K11" s="10">
        <f>SUM(COUNTIF($B$2:$B$17,"딜??"),COUNTIF($B$2:$B$17,"?딜?"),COUNTIF($B$2:$B$17,"??딜"))</f>
        <v>0</v>
      </c>
      <c r="L11" s="5">
        <v>36</v>
      </c>
      <c r="M11" s="8"/>
      <c r="N11" s="3" t="s">
        <v>4</v>
      </c>
      <c r="O11" s="4">
        <f>COUNTIF($A$2:$A$17,"딜")</f>
        <v>0</v>
      </c>
      <c r="P11" s="2">
        <v>12</v>
      </c>
      <c r="Q11" s="3" t="s">
        <v>4</v>
      </c>
      <c r="R11" s="10">
        <f>SUM(COUNTIF($B$2:$B$17,"딜??"),COUNTIF($B$2:$B$17,"?딜?"),COUNTIF($B$2:$B$17,"??딜"))</f>
        <v>0</v>
      </c>
      <c r="S11" s="2" t="s">
        <v>19</v>
      </c>
    </row>
    <row r="12" spans="1:49" x14ac:dyDescent="0.3">
      <c r="A12" s="6"/>
      <c r="B12" s="4"/>
      <c r="C12" s="4"/>
      <c r="F12" s="3" t="s">
        <v>5</v>
      </c>
      <c r="G12" s="10">
        <f>SUM(COUNTIF($B$2:$B$17,"?폿"),COUNTIF($B$2:$B$17,"폿?"))</f>
        <v>0</v>
      </c>
      <c r="H12">
        <v>8</v>
      </c>
      <c r="J12" s="3" t="s">
        <v>5</v>
      </c>
      <c r="K12" s="10">
        <f>SUM(COUNTIF($B$2:$B$17,"폿??"),COUNTIF($B$2:$B$17,"?폿?"),COUNTIF($B$2:$B$17,"??폿"))</f>
        <v>0</v>
      </c>
      <c r="L12" s="5">
        <v>12</v>
      </c>
      <c r="M12" s="8"/>
      <c r="N12" s="3" t="s">
        <v>5</v>
      </c>
      <c r="O12" s="4">
        <f>COUNTIF($A$2:$A$17,"폿")</f>
        <v>0</v>
      </c>
      <c r="P12" s="2">
        <v>4</v>
      </c>
      <c r="Q12" s="3" t="s">
        <v>5</v>
      </c>
      <c r="R12" s="10">
        <f>SUM(COUNTIF($B$2:$B$17,"폿??"),COUNTIF($B$2:$B$17,"?폿?"),COUNTIF($B$2:$B$17,"??폿"))</f>
        <v>0</v>
      </c>
      <c r="S12" s="2" t="s">
        <v>19</v>
      </c>
    </row>
    <row r="13" spans="1:49" x14ac:dyDescent="0.3">
      <c r="A13" s="6"/>
      <c r="B13" s="4"/>
      <c r="C13" s="4"/>
      <c r="F13" s="3" t="s">
        <v>6</v>
      </c>
      <c r="G13" s="10">
        <f>COUNTIF($B$2:$B$17,"딜?")</f>
        <v>0</v>
      </c>
      <c r="H13">
        <v>12</v>
      </c>
      <c r="J13" s="3" t="s">
        <v>6</v>
      </c>
      <c r="K13" s="10">
        <f>COUNTIF($B$2:$B$17,"딜??")</f>
        <v>0</v>
      </c>
      <c r="L13" s="5" t="s">
        <v>13</v>
      </c>
      <c r="M13" s="8"/>
    </row>
    <row r="14" spans="1:49" x14ac:dyDescent="0.3">
      <c r="A14" s="6"/>
      <c r="B14" s="4"/>
      <c r="C14" s="4"/>
      <c r="F14" s="3" t="s">
        <v>7</v>
      </c>
      <c r="G14" s="10">
        <f>COUNTIF($B$2:$B$17,"폿?")</f>
        <v>0</v>
      </c>
      <c r="H14">
        <v>4</v>
      </c>
      <c r="J14" s="3" t="s">
        <v>7</v>
      </c>
      <c r="K14" s="10">
        <f>COUNTIF($B$2:$B$17,"폿??")</f>
        <v>0</v>
      </c>
      <c r="L14" s="5" t="s">
        <v>12</v>
      </c>
      <c r="M14" s="8"/>
      <c r="N14" s="15"/>
      <c r="O14" s="3" t="s">
        <v>25</v>
      </c>
      <c r="P14" s="3" t="s">
        <v>20</v>
      </c>
      <c r="Q14" s="3" t="s">
        <v>22</v>
      </c>
      <c r="R14" s="3" t="s">
        <v>23</v>
      </c>
      <c r="S14" s="3" t="s">
        <v>21</v>
      </c>
      <c r="T14" s="3" t="s">
        <v>24</v>
      </c>
    </row>
    <row r="15" spans="1:49" x14ac:dyDescent="0.3">
      <c r="A15" s="6"/>
      <c r="B15" s="4"/>
      <c r="C15" s="4"/>
      <c r="N15" s="16">
        <v>1</v>
      </c>
      <c r="O15" s="14" t="str">
        <f>IFERROR(VLOOKUP($O$14,$B2:$C2,2,),"")</f>
        <v/>
      </c>
      <c r="P15" s="14" t="str">
        <f>IFERROR(VLOOKUP($P$14,$B2:$C2,2,),"")</f>
        <v/>
      </c>
      <c r="Q15" s="14" t="str">
        <f>IFERROR(VLOOKUP($Q$14,$B2:$C2,2,),"")</f>
        <v/>
      </c>
      <c r="R15" s="14" t="str">
        <f>IFERROR(VLOOKUP($R$14,$B2:$C2,2,),"")</f>
        <v/>
      </c>
      <c r="S15" s="14" t="str">
        <f>IFERROR(VLOOKUP($S$14,$B2:$C2,2,),"")</f>
        <v/>
      </c>
      <c r="T15" s="14" t="str">
        <f>IFERROR(VLOOKUP($T$14,$B2:$C2,2,),"")</f>
        <v/>
      </c>
    </row>
    <row r="16" spans="1:49" x14ac:dyDescent="0.3">
      <c r="A16" s="6"/>
      <c r="B16" s="4"/>
      <c r="C16" s="4"/>
      <c r="E16" s="17" t="s">
        <v>26</v>
      </c>
      <c r="F16" s="17"/>
      <c r="G16" s="17"/>
      <c r="H16" s="17"/>
      <c r="N16" s="16">
        <v>2</v>
      </c>
      <c r="O16" s="18" t="str">
        <f>IFERROR(VLOOKUP($O$14,$B3:$C3,2,),"")</f>
        <v/>
      </c>
      <c r="P16" s="18" t="str">
        <f t="shared" ref="P16:P30" si="0">IFERROR(VLOOKUP($P$14,$B3:$C3,2,),"")</f>
        <v/>
      </c>
      <c r="Q16" s="18" t="str">
        <f t="shared" ref="Q16:Q30" si="1">IFERROR(VLOOKUP($Q$14,$B3:$C3,2,),"")</f>
        <v/>
      </c>
      <c r="R16" s="18" t="str">
        <f t="shared" ref="R16:R30" si="2">IFERROR(VLOOKUP($R$14,$B3:$C3,2,),"")</f>
        <v/>
      </c>
      <c r="S16" s="18" t="str">
        <f t="shared" ref="S16:S30" si="3">IFERROR(VLOOKUP($S$14,$B3:$C3,2,),"")</f>
        <v/>
      </c>
      <c r="T16" s="18" t="str">
        <f t="shared" ref="T16:T30" si="4">IFERROR(VLOOKUP($T$14,$B3:$C3,2,),"")</f>
        <v/>
      </c>
    </row>
    <row r="17" spans="1:20" x14ac:dyDescent="0.3">
      <c r="A17" s="6"/>
      <c r="B17" s="4"/>
      <c r="C17" s="4"/>
      <c r="N17" s="16">
        <v>3</v>
      </c>
      <c r="O17" s="18" t="str">
        <f>IFERROR(VLOOKUP($O$14,$B4:$C4,2,),"")</f>
        <v/>
      </c>
      <c r="P17" s="18" t="str">
        <f t="shared" si="0"/>
        <v/>
      </c>
      <c r="Q17" s="18" t="str">
        <f t="shared" si="1"/>
        <v/>
      </c>
      <c r="R17" s="18" t="str">
        <f t="shared" si="2"/>
        <v/>
      </c>
      <c r="S17" s="18" t="str">
        <f t="shared" si="3"/>
        <v/>
      </c>
      <c r="T17" s="18" t="str">
        <f t="shared" si="4"/>
        <v/>
      </c>
    </row>
    <row r="18" spans="1:20" x14ac:dyDescent="0.3">
      <c r="N18" s="16">
        <v>4</v>
      </c>
      <c r="O18" s="18" t="str">
        <f>IFERROR(VLOOKUP($O$14,$B5:$C5,2,),"")</f>
        <v/>
      </c>
      <c r="P18" s="18" t="str">
        <f t="shared" si="0"/>
        <v/>
      </c>
      <c r="Q18" s="18" t="str">
        <f t="shared" si="1"/>
        <v/>
      </c>
      <c r="R18" s="18" t="str">
        <f t="shared" si="2"/>
        <v/>
      </c>
      <c r="S18" s="18" t="str">
        <f t="shared" si="3"/>
        <v/>
      </c>
      <c r="T18" s="18" t="str">
        <f t="shared" si="4"/>
        <v/>
      </c>
    </row>
    <row r="19" spans="1:20" x14ac:dyDescent="0.3">
      <c r="A19" s="12" t="s">
        <v>15</v>
      </c>
      <c r="B19" s="12"/>
      <c r="C19" s="12"/>
      <c r="D19" s="12"/>
      <c r="E19" s="12"/>
      <c r="N19" s="16">
        <v>5</v>
      </c>
      <c r="O19" s="18" t="str">
        <f>IFERROR(VLOOKUP($O$14,$B6:$C6,2,),"")</f>
        <v/>
      </c>
      <c r="P19" s="18" t="str">
        <f t="shared" si="0"/>
        <v/>
      </c>
      <c r="Q19" s="18" t="str">
        <f t="shared" si="1"/>
        <v/>
      </c>
      <c r="R19" s="18" t="str">
        <f t="shared" si="2"/>
        <v/>
      </c>
      <c r="S19" s="18" t="str">
        <f t="shared" si="3"/>
        <v/>
      </c>
      <c r="T19" s="18" t="str">
        <f t="shared" si="4"/>
        <v/>
      </c>
    </row>
    <row r="20" spans="1:20" x14ac:dyDescent="0.3">
      <c r="A20" s="12"/>
      <c r="B20" s="12"/>
      <c r="C20" s="12"/>
      <c r="D20" s="12"/>
      <c r="E20" s="12"/>
      <c r="N20" s="16">
        <v>6</v>
      </c>
      <c r="O20" s="18" t="str">
        <f>IFERROR(VLOOKUP($O$14,$B7:$C7,2,),"")</f>
        <v/>
      </c>
      <c r="P20" s="18" t="str">
        <f t="shared" si="0"/>
        <v/>
      </c>
      <c r="Q20" s="18" t="str">
        <f t="shared" si="1"/>
        <v/>
      </c>
      <c r="R20" s="18" t="str">
        <f t="shared" si="2"/>
        <v/>
      </c>
      <c r="S20" s="18" t="str">
        <f t="shared" si="3"/>
        <v/>
      </c>
      <c r="T20" s="18" t="str">
        <f t="shared" si="4"/>
        <v/>
      </c>
    </row>
    <row r="21" spans="1:20" x14ac:dyDescent="0.3">
      <c r="N21" s="16">
        <v>7</v>
      </c>
      <c r="O21" s="18" t="str">
        <f>IFERROR(VLOOKUP($O$14,$B8:$C8,2,),"")</f>
        <v/>
      </c>
      <c r="P21" s="18" t="str">
        <f t="shared" si="0"/>
        <v/>
      </c>
      <c r="Q21" s="18" t="str">
        <f t="shared" si="1"/>
        <v/>
      </c>
      <c r="R21" s="18" t="str">
        <f t="shared" si="2"/>
        <v/>
      </c>
      <c r="S21" s="18" t="str">
        <f t="shared" si="3"/>
        <v/>
      </c>
      <c r="T21" s="18" t="str">
        <f t="shared" si="4"/>
        <v/>
      </c>
    </row>
    <row r="22" spans="1:20" x14ac:dyDescent="0.3">
      <c r="A22" s="11" t="s">
        <v>18</v>
      </c>
      <c r="B22" s="11"/>
      <c r="C22" s="11"/>
      <c r="D22" s="11"/>
      <c r="E22" s="11"/>
      <c r="F22" s="11"/>
      <c r="G22" s="11"/>
      <c r="H22" s="11"/>
      <c r="N22" s="16">
        <v>8</v>
      </c>
      <c r="O22" s="18" t="str">
        <f>IFERROR(VLOOKUP($O$14,$B9:$C9,2,),"")</f>
        <v/>
      </c>
      <c r="P22" s="18" t="str">
        <f t="shared" si="0"/>
        <v/>
      </c>
      <c r="Q22" s="18" t="str">
        <f t="shared" si="1"/>
        <v/>
      </c>
      <c r="R22" s="18" t="str">
        <f t="shared" si="2"/>
        <v/>
      </c>
      <c r="S22" s="18" t="str">
        <f t="shared" si="3"/>
        <v/>
      </c>
      <c r="T22" s="18" t="str">
        <f t="shared" si="4"/>
        <v/>
      </c>
    </row>
    <row r="23" spans="1:20" x14ac:dyDescent="0.3">
      <c r="A23" s="11"/>
      <c r="B23" s="11"/>
      <c r="C23" s="11"/>
      <c r="D23" s="11"/>
      <c r="E23" s="11"/>
      <c r="F23" s="11"/>
      <c r="G23" s="11"/>
      <c r="H23" s="11"/>
      <c r="N23" s="16">
        <v>9</v>
      </c>
      <c r="O23" s="18" t="str">
        <f>IFERROR(VLOOKUP($O$14,$B10:$C10,2,),"")</f>
        <v/>
      </c>
      <c r="P23" s="18" t="str">
        <f t="shared" si="0"/>
        <v/>
      </c>
      <c r="Q23" s="18" t="str">
        <f t="shared" si="1"/>
        <v/>
      </c>
      <c r="R23" s="18" t="str">
        <f t="shared" si="2"/>
        <v/>
      </c>
      <c r="S23" s="18" t="str">
        <f t="shared" si="3"/>
        <v/>
      </c>
      <c r="T23" s="18" t="str">
        <f t="shared" si="4"/>
        <v/>
      </c>
    </row>
    <row r="24" spans="1:20" x14ac:dyDescent="0.3">
      <c r="A24" s="11"/>
      <c r="B24" s="11"/>
      <c r="C24" s="11"/>
      <c r="D24" s="11"/>
      <c r="E24" s="11"/>
      <c r="F24" s="11"/>
      <c r="G24" s="11"/>
      <c r="H24" s="11"/>
      <c r="N24" s="16">
        <v>10</v>
      </c>
      <c r="O24" s="18" t="str">
        <f>IFERROR(VLOOKUP($O$14,$B11:$C11,2,),"")</f>
        <v/>
      </c>
      <c r="P24" s="18" t="str">
        <f t="shared" si="0"/>
        <v/>
      </c>
      <c r="Q24" s="18" t="str">
        <f t="shared" si="1"/>
        <v/>
      </c>
      <c r="R24" s="18" t="str">
        <f t="shared" si="2"/>
        <v/>
      </c>
      <c r="S24" s="18" t="str">
        <f t="shared" si="3"/>
        <v/>
      </c>
      <c r="T24" s="18" t="str">
        <f t="shared" si="4"/>
        <v/>
      </c>
    </row>
    <row r="25" spans="1:20" x14ac:dyDescent="0.3">
      <c r="N25" s="16">
        <v>11</v>
      </c>
      <c r="O25" s="18" t="str">
        <f>IFERROR(VLOOKUP($O$14,$B12:$C12,2,),"")</f>
        <v/>
      </c>
      <c r="P25" s="18" t="str">
        <f t="shared" si="0"/>
        <v/>
      </c>
      <c r="Q25" s="18" t="str">
        <f t="shared" si="1"/>
        <v/>
      </c>
      <c r="R25" s="18" t="str">
        <f t="shared" si="2"/>
        <v/>
      </c>
      <c r="S25" s="18" t="str">
        <f t="shared" si="3"/>
        <v/>
      </c>
      <c r="T25" s="18" t="str">
        <f t="shared" si="4"/>
        <v/>
      </c>
    </row>
    <row r="26" spans="1:20" x14ac:dyDescent="0.3">
      <c r="N26" s="16">
        <v>12</v>
      </c>
      <c r="O26" s="18" t="str">
        <f>IFERROR(VLOOKUP($O$14,$B13:$C13,2,),"")</f>
        <v/>
      </c>
      <c r="P26" s="18" t="str">
        <f t="shared" si="0"/>
        <v/>
      </c>
      <c r="Q26" s="18" t="str">
        <f t="shared" si="1"/>
        <v/>
      </c>
      <c r="R26" s="18" t="str">
        <f t="shared" si="2"/>
        <v/>
      </c>
      <c r="S26" s="18" t="str">
        <f t="shared" si="3"/>
        <v/>
      </c>
      <c r="T26" s="18" t="str">
        <f t="shared" si="4"/>
        <v/>
      </c>
    </row>
    <row r="27" spans="1:20" x14ac:dyDescent="0.3">
      <c r="N27" s="16">
        <v>13</v>
      </c>
      <c r="O27" s="18" t="str">
        <f>IFERROR(VLOOKUP($O$14,$B14:$C14,2,),"")</f>
        <v/>
      </c>
      <c r="P27" s="18" t="str">
        <f t="shared" si="0"/>
        <v/>
      </c>
      <c r="Q27" s="18" t="str">
        <f t="shared" si="1"/>
        <v/>
      </c>
      <c r="R27" s="18" t="str">
        <f t="shared" si="2"/>
        <v/>
      </c>
      <c r="S27" s="18" t="str">
        <f t="shared" si="3"/>
        <v/>
      </c>
      <c r="T27" s="18" t="str">
        <f t="shared" si="4"/>
        <v/>
      </c>
    </row>
    <row r="28" spans="1:20" x14ac:dyDescent="0.3">
      <c r="N28" s="16">
        <v>14</v>
      </c>
      <c r="O28" s="18" t="str">
        <f>IFERROR(VLOOKUP($O$14,$B15:$C15,2,),"")</f>
        <v/>
      </c>
      <c r="P28" s="18" t="str">
        <f t="shared" si="0"/>
        <v/>
      </c>
      <c r="Q28" s="18" t="str">
        <f t="shared" si="1"/>
        <v/>
      </c>
      <c r="R28" s="18" t="str">
        <f t="shared" si="2"/>
        <v/>
      </c>
      <c r="S28" s="18" t="str">
        <f t="shared" si="3"/>
        <v/>
      </c>
      <c r="T28" s="18" t="str">
        <f t="shared" si="4"/>
        <v/>
      </c>
    </row>
    <row r="29" spans="1:20" x14ac:dyDescent="0.3">
      <c r="N29" s="16">
        <v>15</v>
      </c>
      <c r="O29" s="18" t="str">
        <f>IFERROR(VLOOKUP($O$14,$B16:$C16,2,),"")</f>
        <v/>
      </c>
      <c r="P29" s="18" t="str">
        <f t="shared" si="0"/>
        <v/>
      </c>
      <c r="Q29" s="18" t="str">
        <f t="shared" si="1"/>
        <v/>
      </c>
      <c r="R29" s="18" t="str">
        <f t="shared" si="2"/>
        <v/>
      </c>
      <c r="S29" s="18" t="str">
        <f t="shared" si="3"/>
        <v/>
      </c>
      <c r="T29" s="18" t="str">
        <f t="shared" si="4"/>
        <v/>
      </c>
    </row>
    <row r="30" spans="1:20" x14ac:dyDescent="0.3">
      <c r="N30" s="16">
        <v>16</v>
      </c>
      <c r="O30" s="18" t="str">
        <f>IFERROR(VLOOKUP($O$14,$B17:$C17,2,),"")</f>
        <v/>
      </c>
      <c r="P30" s="18" t="str">
        <f t="shared" si="0"/>
        <v/>
      </c>
      <c r="Q30" s="18" t="str">
        <f t="shared" si="1"/>
        <v/>
      </c>
      <c r="R30" s="18" t="str">
        <f t="shared" si="2"/>
        <v/>
      </c>
      <c r="S30" s="18" t="str">
        <f t="shared" si="3"/>
        <v/>
      </c>
      <c r="T30" s="18" t="str">
        <f t="shared" si="4"/>
        <v/>
      </c>
    </row>
  </sheetData>
  <mergeCells count="8">
    <mergeCell ref="A22:H24"/>
    <mergeCell ref="F9:O9"/>
    <mergeCell ref="F1:O1"/>
    <mergeCell ref="A19:E20"/>
    <mergeCell ref="F2:H2"/>
    <mergeCell ref="J2:L2"/>
    <mergeCell ref="N2:Q2"/>
    <mergeCell ref="E16:H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7612-AF19-4929-9FE1-139EDA50D5D4}">
  <dimension ref="A1:X39"/>
  <sheetViews>
    <sheetView zoomScale="70" zoomScaleNormal="70" workbookViewId="0">
      <selection activeCell="Z23" sqref="Z23"/>
    </sheetView>
  </sheetViews>
  <sheetFormatPr defaultRowHeight="16.5" x14ac:dyDescent="0.3"/>
  <sheetData>
    <row r="1" spans="1:24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</sheetData>
  <mergeCells count="1">
    <mergeCell ref="A2:X39"/>
  </mergeCells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계산시트</vt:lpstr>
      <vt:lpstr>설명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지원 서</dc:creator>
  <cp:lastModifiedBy>지원 서</cp:lastModifiedBy>
  <dcterms:created xsi:type="dcterms:W3CDTF">2024-10-06T23:46:24Z</dcterms:created>
  <dcterms:modified xsi:type="dcterms:W3CDTF">2024-10-10T01:02:43Z</dcterms:modified>
</cp:coreProperties>
</file>