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202" documentId="13_ncr:1_{38D38835-1698-495E-BEA0-5F3583098CF9}" xr6:coauthVersionLast="47" xr6:coauthVersionMax="47" xr10:uidLastSave="{9542AB6E-9277-4362-A767-625077B851D9}"/>
  <bookViews>
    <workbookView xWindow="-110" yWindow="-110" windowWidth="25820" windowHeight="15500" xr2:uid="{00000000-000D-0000-FFFF-FFFF00000000}"/>
  </bookViews>
  <sheets>
    <sheet name="계산기" sheetId="3" r:id="rId1"/>
    <sheet name="공식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I7" i="1"/>
  <c r="T7" i="1" s="1"/>
  <c r="G7" i="1"/>
  <c r="E7" i="1"/>
  <c r="F5" i="1"/>
  <c r="E4" i="1"/>
  <c r="C4" i="1"/>
  <c r="E3" i="1"/>
  <c r="C3" i="1"/>
  <c r="T15" i="1"/>
  <c r="T17" i="1"/>
  <c r="N13" i="1" l="1"/>
  <c r="N5" i="1"/>
  <c r="I4" i="1"/>
  <c r="P5" i="1" s="1"/>
  <c r="I3" i="1"/>
  <c r="P6" i="1" s="1"/>
  <c r="I12" i="1" l="1"/>
  <c r="P13" i="1" s="1"/>
  <c r="I11" i="1"/>
  <c r="P14" i="1" s="1"/>
  <c r="H5" i="1"/>
  <c r="S5" i="1" s="1"/>
  <c r="M6" i="1" s="1"/>
  <c r="R6" i="1" s="1"/>
  <c r="H13" i="1" l="1"/>
  <c r="S13" i="1" s="1"/>
  <c r="M14" i="1" s="1"/>
  <c r="R14" i="1" s="1"/>
  <c r="K16" i="1" s="1"/>
  <c r="P16" i="1" s="1"/>
  <c r="T16" i="1" s="1"/>
  <c r="K8" i="1"/>
  <c r="P8" i="1" s="1"/>
  <c r="T8" i="1" s="1"/>
  <c r="C2" i="3" s="1"/>
</calcChain>
</file>

<file path=xl/sharedStrings.xml><?xml version="1.0" encoding="utf-8"?>
<sst xmlns="http://schemas.openxmlformats.org/spreadsheetml/2006/main" count="175" uniqueCount="88">
  <si>
    <t>+</t>
    <phoneticPr fontId="2" type="noConversion"/>
  </si>
  <si>
    <t>/</t>
    <phoneticPr fontId="2" type="noConversion"/>
  </si>
  <si>
    <t>(</t>
    <phoneticPr fontId="2" type="noConversion"/>
  </si>
  <si>
    <t>)</t>
    <phoneticPr fontId="2" type="noConversion"/>
  </si>
  <si>
    <t>=</t>
    <phoneticPr fontId="2" type="noConversion"/>
  </si>
  <si>
    <t>-</t>
    <phoneticPr fontId="2" type="noConversion"/>
  </si>
  <si>
    <t>프레임</t>
    <phoneticPr fontId="2" type="noConversion"/>
  </si>
  <si>
    <t>{</t>
    <phoneticPr fontId="2" type="noConversion"/>
  </si>
  <si>
    <t>(한계프레임 5)</t>
    <phoneticPr fontId="2" type="noConversion"/>
  </si>
  <si>
    <t>발록스피어</t>
    <phoneticPr fontId="2" type="noConversion"/>
  </si>
  <si>
    <t>윙드나이프</t>
    <phoneticPr fontId="2" type="noConversion"/>
  </si>
  <si>
    <t>윙드액스</t>
    <phoneticPr fontId="2" type="noConversion"/>
  </si>
  <si>
    <t>플라잉액스</t>
    <phoneticPr fontId="2" type="noConversion"/>
  </si>
  <si>
    <t>고스트글레이브</t>
    <phoneticPr fontId="2" type="noConversion"/>
  </si>
  <si>
    <t>무기베이스</t>
    <phoneticPr fontId="2" type="noConversion"/>
  </si>
  <si>
    <t>공속</t>
    <phoneticPr fontId="2" type="noConversion"/>
  </si>
  <si>
    <t>L</t>
    <phoneticPr fontId="2" type="noConversion"/>
  </si>
  <si>
    <t>R</t>
    <phoneticPr fontId="2" type="noConversion"/>
  </si>
  <si>
    <t>=</t>
    <phoneticPr fontId="2" type="noConversion"/>
  </si>
  <si>
    <t>공속</t>
    <phoneticPr fontId="2" type="noConversion"/>
  </si>
  <si>
    <t>파낙</t>
    <phoneticPr fontId="2" type="noConversion"/>
  </si>
  <si>
    <t>공속</t>
    <phoneticPr fontId="2" type="noConversion"/>
  </si>
  <si>
    <t>[</t>
    <phoneticPr fontId="2" type="noConversion"/>
  </si>
  <si>
    <t>]}</t>
    <phoneticPr fontId="2" type="noConversion"/>
  </si>
  <si>
    <t>스로잉</t>
    <phoneticPr fontId="2" type="noConversion"/>
  </si>
  <si>
    <t>(한계프레임 3.5)</t>
    <phoneticPr fontId="2" type="noConversion"/>
  </si>
  <si>
    <t>1레벨</t>
    <phoneticPr fontId="2" type="noConversion"/>
  </si>
  <si>
    <t>버스트</t>
    <phoneticPr fontId="2" type="noConversion"/>
  </si>
  <si>
    <t>2레벨</t>
    <phoneticPr fontId="2" type="noConversion"/>
  </si>
  <si>
    <t>윙드하푼</t>
    <phoneticPr fontId="2" type="noConversion"/>
  </si>
  <si>
    <t>1.무기베이스</t>
    <phoneticPr fontId="2" type="noConversion"/>
  </si>
  <si>
    <t>2.무기공속</t>
    <phoneticPr fontId="2" type="noConversion"/>
  </si>
  <si>
    <t>3.방어구공속</t>
    <phoneticPr fontId="2" type="noConversion"/>
  </si>
  <si>
    <t>4.스킬공속</t>
    <phoneticPr fontId="2" type="noConversion"/>
  </si>
  <si>
    <t>5.프레임</t>
    <phoneticPr fontId="2" type="noConversion"/>
  </si>
  <si>
    <t>x</t>
    <phoneticPr fontId="2" type="noConversion"/>
  </si>
  <si>
    <t>프렌지</t>
    <phoneticPr fontId="2" type="noConversion"/>
  </si>
  <si>
    <t>(윙드나이프 3)</t>
    <phoneticPr fontId="2" type="noConversion"/>
  </si>
  <si>
    <t>평균</t>
    <phoneticPr fontId="2" type="noConversion"/>
  </si>
  <si>
    <t>0레벨</t>
    <phoneticPr fontId="2" type="noConversion"/>
  </si>
  <si>
    <t>탈태</t>
    <phoneticPr fontId="2" type="noConversion"/>
  </si>
  <si>
    <t>무기</t>
    <phoneticPr fontId="2" type="noConversion"/>
  </si>
  <si>
    <t>무기공속</t>
    <phoneticPr fontId="2" type="noConversion"/>
  </si>
  <si>
    <t>방어구공속</t>
    <phoneticPr fontId="2" type="noConversion"/>
  </si>
  <si>
    <t>파낙레벨</t>
    <phoneticPr fontId="2" type="noConversion"/>
  </si>
  <si>
    <t>프랜지레벨</t>
    <phoneticPr fontId="2" type="noConversion"/>
  </si>
  <si>
    <t>윙드액스</t>
  </si>
  <si>
    <t>하이페리온재벌린</t>
  </si>
  <si>
    <t>하이페리온재벌린</t>
    <phoneticPr fontId="2" type="noConversion"/>
  </si>
  <si>
    <t>OFF</t>
    <phoneticPr fontId="2" type="noConversion"/>
  </si>
  <si>
    <t>ON</t>
  </si>
  <si>
    <t>ON</t>
    <phoneticPr fontId="2" type="noConversion"/>
  </si>
  <si>
    <t>0레벨</t>
  </si>
  <si>
    <t>2레벨</t>
  </si>
  <si>
    <t>3레벨</t>
  </si>
  <si>
    <t>4레벨</t>
  </si>
  <si>
    <t>5레벨</t>
  </si>
  <si>
    <t>6레벨</t>
  </si>
  <si>
    <t>7레벨</t>
  </si>
  <si>
    <t>8레벨</t>
  </si>
  <si>
    <t>9레벨</t>
  </si>
  <si>
    <t>10레벨</t>
  </si>
  <si>
    <t>11레벨</t>
  </si>
  <si>
    <t>12레벨</t>
  </si>
  <si>
    <t>13레벨</t>
  </si>
  <si>
    <t>14레벨</t>
  </si>
  <si>
    <t>15레벨</t>
  </si>
  <si>
    <t>16레벨</t>
  </si>
  <si>
    <t>17레벨</t>
  </si>
  <si>
    <t>18레벨</t>
  </si>
  <si>
    <t>19레벨</t>
  </si>
  <si>
    <t>20레벨</t>
  </si>
  <si>
    <t>21레벨</t>
  </si>
  <si>
    <t>22레벨</t>
  </si>
  <si>
    <t>23레벨</t>
  </si>
  <si>
    <t>24레벨</t>
  </si>
  <si>
    <t>25레벨</t>
  </si>
  <si>
    <t>26레벨</t>
  </si>
  <si>
    <t>27레벨</t>
  </si>
  <si>
    <t>28레벨</t>
  </si>
  <si>
    <t>13레벨</t>
    <phoneticPr fontId="2" type="noConversion"/>
  </si>
  <si>
    <t>14레벨</t>
    <phoneticPr fontId="2" type="noConversion"/>
  </si>
  <si>
    <t>15레벨</t>
    <phoneticPr fontId="2" type="noConversion"/>
  </si>
  <si>
    <t>이중투척공속</t>
    <phoneticPr fontId="2" type="noConversion"/>
  </si>
  <si>
    <t>* 최대공속 : 스로잉액스 3프레임, 나머지 3.5프레임</t>
    <phoneticPr fontId="2" type="noConversion"/>
  </si>
  <si>
    <t>페이즈블레이드</t>
    <phoneticPr fontId="2" type="noConversion"/>
  </si>
  <si>
    <t>버석커액스</t>
    <phoneticPr fontId="2" type="noConversion"/>
  </si>
  <si>
    <t>콜로서스블레이드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</si>
</sst>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76" formatCode="_-* #,##0.00_-;\-* #,##0.00_-;_-* &quot;-&quot;_-;_-@_-"/>
    <numFmt numFmtId="177" formatCode="_-* #,##0.0_-;\-* #,##0.0_-;_-* &quot;-&quot;??_-;_-@_-"/>
    <numFmt numFmtId="178" formatCode="0.0"/>
    <numFmt numFmtId="179" formatCode="General&quot;레벨&quot;"/>
    <numFmt numFmtId="180" formatCode="&quot;프&quot;&quot;렌&quot;&quot;지&quot;\ 0&quot;스택&quot;"/>
    <numFmt numFmtId="181" formatCode="General&quot;프레임&quot;"/>
  </numFmts>
  <fonts count="4" x14ac:knownFonts="1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3" fontId="0" fillId="0" borderId="11" xfId="0" applyNumberFormat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9" fontId="0" fillId="0" borderId="6" xfId="0" applyNumberFormat="1" applyBorder="1" applyAlignment="1">
      <alignment horizontal="center" vertical="center"/>
    </xf>
    <xf numFmtId="179" fontId="0" fillId="0" borderId="8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176" fontId="0" fillId="0" borderId="9" xfId="1" applyNumberFormat="1" applyFont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41" fontId="3" fillId="0" borderId="11" xfId="1" applyFont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0" fillId="0" borderId="1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2" fontId="0" fillId="0" borderId="0" xfId="0" applyNumberForma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9" fontId="0" fillId="0" borderId="16" xfId="0" applyNumberFormat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1" fontId="0" fillId="0" borderId="5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81" fontId="3" fillId="0" borderId="0" xfId="0" applyNumberFormat="1" applyFont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181" fontId="3" fillId="0" borderId="2" xfId="0" applyNumberFormat="1" applyFont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0" fillId="0" borderId="9" xfId="0" applyBorder="1" applyAlignment="1">
      <alignment horizontal="center" vertical="center"/>
    </xf>
    <xf numFmtId="176" fontId="0" fillId="0" borderId="4" xfId="1" applyNumberFormat="1" applyFont="1" applyBorder="1" applyAlignment="1">
      <alignment horizontal="center" vertical="center"/>
    </xf>
    <xf numFmtId="176" fontId="0" fillId="0" borderId="9" xfId="1" applyNumberFormat="1" applyFont="1" applyBorder="1" applyAlignment="1">
      <alignment horizontal="center" vertical="center"/>
    </xf>
    <xf numFmtId="176" fontId="0" fillId="0" borderId="4" xfId="1" applyNumberFormat="1" applyFont="1" applyFill="1" applyBorder="1" applyAlignment="1">
      <alignment horizontal="center" vertical="center"/>
    </xf>
    <xf numFmtId="176" fontId="0" fillId="0" borderId="5" xfId="1" applyNumberFormat="1" applyFont="1" applyFill="1" applyBorder="1" applyAlignment="1">
      <alignment horizontal="center" vertical="center"/>
    </xf>
    <xf numFmtId="176" fontId="0" fillId="0" borderId="9" xfId="1" applyNumberFormat="1" applyFont="1" applyFill="1" applyBorder="1" applyAlignment="1">
      <alignment horizontal="center" vertical="center"/>
    </xf>
    <xf numFmtId="176" fontId="0" fillId="0" borderId="10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80" fontId="0" fillId="0" borderId="9" xfId="0" applyNumberForma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D016E-2B7C-4914-8766-F36ADC034693}">
  <dimension ref="A1:H6"/>
  <sheetViews>
    <sheetView tabSelected="1" workbookViewId="0">
      <selection activeCell="E5" sqref="E5:E6"/>
    </sheetView>
  </sheetViews>
  <sheetFormatPr defaultRowHeight="17" x14ac:dyDescent="0.45"/>
  <cols>
    <col min="1" max="1" width="2.5" style="1" bestFit="1" customWidth="1"/>
    <col min="2" max="8" width="17.9140625" style="1" customWidth="1"/>
    <col min="9" max="16384" width="8.6640625" style="1"/>
  </cols>
  <sheetData>
    <row r="1" spans="1:8" ht="17.5" thickBot="1" x14ac:dyDescent="0.5"/>
    <row r="2" spans="1:8" ht="17.5" thickBot="1" x14ac:dyDescent="0.5">
      <c r="B2" s="55" t="s">
        <v>83</v>
      </c>
      <c r="C2" s="54">
        <f>공식!T8</f>
        <v>3.5</v>
      </c>
      <c r="E2" s="1" t="s">
        <v>84</v>
      </c>
    </row>
    <row r="3" spans="1:8" ht="17.5" thickBot="1" x14ac:dyDescent="0.5">
      <c r="B3" s="23"/>
      <c r="C3" s="46"/>
    </row>
    <row r="4" spans="1:8" x14ac:dyDescent="0.45">
      <c r="B4" s="51" t="s">
        <v>41</v>
      </c>
      <c r="C4" s="52" t="s">
        <v>42</v>
      </c>
      <c r="D4" s="52" t="s">
        <v>43</v>
      </c>
      <c r="E4" s="52" t="s">
        <v>44</v>
      </c>
      <c r="F4" s="52" t="s">
        <v>27</v>
      </c>
      <c r="G4" s="52" t="s">
        <v>45</v>
      </c>
      <c r="H4" s="53" t="s">
        <v>40</v>
      </c>
    </row>
    <row r="5" spans="1:8" x14ac:dyDescent="0.45">
      <c r="A5" s="45" t="s">
        <v>16</v>
      </c>
      <c r="B5" s="47" t="s">
        <v>46</v>
      </c>
      <c r="C5" s="48">
        <v>40</v>
      </c>
      <c r="D5" s="56">
        <v>55</v>
      </c>
      <c r="E5" s="56" t="s">
        <v>66</v>
      </c>
      <c r="F5" s="56" t="s">
        <v>52</v>
      </c>
      <c r="G5" s="56" t="s">
        <v>52</v>
      </c>
      <c r="H5" s="58" t="s">
        <v>50</v>
      </c>
    </row>
    <row r="6" spans="1:8" ht="17.5" thickBot="1" x14ac:dyDescent="0.5">
      <c r="A6" s="45" t="s">
        <v>17</v>
      </c>
      <c r="B6" s="49" t="s">
        <v>47</v>
      </c>
      <c r="C6" s="50">
        <v>40</v>
      </c>
      <c r="D6" s="57"/>
      <c r="E6" s="57"/>
      <c r="F6" s="57"/>
      <c r="G6" s="57"/>
      <c r="H6" s="59"/>
    </row>
  </sheetData>
  <mergeCells count="5">
    <mergeCell ref="D5:D6"/>
    <mergeCell ref="E5:E6"/>
    <mergeCell ref="F5:F6"/>
    <mergeCell ref="G5:G6"/>
    <mergeCell ref="H5:H6"/>
  </mergeCells>
  <phoneticPr fontId="2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256236D-C04A-4FBA-A638-810DE082C882}">
          <x14:formula1>
            <xm:f>공식!$X$3:$X$9</xm:f>
          </x14:formula1>
          <xm:sqref>B5:B6</xm:sqref>
        </x14:dataValidation>
        <x14:dataValidation type="list" allowBlank="1" showInputMessage="1" showErrorMessage="1" xr:uid="{CC91456E-7E82-4882-BDB1-6314C89C1A23}">
          <x14:formula1>
            <xm:f>공식!$AA$13:$AA$14</xm:f>
          </x14:formula1>
          <xm:sqref>H5</xm:sqref>
        </x14:dataValidation>
        <x14:dataValidation type="list" allowBlank="1" showInputMessage="1" showErrorMessage="1" xr:uid="{DC18B917-2029-438E-B2CD-CF8809B63502}">
          <x14:formula1>
            <xm:f>공식!$AC$3:$AC$31</xm:f>
          </x14:formula1>
          <xm:sqref>G5</xm:sqref>
        </x14:dataValidation>
        <x14:dataValidation type="list" allowBlank="1" showInputMessage="1" showErrorMessage="1" xr:uid="{2CC3BF79-B358-4626-B8F0-A46FAD15FCB4}">
          <x14:formula1>
            <xm:f>공식!$AA$10:$AA$11</xm:f>
          </x14:formula1>
          <xm:sqref>F5</xm:sqref>
        </x14:dataValidation>
        <x14:dataValidation type="list" allowBlank="1" showInputMessage="1" showErrorMessage="1" xr:uid="{8994BD3B-C3C1-4536-B178-EE66393D655B}">
          <x14:formula1>
            <xm:f>공식!$AA$3:$AA$8</xm:f>
          </x14:formula1>
          <xm:sqref>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57"/>
  <sheetViews>
    <sheetView showGridLines="0" workbookViewId="0">
      <selection activeCell="X17" sqref="X17"/>
    </sheetView>
  </sheetViews>
  <sheetFormatPr defaultColWidth="9" defaultRowHeight="17" x14ac:dyDescent="0.45"/>
  <cols>
    <col min="1" max="1" width="2.5" style="1" customWidth="1"/>
    <col min="2" max="2" width="14.08203125" style="1" bestFit="1" customWidth="1"/>
    <col min="3" max="3" width="8.1640625" style="1" bestFit="1" customWidth="1"/>
    <col min="4" max="4" width="4.1640625" style="1" bestFit="1" customWidth="1"/>
    <col min="5" max="5" width="4.83203125" style="1" bestFit="1" customWidth="1"/>
    <col min="6" max="6" width="3.1640625" style="1" bestFit="1" customWidth="1"/>
    <col min="7" max="7" width="6.6640625" style="1" bestFit="1" customWidth="1"/>
    <col min="8" max="8" width="3.1640625" style="1" bestFit="1" customWidth="1"/>
    <col min="9" max="9" width="6.6640625" style="1" bestFit="1" customWidth="1"/>
    <col min="10" max="10" width="2.4140625" style="1" bestFit="1" customWidth="1"/>
    <col min="11" max="11" width="8.08203125" style="1" bestFit="1" customWidth="1"/>
    <col min="12" max="12" width="2.4140625" style="1" bestFit="1" customWidth="1"/>
    <col min="13" max="13" width="4.1640625" style="1" bestFit="1" customWidth="1"/>
    <col min="14" max="14" width="3.1640625" style="1" bestFit="1" customWidth="1"/>
    <col min="15" max="15" width="2.4140625" style="1" bestFit="1" customWidth="1"/>
    <col min="16" max="16" width="3.9140625" style="1" bestFit="1" customWidth="1"/>
    <col min="17" max="17" width="3.4140625" style="1" bestFit="1" customWidth="1"/>
    <col min="18" max="18" width="2.4140625" style="1" bestFit="1" customWidth="1"/>
    <col min="19" max="19" width="5.58203125" style="1" bestFit="1" customWidth="1"/>
    <col min="20" max="20" width="6.58203125" style="1" bestFit="1" customWidth="1"/>
    <col min="21" max="21" width="6.83203125" style="1" bestFit="1" customWidth="1"/>
    <col min="22" max="22" width="14.9140625" style="1" bestFit="1" customWidth="1"/>
    <col min="23" max="23" width="5.83203125" style="1" customWidth="1"/>
    <col min="24" max="24" width="16.25" style="1" bestFit="1" customWidth="1"/>
    <col min="25" max="25" width="5.4140625" style="1" customWidth="1"/>
    <col min="26" max="26" width="2.5" style="1" customWidth="1"/>
    <col min="27" max="27" width="14.83203125" style="1" customWidth="1"/>
    <col min="28" max="28" width="5.4140625" style="1" customWidth="1"/>
    <col min="29" max="29" width="14.83203125" style="1" customWidth="1"/>
    <col min="30" max="30" width="5.4140625" style="1" customWidth="1"/>
    <col min="31" max="31" width="5.5" style="1" bestFit="1" customWidth="1"/>
    <col min="32" max="16384" width="9" style="1"/>
  </cols>
  <sheetData>
    <row r="1" spans="2:32" ht="17.5" thickBot="1" x14ac:dyDescent="0.5">
      <c r="X1" s="72"/>
      <c r="Y1" s="72"/>
      <c r="AA1" s="72"/>
      <c r="AB1" s="72"/>
      <c r="AC1" s="72"/>
      <c r="AD1" s="72"/>
    </row>
    <row r="2" spans="2:32" ht="17.5" thickBot="1" x14ac:dyDescent="0.5">
      <c r="B2" s="19" t="s">
        <v>24</v>
      </c>
      <c r="C2" s="21" t="s">
        <v>16</v>
      </c>
      <c r="D2" s="21" t="s">
        <v>1</v>
      </c>
      <c r="E2" s="22" t="s">
        <v>17</v>
      </c>
      <c r="I2" s="1" t="s">
        <v>38</v>
      </c>
      <c r="X2" s="16" t="s">
        <v>14</v>
      </c>
      <c r="Y2" s="24" t="s">
        <v>21</v>
      </c>
      <c r="Z2" s="23"/>
      <c r="AA2" s="16" t="s">
        <v>20</v>
      </c>
      <c r="AB2" s="24" t="s">
        <v>15</v>
      </c>
      <c r="AC2" s="41" t="s">
        <v>36</v>
      </c>
      <c r="AD2" s="22" t="s">
        <v>19</v>
      </c>
    </row>
    <row r="3" spans="2:32" ht="17.5" thickBot="1" x14ac:dyDescent="0.5">
      <c r="B3" s="28" t="s">
        <v>30</v>
      </c>
      <c r="C3" s="20">
        <f>SUMIFS($Y$3:$Y$12,$X$3:$X$12,계산기!$B$5)</f>
        <v>-10</v>
      </c>
      <c r="D3" s="4" t="s">
        <v>0</v>
      </c>
      <c r="E3" s="17">
        <f>SUMIFS($Y$3:$Y$12,$X$3:$X$12,계산기!$B$6)</f>
        <v>-10</v>
      </c>
      <c r="F3" s="4" t="s">
        <v>1</v>
      </c>
      <c r="G3" s="4">
        <v>2</v>
      </c>
      <c r="H3" s="4" t="s">
        <v>4</v>
      </c>
      <c r="I3" s="38">
        <f>(C3+E3)/G3</f>
        <v>-10</v>
      </c>
      <c r="X3" s="14" t="s">
        <v>10</v>
      </c>
      <c r="Y3" s="9">
        <v>-20</v>
      </c>
      <c r="AA3" s="14" t="s">
        <v>39</v>
      </c>
      <c r="AB3" s="1">
        <v>0</v>
      </c>
      <c r="AC3" s="34" t="s">
        <v>39</v>
      </c>
      <c r="AD3" s="33">
        <v>0</v>
      </c>
      <c r="AF3" s="26"/>
    </row>
    <row r="4" spans="2:32" ht="17.5" thickBot="1" x14ac:dyDescent="0.5">
      <c r="B4" s="29" t="s">
        <v>31</v>
      </c>
      <c r="C4" s="43">
        <f>계산기!C5</f>
        <v>40</v>
      </c>
      <c r="D4" s="3" t="s">
        <v>0</v>
      </c>
      <c r="E4" s="42">
        <f>계산기!C6</f>
        <v>40</v>
      </c>
      <c r="F4" s="3" t="s">
        <v>1</v>
      </c>
      <c r="G4" s="3">
        <v>2</v>
      </c>
      <c r="H4" s="3" t="s">
        <v>4</v>
      </c>
      <c r="I4" s="44">
        <f>(C4+E4)/G4</f>
        <v>40</v>
      </c>
      <c r="X4" s="14" t="s">
        <v>11</v>
      </c>
      <c r="Y4" s="9">
        <v>-10</v>
      </c>
      <c r="AA4" s="14" t="s">
        <v>26</v>
      </c>
      <c r="AB4" s="1">
        <v>14</v>
      </c>
      <c r="AC4" s="12" t="s">
        <v>26</v>
      </c>
      <c r="AD4" s="9">
        <v>7</v>
      </c>
      <c r="AF4" s="26"/>
    </row>
    <row r="5" spans="2:32" ht="17.5" thickBot="1" x14ac:dyDescent="0.5">
      <c r="B5" s="28" t="s">
        <v>32</v>
      </c>
      <c r="C5" s="4">
        <v>120</v>
      </c>
      <c r="D5" s="4" t="s">
        <v>35</v>
      </c>
      <c r="E5" s="4" t="s">
        <v>2</v>
      </c>
      <c r="F5" s="17">
        <f>계산기!D5</f>
        <v>55</v>
      </c>
      <c r="G5" s="4" t="s">
        <v>0</v>
      </c>
      <c r="H5" s="4">
        <f>I4</f>
        <v>40</v>
      </c>
      <c r="I5" s="4" t="s">
        <v>3</v>
      </c>
      <c r="J5" s="4" t="s">
        <v>1</v>
      </c>
      <c r="K5" s="4">
        <v>120</v>
      </c>
      <c r="L5" s="4" t="s">
        <v>0</v>
      </c>
      <c r="M5" s="4" t="s">
        <v>2</v>
      </c>
      <c r="N5" s="4">
        <f>F5</f>
        <v>55</v>
      </c>
      <c r="O5" s="4" t="s">
        <v>0</v>
      </c>
      <c r="P5" s="4">
        <f>I4</f>
        <v>40</v>
      </c>
      <c r="Q5" s="4" t="s">
        <v>3</v>
      </c>
      <c r="R5" s="4" t="s">
        <v>4</v>
      </c>
      <c r="S5" s="39">
        <f>C5*(F5+H5)/(K5+(N5+P5))</f>
        <v>53.02325581395349</v>
      </c>
      <c r="X5" s="14" t="s">
        <v>29</v>
      </c>
      <c r="Y5" s="9">
        <v>-10</v>
      </c>
      <c r="AA5" s="14" t="s">
        <v>28</v>
      </c>
      <c r="AB5" s="1">
        <v>18</v>
      </c>
      <c r="AC5" s="12" t="s">
        <v>53</v>
      </c>
      <c r="AD5" s="9">
        <v>13</v>
      </c>
      <c r="AF5" s="26"/>
    </row>
    <row r="6" spans="2:32" x14ac:dyDescent="0.45">
      <c r="B6" s="61" t="s">
        <v>33</v>
      </c>
      <c r="C6" s="60">
        <v>70</v>
      </c>
      <c r="D6" s="60" t="s">
        <v>0</v>
      </c>
      <c r="E6" s="2" t="s">
        <v>20</v>
      </c>
      <c r="F6" s="60" t="s">
        <v>0</v>
      </c>
      <c r="G6" s="2" t="s">
        <v>27</v>
      </c>
      <c r="H6" s="60" t="s">
        <v>0</v>
      </c>
      <c r="I6" s="2" t="s">
        <v>36</v>
      </c>
      <c r="J6" s="60" t="s">
        <v>0</v>
      </c>
      <c r="K6" s="2" t="s">
        <v>40</v>
      </c>
      <c r="L6" s="60" t="s">
        <v>0</v>
      </c>
      <c r="M6" s="64">
        <f>S5</f>
        <v>53.02325581395349</v>
      </c>
      <c r="N6" s="64"/>
      <c r="O6" s="60" t="s">
        <v>5</v>
      </c>
      <c r="P6" s="60">
        <f>I3</f>
        <v>-10</v>
      </c>
      <c r="Q6" s="60" t="s">
        <v>4</v>
      </c>
      <c r="R6" s="66">
        <f>C6+E7+M6-P6+G7+I7+K7</f>
        <v>192.02325581395348</v>
      </c>
      <c r="S6" s="67"/>
      <c r="X6" s="14" t="s">
        <v>48</v>
      </c>
      <c r="Y6" s="9">
        <v>-10</v>
      </c>
      <c r="AA6" s="12" t="s">
        <v>80</v>
      </c>
      <c r="AB6" s="1">
        <v>32</v>
      </c>
      <c r="AC6" s="12" t="s">
        <v>54</v>
      </c>
      <c r="AD6" s="9">
        <v>18</v>
      </c>
      <c r="AF6" s="26"/>
    </row>
    <row r="7" spans="2:32" ht="17.5" thickBot="1" x14ac:dyDescent="0.5">
      <c r="B7" s="62"/>
      <c r="C7" s="63"/>
      <c r="D7" s="63"/>
      <c r="E7" s="35">
        <f>SUMIFS($AB$3:$AB$8,$AA$3:$AA$8,계산기!$E$5)</f>
        <v>34</v>
      </c>
      <c r="F7" s="63"/>
      <c r="G7" s="35">
        <f>SUMIFS($AB$10:$AB$11,$AA$10:$AA$11,계산기!$F$5)</f>
        <v>0</v>
      </c>
      <c r="H7" s="63"/>
      <c r="I7" s="35">
        <f>SUMIFS($AD$3:$AD$31,$AC$3:$AC$31,계산기!$G$5)</f>
        <v>0</v>
      </c>
      <c r="J7" s="63"/>
      <c r="K7" s="35">
        <f>SUMIFS($AB$13:$AB$14,$AA$13:$AA$14,계산기!$H$5)</f>
        <v>25</v>
      </c>
      <c r="L7" s="63"/>
      <c r="M7" s="65"/>
      <c r="N7" s="65"/>
      <c r="O7" s="63"/>
      <c r="P7" s="63"/>
      <c r="Q7" s="63"/>
      <c r="R7" s="68"/>
      <c r="S7" s="69"/>
      <c r="T7" s="73">
        <f>SUMIFS($AC$4:$AC$31,$AD$4:$AD$31,I7)</f>
        <v>0</v>
      </c>
      <c r="U7" s="73"/>
      <c r="W7" s="8"/>
      <c r="X7" s="14" t="s">
        <v>12</v>
      </c>
      <c r="Y7" s="9">
        <v>10</v>
      </c>
      <c r="AA7" s="12" t="s">
        <v>81</v>
      </c>
      <c r="AB7" s="1">
        <v>33</v>
      </c>
      <c r="AC7" s="12" t="s">
        <v>55</v>
      </c>
      <c r="AD7" s="9">
        <v>22</v>
      </c>
      <c r="AF7" s="26"/>
    </row>
    <row r="8" spans="2:32" ht="17.5" thickBot="1" x14ac:dyDescent="0.5">
      <c r="B8" s="29" t="s">
        <v>34</v>
      </c>
      <c r="C8" s="3" t="s">
        <v>7</v>
      </c>
      <c r="D8" s="3">
        <v>256</v>
      </c>
      <c r="E8" s="3" t="s">
        <v>35</v>
      </c>
      <c r="F8" s="3">
        <v>12</v>
      </c>
      <c r="G8" s="3" t="s">
        <v>1</v>
      </c>
      <c r="H8" s="3" t="s">
        <v>22</v>
      </c>
      <c r="I8" s="3">
        <v>256</v>
      </c>
      <c r="J8" s="3" t="s">
        <v>35</v>
      </c>
      <c r="K8" s="18">
        <f>R6</f>
        <v>192.02325581395348</v>
      </c>
      <c r="L8" s="3" t="s">
        <v>1</v>
      </c>
      <c r="M8" s="3">
        <v>100</v>
      </c>
      <c r="N8" s="4" t="s">
        <v>23</v>
      </c>
      <c r="O8" s="4" t="s">
        <v>18</v>
      </c>
      <c r="P8" s="25">
        <f>ROUNDUP((D8*F8/ROUNDDOWN((I8*K8/M8),0)),0)</f>
        <v>7</v>
      </c>
      <c r="Q8" s="5" t="s">
        <v>1</v>
      </c>
      <c r="R8" s="4">
        <v>2</v>
      </c>
      <c r="S8" s="4" t="s">
        <v>4</v>
      </c>
      <c r="T8" s="6">
        <f>P8/R8</f>
        <v>3.5</v>
      </c>
      <c r="U8" s="36" t="s">
        <v>6</v>
      </c>
      <c r="V8" s="7" t="s">
        <v>25</v>
      </c>
      <c r="X8" s="14" t="s">
        <v>9</v>
      </c>
      <c r="Y8" s="9">
        <v>10</v>
      </c>
      <c r="AA8" s="13" t="s">
        <v>82</v>
      </c>
      <c r="AB8" s="3">
        <v>34</v>
      </c>
      <c r="AC8" s="12" t="s">
        <v>56</v>
      </c>
      <c r="AD8" s="9">
        <v>25</v>
      </c>
      <c r="AF8" s="26"/>
    </row>
    <row r="9" spans="2:32" ht="17.5" thickBot="1" x14ac:dyDescent="0.5">
      <c r="V9" s="1" t="s">
        <v>37</v>
      </c>
      <c r="X9" s="15" t="s">
        <v>13</v>
      </c>
      <c r="Y9" s="10">
        <v>20</v>
      </c>
      <c r="AA9" s="16" t="s">
        <v>27</v>
      </c>
      <c r="AB9" s="40" t="s">
        <v>15</v>
      </c>
      <c r="AC9" s="12" t="s">
        <v>57</v>
      </c>
      <c r="AD9" s="9">
        <v>27</v>
      </c>
    </row>
    <row r="10" spans="2:32" ht="17.5" thickBot="1" x14ac:dyDescent="0.5">
      <c r="B10" s="19" t="s">
        <v>36</v>
      </c>
      <c r="C10" s="21" t="s">
        <v>16</v>
      </c>
      <c r="D10" s="21" t="s">
        <v>1</v>
      </c>
      <c r="E10" s="22" t="s">
        <v>17</v>
      </c>
      <c r="I10" s="1" t="s">
        <v>38</v>
      </c>
      <c r="X10" s="14" t="s">
        <v>85</v>
      </c>
      <c r="Y10" s="9">
        <v>-30</v>
      </c>
      <c r="AA10" s="32" t="s">
        <v>39</v>
      </c>
      <c r="AB10" s="2">
        <v>0</v>
      </c>
      <c r="AC10" s="12" t="s">
        <v>58</v>
      </c>
      <c r="AD10" s="9">
        <v>29</v>
      </c>
    </row>
    <row r="11" spans="2:32" ht="17.5" thickBot="1" x14ac:dyDescent="0.5">
      <c r="B11" s="27" t="s">
        <v>30</v>
      </c>
      <c r="C11" s="17"/>
      <c r="D11" s="2" t="s">
        <v>0</v>
      </c>
      <c r="E11" s="17"/>
      <c r="F11" s="2" t="s">
        <v>1</v>
      </c>
      <c r="G11" s="2">
        <v>2</v>
      </c>
      <c r="H11" s="2" t="s">
        <v>4</v>
      </c>
      <c r="I11" s="37">
        <f>(C11+E11)/G11</f>
        <v>0</v>
      </c>
      <c r="X11" s="14" t="s">
        <v>86</v>
      </c>
      <c r="Y11" s="9">
        <v>0</v>
      </c>
      <c r="AA11" s="15" t="s">
        <v>26</v>
      </c>
      <c r="AB11" s="3">
        <v>21</v>
      </c>
      <c r="AC11" s="12" t="s">
        <v>59</v>
      </c>
      <c r="AD11" s="9">
        <v>31</v>
      </c>
    </row>
    <row r="12" spans="2:32" ht="17.5" thickBot="1" x14ac:dyDescent="0.5">
      <c r="B12" s="28" t="s">
        <v>31</v>
      </c>
      <c r="C12" s="17"/>
      <c r="D12" s="4" t="s">
        <v>0</v>
      </c>
      <c r="E12" s="17"/>
      <c r="F12" s="4" t="s">
        <v>1</v>
      </c>
      <c r="G12" s="4">
        <v>2</v>
      </c>
      <c r="H12" s="4" t="s">
        <v>4</v>
      </c>
      <c r="I12" s="38">
        <f>(C12+E12)/G12</f>
        <v>0</v>
      </c>
      <c r="X12" s="15" t="s">
        <v>87</v>
      </c>
      <c r="Y12" s="10">
        <v>5</v>
      </c>
      <c r="AA12" s="16" t="s">
        <v>40</v>
      </c>
      <c r="AB12" s="40" t="s">
        <v>15</v>
      </c>
      <c r="AC12" s="12" t="s">
        <v>60</v>
      </c>
      <c r="AD12" s="9">
        <v>33</v>
      </c>
    </row>
    <row r="13" spans="2:32" ht="17.5" thickBot="1" x14ac:dyDescent="0.5">
      <c r="B13" s="28" t="s">
        <v>32</v>
      </c>
      <c r="C13" s="4">
        <v>120</v>
      </c>
      <c r="D13" s="4" t="s">
        <v>35</v>
      </c>
      <c r="E13" s="4" t="s">
        <v>2</v>
      </c>
      <c r="F13" s="17"/>
      <c r="G13" s="4" t="s">
        <v>0</v>
      </c>
      <c r="H13" s="4">
        <f>I12</f>
        <v>0</v>
      </c>
      <c r="I13" s="4" t="s">
        <v>3</v>
      </c>
      <c r="J13" s="4" t="s">
        <v>1</v>
      </c>
      <c r="K13" s="4">
        <v>120</v>
      </c>
      <c r="L13" s="4" t="s">
        <v>0</v>
      </c>
      <c r="M13" s="4" t="s">
        <v>2</v>
      </c>
      <c r="N13" s="4">
        <f>F13</f>
        <v>0</v>
      </c>
      <c r="O13" s="4" t="s">
        <v>0</v>
      </c>
      <c r="P13" s="4">
        <f>I12</f>
        <v>0</v>
      </c>
      <c r="Q13" s="4" t="s">
        <v>3</v>
      </c>
      <c r="R13" s="4" t="s">
        <v>4</v>
      </c>
      <c r="S13" s="39">
        <f>C13*(F13+H13)/(K13+(N13+P13))</f>
        <v>0</v>
      </c>
      <c r="AA13" s="32" t="s">
        <v>49</v>
      </c>
      <c r="AB13" s="2">
        <v>0</v>
      </c>
      <c r="AC13" s="12" t="s">
        <v>61</v>
      </c>
      <c r="AD13" s="9">
        <v>34</v>
      </c>
    </row>
    <row r="14" spans="2:32" ht="17.5" thickBot="1" x14ac:dyDescent="0.5">
      <c r="B14" s="61" t="s">
        <v>33</v>
      </c>
      <c r="C14" s="60">
        <v>70</v>
      </c>
      <c r="D14" s="60" t="s">
        <v>0</v>
      </c>
      <c r="E14" s="2" t="s">
        <v>20</v>
      </c>
      <c r="F14" s="60" t="s">
        <v>0</v>
      </c>
      <c r="G14" s="2" t="s">
        <v>27</v>
      </c>
      <c r="H14" s="60" t="s">
        <v>0</v>
      </c>
      <c r="I14" s="2" t="s">
        <v>36</v>
      </c>
      <c r="J14" s="60" t="s">
        <v>0</v>
      </c>
      <c r="K14" s="2" t="s">
        <v>40</v>
      </c>
      <c r="L14" s="60" t="s">
        <v>0</v>
      </c>
      <c r="M14" s="64">
        <f>S13</f>
        <v>0</v>
      </c>
      <c r="N14" s="64"/>
      <c r="O14" s="60" t="s">
        <v>5</v>
      </c>
      <c r="P14" s="60">
        <f>I11</f>
        <v>0</v>
      </c>
      <c r="Q14" s="60" t="s">
        <v>4</v>
      </c>
      <c r="R14" s="66">
        <f>C14+E15+M14-P14+G15+I15+K15</f>
        <v>70</v>
      </c>
      <c r="S14" s="67"/>
      <c r="W14" s="8"/>
      <c r="AA14" s="15" t="s">
        <v>51</v>
      </c>
      <c r="AB14" s="3">
        <v>25</v>
      </c>
      <c r="AC14" s="12" t="s">
        <v>62</v>
      </c>
      <c r="AD14" s="9">
        <v>35</v>
      </c>
    </row>
    <row r="15" spans="2:32" ht="17.5" thickBot="1" x14ac:dyDescent="0.5">
      <c r="B15" s="62"/>
      <c r="C15" s="63"/>
      <c r="D15" s="63"/>
      <c r="E15" s="35"/>
      <c r="F15" s="63"/>
      <c r="G15" s="35"/>
      <c r="H15" s="63"/>
      <c r="I15" s="35"/>
      <c r="J15" s="63"/>
      <c r="K15" s="35"/>
      <c r="L15" s="63"/>
      <c r="M15" s="65"/>
      <c r="N15" s="65"/>
      <c r="O15" s="63"/>
      <c r="P15" s="63"/>
      <c r="Q15" s="63"/>
      <c r="R15" s="68"/>
      <c r="S15" s="69"/>
      <c r="T15" s="73">
        <f>SUMIFS($AC$4:$AC$31,$AD$4:$AD$31,I15)</f>
        <v>0</v>
      </c>
      <c r="U15" s="73"/>
      <c r="AC15" s="12" t="s">
        <v>63</v>
      </c>
      <c r="AD15" s="9">
        <v>36</v>
      </c>
    </row>
    <row r="16" spans="2:32" ht="17.5" thickBot="1" x14ac:dyDescent="0.5">
      <c r="B16" s="29" t="s">
        <v>34</v>
      </c>
      <c r="C16" s="3" t="s">
        <v>7</v>
      </c>
      <c r="D16" s="3">
        <v>256</v>
      </c>
      <c r="E16" s="3" t="s">
        <v>35</v>
      </c>
      <c r="F16" s="3">
        <v>17</v>
      </c>
      <c r="G16" s="3" t="s">
        <v>1</v>
      </c>
      <c r="H16" s="3" t="s">
        <v>22</v>
      </c>
      <c r="I16" s="3">
        <v>256</v>
      </c>
      <c r="J16" s="3" t="s">
        <v>35</v>
      </c>
      <c r="K16" s="18">
        <f>R14</f>
        <v>70</v>
      </c>
      <c r="L16" s="3" t="s">
        <v>1</v>
      </c>
      <c r="M16" s="3">
        <v>100</v>
      </c>
      <c r="N16" s="4" t="s">
        <v>23</v>
      </c>
      <c r="O16" s="4" t="s">
        <v>4</v>
      </c>
      <c r="P16" s="25">
        <f>ROUNDUP((D16*F16/ROUNDDOWN((I16*K16/M16),0)),0)</f>
        <v>25</v>
      </c>
      <c r="Q16" s="5" t="s">
        <v>1</v>
      </c>
      <c r="R16" s="4">
        <v>2</v>
      </c>
      <c r="S16" s="4" t="s">
        <v>4</v>
      </c>
      <c r="T16" s="6">
        <f>P16/R16</f>
        <v>12.5</v>
      </c>
      <c r="U16" s="36" t="s">
        <v>6</v>
      </c>
      <c r="V16" s="7" t="s">
        <v>8</v>
      </c>
      <c r="AC16" s="12" t="s">
        <v>64</v>
      </c>
      <c r="AD16" s="9">
        <v>37</v>
      </c>
    </row>
    <row r="17" spans="2:30" x14ac:dyDescent="0.45">
      <c r="T17" s="60" t="str">
        <f>IF(I15=0,"시동프레임","")</f>
        <v>시동프레임</v>
      </c>
      <c r="U17" s="60"/>
      <c r="AC17" s="12" t="s">
        <v>65</v>
      </c>
      <c r="AD17" s="9">
        <v>38</v>
      </c>
    </row>
    <row r="18" spans="2:30" x14ac:dyDescent="0.45">
      <c r="AC18" s="12" t="s">
        <v>66</v>
      </c>
      <c r="AD18" s="9">
        <v>39</v>
      </c>
    </row>
    <row r="19" spans="2:30" x14ac:dyDescent="0.45">
      <c r="AC19" s="12" t="s">
        <v>67</v>
      </c>
      <c r="AD19" s="9">
        <v>40</v>
      </c>
    </row>
    <row r="20" spans="2:30" x14ac:dyDescent="0.45">
      <c r="AC20" s="12" t="s">
        <v>68</v>
      </c>
      <c r="AD20" s="9">
        <v>40</v>
      </c>
    </row>
    <row r="21" spans="2:30" x14ac:dyDescent="0.45">
      <c r="AC21" s="12" t="s">
        <v>69</v>
      </c>
      <c r="AD21" s="9">
        <v>41</v>
      </c>
    </row>
    <row r="22" spans="2:30" x14ac:dyDescent="0.45">
      <c r="AC22" s="12" t="s">
        <v>70</v>
      </c>
      <c r="AD22" s="9">
        <v>41</v>
      </c>
    </row>
    <row r="23" spans="2:30" x14ac:dyDescent="0.45">
      <c r="AC23" s="12" t="s">
        <v>71</v>
      </c>
      <c r="AD23" s="9">
        <v>42</v>
      </c>
    </row>
    <row r="24" spans="2:30" x14ac:dyDescent="0.45">
      <c r="AC24" s="12" t="s">
        <v>72</v>
      </c>
      <c r="AD24" s="9">
        <v>42</v>
      </c>
    </row>
    <row r="25" spans="2:30" x14ac:dyDescent="0.45">
      <c r="AC25" s="12" t="s">
        <v>73</v>
      </c>
      <c r="AD25" s="9">
        <v>43</v>
      </c>
    </row>
    <row r="26" spans="2:30" x14ac:dyDescent="0.45">
      <c r="B26" s="23"/>
      <c r="C26" s="23"/>
      <c r="D26" s="23"/>
      <c r="AC26" s="12" t="s">
        <v>74</v>
      </c>
      <c r="AD26" s="9">
        <v>43</v>
      </c>
    </row>
    <row r="27" spans="2:30" x14ac:dyDescent="0.45">
      <c r="B27" s="30"/>
      <c r="E27" s="70"/>
      <c r="F27" s="70"/>
      <c r="G27" s="8"/>
      <c r="AC27" s="12" t="s">
        <v>75</v>
      </c>
      <c r="AD27" s="9">
        <v>44</v>
      </c>
    </row>
    <row r="28" spans="2:30" x14ac:dyDescent="0.45">
      <c r="B28" s="30"/>
      <c r="E28" s="70"/>
      <c r="F28" s="70"/>
      <c r="G28" s="8"/>
      <c r="AC28" s="12" t="s">
        <v>76</v>
      </c>
      <c r="AD28" s="9">
        <v>44</v>
      </c>
    </row>
    <row r="29" spans="2:30" x14ac:dyDescent="0.45">
      <c r="B29" s="30"/>
      <c r="P29" s="8"/>
      <c r="S29" s="31"/>
      <c r="AC29" s="12" t="s">
        <v>77</v>
      </c>
      <c r="AD29" s="9">
        <v>45</v>
      </c>
    </row>
    <row r="30" spans="2:30" x14ac:dyDescent="0.45">
      <c r="AC30" s="12" t="s">
        <v>78</v>
      </c>
      <c r="AD30" s="9">
        <v>45</v>
      </c>
    </row>
    <row r="31" spans="2:30" ht="17.5" thickBot="1" x14ac:dyDescent="0.5">
      <c r="AC31" s="13" t="s">
        <v>79</v>
      </c>
      <c r="AD31" s="10">
        <v>46</v>
      </c>
    </row>
    <row r="36" spans="4:6" x14ac:dyDescent="0.45">
      <c r="D36" s="70"/>
      <c r="F36" s="11"/>
    </row>
    <row r="37" spans="4:6" x14ac:dyDescent="0.45">
      <c r="D37" s="70"/>
      <c r="F37" s="11"/>
    </row>
    <row r="38" spans="4:6" x14ac:dyDescent="0.45">
      <c r="D38" s="70"/>
      <c r="F38" s="11"/>
    </row>
    <row r="39" spans="4:6" x14ac:dyDescent="0.45">
      <c r="D39" s="71"/>
      <c r="F39" s="11"/>
    </row>
    <row r="40" spans="4:6" x14ac:dyDescent="0.45">
      <c r="D40" s="71"/>
      <c r="F40" s="11"/>
    </row>
    <row r="41" spans="4:6" x14ac:dyDescent="0.45">
      <c r="D41" s="71"/>
      <c r="F41" s="11"/>
    </row>
    <row r="42" spans="4:6" x14ac:dyDescent="0.45">
      <c r="D42" s="71"/>
      <c r="F42" s="11"/>
    </row>
    <row r="43" spans="4:6" x14ac:dyDescent="0.45">
      <c r="D43" s="71"/>
      <c r="F43" s="11"/>
    </row>
    <row r="44" spans="4:6" x14ac:dyDescent="0.45">
      <c r="D44" s="71"/>
      <c r="F44" s="11"/>
    </row>
    <row r="45" spans="4:6" x14ac:dyDescent="0.45">
      <c r="D45" s="71"/>
      <c r="F45" s="11"/>
    </row>
    <row r="46" spans="4:6" x14ac:dyDescent="0.45">
      <c r="F46" s="11"/>
    </row>
    <row r="47" spans="4:6" x14ac:dyDescent="0.45">
      <c r="F47" s="11"/>
    </row>
    <row r="48" spans="4:6" x14ac:dyDescent="0.45">
      <c r="F48" s="11"/>
    </row>
    <row r="49" spans="6:6" x14ac:dyDescent="0.45">
      <c r="F49" s="11"/>
    </row>
    <row r="50" spans="6:6" x14ac:dyDescent="0.45">
      <c r="F50" s="11"/>
    </row>
    <row r="51" spans="6:6" x14ac:dyDescent="0.45">
      <c r="F51" s="11"/>
    </row>
    <row r="52" spans="6:6" x14ac:dyDescent="0.45">
      <c r="F52" s="11"/>
    </row>
    <row r="53" spans="6:6" x14ac:dyDescent="0.45">
      <c r="F53" s="11"/>
    </row>
    <row r="54" spans="6:6" x14ac:dyDescent="0.45">
      <c r="F54" s="11"/>
    </row>
    <row r="55" spans="6:6" x14ac:dyDescent="0.45">
      <c r="F55" s="11"/>
    </row>
    <row r="56" spans="6:6" x14ac:dyDescent="0.45">
      <c r="F56" s="11"/>
    </row>
    <row r="57" spans="6:6" x14ac:dyDescent="0.45">
      <c r="F57" s="11"/>
    </row>
  </sheetData>
  <mergeCells count="33">
    <mergeCell ref="J6:J7"/>
    <mergeCell ref="O6:O7"/>
    <mergeCell ref="D36:D38"/>
    <mergeCell ref="D39:D45"/>
    <mergeCell ref="X1:Y1"/>
    <mergeCell ref="AA1:AD1"/>
    <mergeCell ref="F27:F28"/>
    <mergeCell ref="E27:E28"/>
    <mergeCell ref="T7:U7"/>
    <mergeCell ref="P6:P7"/>
    <mergeCell ref="Q6:Q7"/>
    <mergeCell ref="J14:J15"/>
    <mergeCell ref="L14:L15"/>
    <mergeCell ref="O14:O15"/>
    <mergeCell ref="T15:U15"/>
    <mergeCell ref="R6:S7"/>
    <mergeCell ref="M6:N7"/>
    <mergeCell ref="L6:L7"/>
    <mergeCell ref="B6:B7"/>
    <mergeCell ref="C6:C7"/>
    <mergeCell ref="D6:D7"/>
    <mergeCell ref="H6:H7"/>
    <mergeCell ref="F6:F7"/>
    <mergeCell ref="T17:U17"/>
    <mergeCell ref="B14:B15"/>
    <mergeCell ref="C14:C15"/>
    <mergeCell ref="D14:D15"/>
    <mergeCell ref="F14:F15"/>
    <mergeCell ref="H14:H15"/>
    <mergeCell ref="M14:N15"/>
    <mergeCell ref="P14:P15"/>
    <mergeCell ref="Q14:Q15"/>
    <mergeCell ref="R14:S15"/>
  </mergeCells>
  <phoneticPr fontId="2" type="noConversion"/>
  <dataValidations count="4">
    <dataValidation type="list" allowBlank="1" showInputMessage="1" showErrorMessage="1" sqref="I15" xr:uid="{88D478FE-F11D-4C47-A38E-E1DA10E53032}">
      <formula1>$AD$3:$AD$31</formula1>
    </dataValidation>
    <dataValidation type="list" allowBlank="1" showInputMessage="1" showErrorMessage="1" sqref="G15" xr:uid="{CE6BC650-7AB7-4EA0-A71D-ED3E959BCA22}">
      <formula1>$AB$10:$AB$11</formula1>
    </dataValidation>
    <dataValidation type="list" allowBlank="1" showInputMessage="1" showErrorMessage="1" sqref="E7 E15 G7 I7" xr:uid="{A213B6AA-9ACE-4B77-B96E-E72312F16B98}">
      <formula1>$AB$3:$AB$8</formula1>
    </dataValidation>
    <dataValidation type="list" allowBlank="1" showInputMessage="1" showErrorMessage="1" sqref="K15 K7" xr:uid="{BF0B6055-C9CF-4443-9815-D5D3E9AB40C7}">
      <formula1>$AB$13:$AB$14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계산기</vt:lpstr>
      <vt:lpstr>공식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2025-02-05T13:31:08Z</dcterms:modified>
</cp:coreProperties>
</file>