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\Desktop\크래프트\"/>
    </mc:Choice>
  </mc:AlternateContent>
  <bookViews>
    <workbookView xWindow="0" yWindow="0" windowWidth="12945" windowHeight="100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4" i="2"/>
  <c r="AQ503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2" i="1"/>
  <c r="AM503" i="1"/>
  <c r="AN503" i="1"/>
  <c r="AO503" i="1"/>
  <c r="AP503" i="1"/>
  <c r="AM4" i="1"/>
  <c r="AN4" i="1"/>
  <c r="AO4" i="1"/>
  <c r="AP4" i="1"/>
  <c r="AM5" i="1"/>
  <c r="AN5" i="1"/>
  <c r="AO5" i="1"/>
  <c r="AP5" i="1"/>
  <c r="AM6" i="1"/>
  <c r="AN6" i="1"/>
  <c r="AO6" i="1"/>
  <c r="AP6" i="1"/>
  <c r="AM7" i="1"/>
  <c r="AN7" i="1"/>
  <c r="AO7" i="1"/>
  <c r="AP7" i="1"/>
  <c r="AM8" i="1"/>
  <c r="AN8" i="1"/>
  <c r="AO8" i="1"/>
  <c r="AP8" i="1"/>
  <c r="AM9" i="1"/>
  <c r="AN9" i="1"/>
  <c r="AO9" i="1"/>
  <c r="AP9" i="1"/>
  <c r="AM10" i="1"/>
  <c r="AN10" i="1"/>
  <c r="AO10" i="1"/>
  <c r="AP10" i="1"/>
  <c r="AM11" i="1"/>
  <c r="AN11" i="1"/>
  <c r="AO11" i="1"/>
  <c r="AP11" i="1"/>
  <c r="AM12" i="1"/>
  <c r="AN12" i="1"/>
  <c r="AO12" i="1"/>
  <c r="AP12" i="1"/>
  <c r="AM13" i="1"/>
  <c r="AN13" i="1"/>
  <c r="AO13" i="1"/>
  <c r="AP13" i="1"/>
  <c r="AM14" i="1"/>
  <c r="AN14" i="1"/>
  <c r="AO14" i="1"/>
  <c r="AP14" i="1"/>
  <c r="AM15" i="1"/>
  <c r="AN15" i="1"/>
  <c r="AO15" i="1"/>
  <c r="AP15" i="1"/>
  <c r="AM16" i="1"/>
  <c r="AN16" i="1"/>
  <c r="AO16" i="1"/>
  <c r="AP16" i="1"/>
  <c r="AM17" i="1"/>
  <c r="AN17" i="1"/>
  <c r="AO17" i="1"/>
  <c r="AP17" i="1"/>
  <c r="AM18" i="1"/>
  <c r="AN18" i="1"/>
  <c r="AO18" i="1"/>
  <c r="AP18" i="1"/>
  <c r="AM19" i="1"/>
  <c r="AN19" i="1"/>
  <c r="AO19" i="1"/>
  <c r="AP19" i="1"/>
  <c r="AM20" i="1"/>
  <c r="AN20" i="1"/>
  <c r="AO20" i="1"/>
  <c r="AP20" i="1"/>
  <c r="AM21" i="1"/>
  <c r="AN21" i="1"/>
  <c r="AO21" i="1"/>
  <c r="AP21" i="1"/>
  <c r="AM22" i="1"/>
  <c r="AN22" i="1"/>
  <c r="AO22" i="1"/>
  <c r="AP22" i="1"/>
  <c r="AM23" i="1"/>
  <c r="AN23" i="1"/>
  <c r="AO23" i="1"/>
  <c r="AP23" i="1"/>
  <c r="AM24" i="1"/>
  <c r="AN24" i="1"/>
  <c r="AO24" i="1"/>
  <c r="AP24" i="1"/>
  <c r="AM25" i="1"/>
  <c r="AN25" i="1"/>
  <c r="AO25" i="1"/>
  <c r="AP25" i="1"/>
  <c r="AM26" i="1"/>
  <c r="AN26" i="1"/>
  <c r="AO26" i="1"/>
  <c r="AP26" i="1"/>
  <c r="AM27" i="1"/>
  <c r="AN27" i="1"/>
  <c r="AO27" i="1"/>
  <c r="AP27" i="1"/>
  <c r="AM28" i="1"/>
  <c r="AN28" i="1"/>
  <c r="AO28" i="1"/>
  <c r="AP28" i="1"/>
  <c r="AM29" i="1"/>
  <c r="AN29" i="1"/>
  <c r="AO29" i="1"/>
  <c r="AP29" i="1"/>
  <c r="AM30" i="1"/>
  <c r="AN30" i="1"/>
  <c r="AO30" i="1"/>
  <c r="AP30" i="1"/>
  <c r="AM31" i="1"/>
  <c r="AN31" i="1"/>
  <c r="AO31" i="1"/>
  <c r="AP31" i="1"/>
  <c r="AM32" i="1"/>
  <c r="AN32" i="1"/>
  <c r="AO32" i="1"/>
  <c r="AP32" i="1"/>
  <c r="AM33" i="1"/>
  <c r="AN33" i="1"/>
  <c r="AO33" i="1"/>
  <c r="AP33" i="1"/>
  <c r="AM34" i="1"/>
  <c r="AN34" i="1"/>
  <c r="AO34" i="1"/>
  <c r="AP34" i="1"/>
  <c r="AM35" i="1"/>
  <c r="AN35" i="1"/>
  <c r="AO35" i="1"/>
  <c r="AP35" i="1"/>
  <c r="AM36" i="1"/>
  <c r="AN36" i="1"/>
  <c r="AO36" i="1"/>
  <c r="AP36" i="1"/>
  <c r="AM37" i="1"/>
  <c r="AN37" i="1"/>
  <c r="AO37" i="1"/>
  <c r="AP37" i="1"/>
  <c r="AM38" i="1"/>
  <c r="AN38" i="1"/>
  <c r="AO38" i="1"/>
  <c r="AP38" i="1"/>
  <c r="AM39" i="1"/>
  <c r="AN39" i="1"/>
  <c r="AO39" i="1"/>
  <c r="AP39" i="1"/>
  <c r="AM40" i="1"/>
  <c r="AN40" i="1"/>
  <c r="AO40" i="1"/>
  <c r="AP40" i="1"/>
  <c r="AM41" i="1"/>
  <c r="AN41" i="1"/>
  <c r="AO41" i="1"/>
  <c r="AP41" i="1"/>
  <c r="AM42" i="1"/>
  <c r="AN42" i="1"/>
  <c r="AO42" i="1"/>
  <c r="AP42" i="1"/>
  <c r="AM43" i="1"/>
  <c r="AN43" i="1"/>
  <c r="AO43" i="1"/>
  <c r="AP43" i="1"/>
  <c r="AM44" i="1"/>
  <c r="AN44" i="1"/>
  <c r="AO44" i="1"/>
  <c r="AP44" i="1"/>
  <c r="AM45" i="1"/>
  <c r="AN45" i="1"/>
  <c r="AO45" i="1"/>
  <c r="AP45" i="1"/>
  <c r="AM46" i="1"/>
  <c r="AN46" i="1"/>
  <c r="AO46" i="1"/>
  <c r="AP46" i="1"/>
  <c r="AM47" i="1"/>
  <c r="AN47" i="1"/>
  <c r="AO47" i="1"/>
  <c r="AP47" i="1"/>
  <c r="AM48" i="1"/>
  <c r="AN48" i="1"/>
  <c r="AO48" i="1"/>
  <c r="AP48" i="1"/>
  <c r="AM49" i="1"/>
  <c r="AN49" i="1"/>
  <c r="AO49" i="1"/>
  <c r="AP49" i="1"/>
  <c r="AM50" i="1"/>
  <c r="AN50" i="1"/>
  <c r="AO50" i="1"/>
  <c r="AP50" i="1"/>
  <c r="AM51" i="1"/>
  <c r="AN51" i="1"/>
  <c r="AO51" i="1"/>
  <c r="AP51" i="1"/>
  <c r="AM52" i="1"/>
  <c r="AN52" i="1"/>
  <c r="AO52" i="1"/>
  <c r="AP52" i="1"/>
  <c r="AM53" i="1"/>
  <c r="AN53" i="1"/>
  <c r="AO53" i="1"/>
  <c r="AP53" i="1"/>
  <c r="AM54" i="1"/>
  <c r="AN54" i="1"/>
  <c r="AO54" i="1"/>
  <c r="AP54" i="1"/>
  <c r="AM55" i="1"/>
  <c r="AN55" i="1"/>
  <c r="AO55" i="1"/>
  <c r="AP55" i="1"/>
  <c r="AM56" i="1"/>
  <c r="AN56" i="1"/>
  <c r="AO56" i="1"/>
  <c r="AP56" i="1"/>
  <c r="AM57" i="1"/>
  <c r="AN57" i="1"/>
  <c r="AO57" i="1"/>
  <c r="AP57" i="1"/>
  <c r="AM58" i="1"/>
  <c r="AN58" i="1"/>
  <c r="AO58" i="1"/>
  <c r="AP58" i="1"/>
  <c r="AM59" i="1"/>
  <c r="AN59" i="1"/>
  <c r="AO59" i="1"/>
  <c r="AP59" i="1"/>
  <c r="AM60" i="1"/>
  <c r="AN60" i="1"/>
  <c r="AO60" i="1"/>
  <c r="AP60" i="1"/>
  <c r="AM61" i="1"/>
  <c r="AN61" i="1"/>
  <c r="AO61" i="1"/>
  <c r="AP61" i="1"/>
  <c r="AM62" i="1"/>
  <c r="AN62" i="1"/>
  <c r="AO62" i="1"/>
  <c r="AP62" i="1"/>
  <c r="AM63" i="1"/>
  <c r="AN63" i="1"/>
  <c r="AO63" i="1"/>
  <c r="AP63" i="1"/>
  <c r="AM64" i="1"/>
  <c r="AN64" i="1"/>
  <c r="AO64" i="1"/>
  <c r="AP64" i="1"/>
  <c r="AM65" i="1"/>
  <c r="AN65" i="1"/>
  <c r="AO65" i="1"/>
  <c r="AP65" i="1"/>
  <c r="AM66" i="1"/>
  <c r="AN66" i="1"/>
  <c r="AO66" i="1"/>
  <c r="AP66" i="1"/>
  <c r="AM67" i="1"/>
  <c r="AN67" i="1"/>
  <c r="AO67" i="1"/>
  <c r="AP67" i="1"/>
  <c r="AM68" i="1"/>
  <c r="AN68" i="1"/>
  <c r="AO68" i="1"/>
  <c r="AP68" i="1"/>
  <c r="AM69" i="1"/>
  <c r="AN69" i="1"/>
  <c r="AO69" i="1"/>
  <c r="AP69" i="1"/>
  <c r="AM70" i="1"/>
  <c r="AN70" i="1"/>
  <c r="AO70" i="1"/>
  <c r="AP70" i="1"/>
  <c r="AM71" i="1"/>
  <c r="AN71" i="1"/>
  <c r="AO71" i="1"/>
  <c r="AP71" i="1"/>
  <c r="AM72" i="1"/>
  <c r="AN72" i="1"/>
  <c r="AO72" i="1"/>
  <c r="AP72" i="1"/>
  <c r="AM73" i="1"/>
  <c r="AN73" i="1"/>
  <c r="AO73" i="1"/>
  <c r="AP73" i="1"/>
  <c r="AM74" i="1"/>
  <c r="AN74" i="1"/>
  <c r="AO74" i="1"/>
  <c r="AP74" i="1"/>
  <c r="AM75" i="1"/>
  <c r="AN75" i="1"/>
  <c r="AO75" i="1"/>
  <c r="AP75" i="1"/>
  <c r="AM76" i="1"/>
  <c r="AN76" i="1"/>
  <c r="AO76" i="1"/>
  <c r="AP76" i="1"/>
  <c r="AM77" i="1"/>
  <c r="AN77" i="1"/>
  <c r="AO77" i="1"/>
  <c r="AP77" i="1"/>
  <c r="AM78" i="1"/>
  <c r="AN78" i="1"/>
  <c r="AO78" i="1"/>
  <c r="AP78" i="1"/>
  <c r="AM79" i="1"/>
  <c r="AN79" i="1"/>
  <c r="AO79" i="1"/>
  <c r="AP79" i="1"/>
  <c r="AM80" i="1"/>
  <c r="AN80" i="1"/>
  <c r="AO80" i="1"/>
  <c r="AP80" i="1"/>
  <c r="AM81" i="1"/>
  <c r="AN81" i="1"/>
  <c r="AO81" i="1"/>
  <c r="AP81" i="1"/>
  <c r="AM82" i="1"/>
  <c r="AN82" i="1"/>
  <c r="AO82" i="1"/>
  <c r="AP82" i="1"/>
  <c r="AM83" i="1"/>
  <c r="AN83" i="1"/>
  <c r="AO83" i="1"/>
  <c r="AP83" i="1"/>
  <c r="AM84" i="1"/>
  <c r="AN84" i="1"/>
  <c r="AO84" i="1"/>
  <c r="AP84" i="1"/>
  <c r="AM85" i="1"/>
  <c r="AN85" i="1"/>
  <c r="AO85" i="1"/>
  <c r="AP85" i="1"/>
  <c r="AM86" i="1"/>
  <c r="AN86" i="1"/>
  <c r="AO86" i="1"/>
  <c r="AP86" i="1"/>
  <c r="AM87" i="1"/>
  <c r="AN87" i="1"/>
  <c r="AO87" i="1"/>
  <c r="AP87" i="1"/>
  <c r="AM88" i="1"/>
  <c r="AN88" i="1"/>
  <c r="AO88" i="1"/>
  <c r="AP88" i="1"/>
  <c r="AM89" i="1"/>
  <c r="AN89" i="1"/>
  <c r="AO89" i="1"/>
  <c r="AP89" i="1"/>
  <c r="AM90" i="1"/>
  <c r="AN90" i="1"/>
  <c r="AO90" i="1"/>
  <c r="AP90" i="1"/>
  <c r="AM91" i="1"/>
  <c r="AN91" i="1"/>
  <c r="AO91" i="1"/>
  <c r="AP91" i="1"/>
  <c r="AM92" i="1"/>
  <c r="AN92" i="1"/>
  <c r="AO92" i="1"/>
  <c r="AP92" i="1"/>
  <c r="AM93" i="1"/>
  <c r="AN93" i="1"/>
  <c r="AO93" i="1"/>
  <c r="AP93" i="1"/>
  <c r="AM94" i="1"/>
  <c r="AN94" i="1"/>
  <c r="AO94" i="1"/>
  <c r="AP94" i="1"/>
  <c r="AM95" i="1"/>
  <c r="AN95" i="1"/>
  <c r="AO95" i="1"/>
  <c r="AP95" i="1"/>
  <c r="AM96" i="1"/>
  <c r="AN96" i="1"/>
  <c r="AO96" i="1"/>
  <c r="AP96" i="1"/>
  <c r="AM97" i="1"/>
  <c r="AN97" i="1"/>
  <c r="AO97" i="1"/>
  <c r="AP97" i="1"/>
  <c r="AM98" i="1"/>
  <c r="AN98" i="1"/>
  <c r="AO98" i="1"/>
  <c r="AP98" i="1"/>
  <c r="AM99" i="1"/>
  <c r="AN99" i="1"/>
  <c r="AO99" i="1"/>
  <c r="AP99" i="1"/>
  <c r="AM100" i="1"/>
  <c r="AN100" i="1"/>
  <c r="AO100" i="1"/>
  <c r="AP100" i="1"/>
  <c r="AM101" i="1"/>
  <c r="AN101" i="1"/>
  <c r="AO101" i="1"/>
  <c r="AP101" i="1"/>
  <c r="AM102" i="1"/>
  <c r="AN102" i="1"/>
  <c r="AO102" i="1"/>
  <c r="AP102" i="1"/>
  <c r="AM103" i="1"/>
  <c r="AN103" i="1"/>
  <c r="AO103" i="1"/>
  <c r="AP103" i="1"/>
  <c r="AM104" i="1"/>
  <c r="AN104" i="1"/>
  <c r="AO104" i="1"/>
  <c r="AP104" i="1"/>
  <c r="AM105" i="1"/>
  <c r="AN105" i="1"/>
  <c r="AO105" i="1"/>
  <c r="AP105" i="1"/>
  <c r="AM106" i="1"/>
  <c r="AN106" i="1"/>
  <c r="AO106" i="1"/>
  <c r="AP106" i="1"/>
  <c r="AM107" i="1"/>
  <c r="AN107" i="1"/>
  <c r="AO107" i="1"/>
  <c r="AP107" i="1"/>
  <c r="AM108" i="1"/>
  <c r="AN108" i="1"/>
  <c r="AO108" i="1"/>
  <c r="AP108" i="1"/>
  <c r="AM109" i="1"/>
  <c r="AN109" i="1"/>
  <c r="AO109" i="1"/>
  <c r="AP109" i="1"/>
  <c r="AM110" i="1"/>
  <c r="AN110" i="1"/>
  <c r="AO110" i="1"/>
  <c r="AP110" i="1"/>
  <c r="AM111" i="1"/>
  <c r="AN111" i="1"/>
  <c r="AO111" i="1"/>
  <c r="AP111" i="1"/>
  <c r="AM112" i="1"/>
  <c r="AN112" i="1"/>
  <c r="AO112" i="1"/>
  <c r="AP112" i="1"/>
  <c r="AM113" i="1"/>
  <c r="AN113" i="1"/>
  <c r="AO113" i="1"/>
  <c r="AP113" i="1"/>
  <c r="AM114" i="1"/>
  <c r="AN114" i="1"/>
  <c r="AO114" i="1"/>
  <c r="AP114" i="1"/>
  <c r="AM115" i="1"/>
  <c r="AN115" i="1"/>
  <c r="AO115" i="1"/>
  <c r="AP115" i="1"/>
  <c r="AM116" i="1"/>
  <c r="AN116" i="1"/>
  <c r="AO116" i="1"/>
  <c r="AP116" i="1"/>
  <c r="AM117" i="1"/>
  <c r="AN117" i="1"/>
  <c r="AO117" i="1"/>
  <c r="AP117" i="1"/>
  <c r="AM118" i="1"/>
  <c r="AN118" i="1"/>
  <c r="AO118" i="1"/>
  <c r="AP118" i="1"/>
  <c r="AM119" i="1"/>
  <c r="AN119" i="1"/>
  <c r="AO119" i="1"/>
  <c r="AP119" i="1"/>
  <c r="AM120" i="1"/>
  <c r="AN120" i="1"/>
  <c r="AO120" i="1"/>
  <c r="AP120" i="1"/>
  <c r="AM121" i="1"/>
  <c r="AN121" i="1"/>
  <c r="AO121" i="1"/>
  <c r="AP121" i="1"/>
  <c r="AM122" i="1"/>
  <c r="AN122" i="1"/>
  <c r="AO122" i="1"/>
  <c r="AP122" i="1"/>
  <c r="AM123" i="1"/>
  <c r="AN123" i="1"/>
  <c r="AO123" i="1"/>
  <c r="AP123" i="1"/>
  <c r="AM124" i="1"/>
  <c r="AN124" i="1"/>
  <c r="AO124" i="1"/>
  <c r="AP124" i="1"/>
  <c r="AM125" i="1"/>
  <c r="AN125" i="1"/>
  <c r="AO125" i="1"/>
  <c r="AP125" i="1"/>
  <c r="AM126" i="1"/>
  <c r="AN126" i="1"/>
  <c r="AO126" i="1"/>
  <c r="AP126" i="1"/>
  <c r="AM127" i="1"/>
  <c r="AN127" i="1"/>
  <c r="AO127" i="1"/>
  <c r="AP127" i="1"/>
  <c r="AM128" i="1"/>
  <c r="AN128" i="1"/>
  <c r="AO128" i="1"/>
  <c r="AP128" i="1"/>
  <c r="AM129" i="1"/>
  <c r="AN129" i="1"/>
  <c r="AO129" i="1"/>
  <c r="AP129" i="1"/>
  <c r="AM130" i="1"/>
  <c r="AN130" i="1"/>
  <c r="AO130" i="1"/>
  <c r="AP130" i="1"/>
  <c r="AM131" i="1"/>
  <c r="AN131" i="1"/>
  <c r="AO131" i="1"/>
  <c r="AP131" i="1"/>
  <c r="AM132" i="1"/>
  <c r="AN132" i="1"/>
  <c r="AO132" i="1"/>
  <c r="AP132" i="1"/>
  <c r="AM133" i="1"/>
  <c r="AN133" i="1"/>
  <c r="AO133" i="1"/>
  <c r="AP133" i="1"/>
  <c r="AM134" i="1"/>
  <c r="AN134" i="1"/>
  <c r="AO134" i="1"/>
  <c r="AP134" i="1"/>
  <c r="AM135" i="1"/>
  <c r="AN135" i="1"/>
  <c r="AO135" i="1"/>
  <c r="AP135" i="1"/>
  <c r="AM136" i="1"/>
  <c r="AN136" i="1"/>
  <c r="AO136" i="1"/>
  <c r="AP136" i="1"/>
  <c r="AM137" i="1"/>
  <c r="AN137" i="1"/>
  <c r="AO137" i="1"/>
  <c r="AP137" i="1"/>
  <c r="AM138" i="1"/>
  <c r="AN138" i="1"/>
  <c r="AO138" i="1"/>
  <c r="AP138" i="1"/>
  <c r="AM139" i="1"/>
  <c r="AN139" i="1"/>
  <c r="AO139" i="1"/>
  <c r="AP139" i="1"/>
  <c r="AM140" i="1"/>
  <c r="AN140" i="1"/>
  <c r="AO140" i="1"/>
  <c r="AP140" i="1"/>
  <c r="AM141" i="1"/>
  <c r="AN141" i="1"/>
  <c r="AO141" i="1"/>
  <c r="AP141" i="1"/>
  <c r="AM142" i="1"/>
  <c r="AN142" i="1"/>
  <c r="AO142" i="1"/>
  <c r="AP142" i="1"/>
  <c r="AM143" i="1"/>
  <c r="AN143" i="1"/>
  <c r="AO143" i="1"/>
  <c r="AP143" i="1"/>
  <c r="AM144" i="1"/>
  <c r="AN144" i="1"/>
  <c r="AO144" i="1"/>
  <c r="AP144" i="1"/>
  <c r="AM145" i="1"/>
  <c r="AN145" i="1"/>
  <c r="AO145" i="1"/>
  <c r="AP145" i="1"/>
  <c r="AM146" i="1"/>
  <c r="AN146" i="1"/>
  <c r="AO146" i="1"/>
  <c r="AP146" i="1"/>
  <c r="AM147" i="1"/>
  <c r="AN147" i="1"/>
  <c r="AO147" i="1"/>
  <c r="AP147" i="1"/>
  <c r="AM148" i="1"/>
  <c r="AN148" i="1"/>
  <c r="AO148" i="1"/>
  <c r="AP148" i="1"/>
  <c r="AM149" i="1"/>
  <c r="AN149" i="1"/>
  <c r="AO149" i="1"/>
  <c r="AP149" i="1"/>
  <c r="AM150" i="1"/>
  <c r="AN150" i="1"/>
  <c r="AO150" i="1"/>
  <c r="AP150" i="1"/>
  <c r="AM151" i="1"/>
  <c r="AN151" i="1"/>
  <c r="AO151" i="1"/>
  <c r="AP151" i="1"/>
  <c r="AM152" i="1"/>
  <c r="AN152" i="1"/>
  <c r="AO152" i="1"/>
  <c r="AP152" i="1"/>
  <c r="AM153" i="1"/>
  <c r="AN153" i="1"/>
  <c r="AO153" i="1"/>
  <c r="AP153" i="1"/>
  <c r="AM154" i="1"/>
  <c r="AN154" i="1"/>
  <c r="AO154" i="1"/>
  <c r="AP154" i="1"/>
  <c r="AM155" i="1"/>
  <c r="AN155" i="1"/>
  <c r="AO155" i="1"/>
  <c r="AP155" i="1"/>
  <c r="AM156" i="1"/>
  <c r="AN156" i="1"/>
  <c r="AO156" i="1"/>
  <c r="AP156" i="1"/>
  <c r="AM157" i="1"/>
  <c r="AN157" i="1"/>
  <c r="AO157" i="1"/>
  <c r="AP157" i="1"/>
  <c r="AM158" i="1"/>
  <c r="AN158" i="1"/>
  <c r="AO158" i="1"/>
  <c r="AP158" i="1"/>
  <c r="AM159" i="1"/>
  <c r="AN159" i="1"/>
  <c r="AO159" i="1"/>
  <c r="AP159" i="1"/>
  <c r="AM160" i="1"/>
  <c r="AN160" i="1"/>
  <c r="AO160" i="1"/>
  <c r="AP160" i="1"/>
  <c r="AM161" i="1"/>
  <c r="AN161" i="1"/>
  <c r="AO161" i="1"/>
  <c r="AP161" i="1"/>
  <c r="AM162" i="1"/>
  <c r="AN162" i="1"/>
  <c r="AO162" i="1"/>
  <c r="AP162" i="1"/>
  <c r="AM163" i="1"/>
  <c r="AN163" i="1"/>
  <c r="AO163" i="1"/>
  <c r="AP163" i="1"/>
  <c r="AM164" i="1"/>
  <c r="AN164" i="1"/>
  <c r="AO164" i="1"/>
  <c r="AP164" i="1"/>
  <c r="AM165" i="1"/>
  <c r="AN165" i="1"/>
  <c r="AO165" i="1"/>
  <c r="AP165" i="1"/>
  <c r="AM166" i="1"/>
  <c r="AN166" i="1"/>
  <c r="AO166" i="1"/>
  <c r="AP166" i="1"/>
  <c r="AM167" i="1"/>
  <c r="AN167" i="1"/>
  <c r="AO167" i="1"/>
  <c r="AP167" i="1"/>
  <c r="AM168" i="1"/>
  <c r="AN168" i="1"/>
  <c r="AO168" i="1"/>
  <c r="AP168" i="1"/>
  <c r="AM169" i="1"/>
  <c r="AN169" i="1"/>
  <c r="AO169" i="1"/>
  <c r="AP169" i="1"/>
  <c r="AM170" i="1"/>
  <c r="AN170" i="1"/>
  <c r="AO170" i="1"/>
  <c r="AP170" i="1"/>
  <c r="AM171" i="1"/>
  <c r="AN171" i="1"/>
  <c r="AO171" i="1"/>
  <c r="AP171" i="1"/>
  <c r="AM172" i="1"/>
  <c r="AN172" i="1"/>
  <c r="AO172" i="1"/>
  <c r="AP172" i="1"/>
  <c r="AM173" i="1"/>
  <c r="AN173" i="1"/>
  <c r="AO173" i="1"/>
  <c r="AP173" i="1"/>
  <c r="AM174" i="1"/>
  <c r="AN174" i="1"/>
  <c r="AO174" i="1"/>
  <c r="AP174" i="1"/>
  <c r="AM175" i="1"/>
  <c r="AN175" i="1"/>
  <c r="AO175" i="1"/>
  <c r="AP175" i="1"/>
  <c r="AM176" i="1"/>
  <c r="AN176" i="1"/>
  <c r="AO176" i="1"/>
  <c r="AP176" i="1"/>
  <c r="AM177" i="1"/>
  <c r="AN177" i="1"/>
  <c r="AO177" i="1"/>
  <c r="AP177" i="1"/>
  <c r="AM178" i="1"/>
  <c r="AN178" i="1"/>
  <c r="AO178" i="1"/>
  <c r="AP178" i="1"/>
  <c r="AM179" i="1"/>
  <c r="AN179" i="1"/>
  <c r="AO179" i="1"/>
  <c r="AP179" i="1"/>
  <c r="AM180" i="1"/>
  <c r="AN180" i="1"/>
  <c r="AO180" i="1"/>
  <c r="AP180" i="1"/>
  <c r="AM181" i="1"/>
  <c r="AN181" i="1"/>
  <c r="AO181" i="1"/>
  <c r="AP181" i="1"/>
  <c r="AM182" i="1"/>
  <c r="AN182" i="1"/>
  <c r="AO182" i="1"/>
  <c r="AP182" i="1"/>
  <c r="AM183" i="1"/>
  <c r="AN183" i="1"/>
  <c r="AO183" i="1"/>
  <c r="AP183" i="1"/>
  <c r="AM184" i="1"/>
  <c r="AN184" i="1"/>
  <c r="AO184" i="1"/>
  <c r="AP184" i="1"/>
  <c r="AM185" i="1"/>
  <c r="AN185" i="1"/>
  <c r="AO185" i="1"/>
  <c r="AP185" i="1"/>
  <c r="AM186" i="1"/>
  <c r="AN186" i="1"/>
  <c r="AO186" i="1"/>
  <c r="AP186" i="1"/>
  <c r="AM187" i="1"/>
  <c r="AN187" i="1"/>
  <c r="AO187" i="1"/>
  <c r="AP187" i="1"/>
  <c r="AM188" i="1"/>
  <c r="AN188" i="1"/>
  <c r="AO188" i="1"/>
  <c r="AP188" i="1"/>
  <c r="AM189" i="1"/>
  <c r="AN189" i="1"/>
  <c r="AO189" i="1"/>
  <c r="AP189" i="1"/>
  <c r="AM190" i="1"/>
  <c r="AN190" i="1"/>
  <c r="AO190" i="1"/>
  <c r="AP190" i="1"/>
  <c r="AM191" i="1"/>
  <c r="AN191" i="1"/>
  <c r="AO191" i="1"/>
  <c r="AP191" i="1"/>
  <c r="AM192" i="1"/>
  <c r="AN192" i="1"/>
  <c r="AO192" i="1"/>
  <c r="AP192" i="1"/>
  <c r="AM193" i="1"/>
  <c r="AN193" i="1"/>
  <c r="AO193" i="1"/>
  <c r="AP193" i="1"/>
  <c r="AM194" i="1"/>
  <c r="AN194" i="1"/>
  <c r="AO194" i="1"/>
  <c r="AP194" i="1"/>
  <c r="AM195" i="1"/>
  <c r="AN195" i="1"/>
  <c r="AO195" i="1"/>
  <c r="AP195" i="1"/>
  <c r="AM196" i="1"/>
  <c r="AN196" i="1"/>
  <c r="AO196" i="1"/>
  <c r="AP196" i="1"/>
  <c r="AM197" i="1"/>
  <c r="AN197" i="1"/>
  <c r="AO197" i="1"/>
  <c r="AP197" i="1"/>
  <c r="AM198" i="1"/>
  <c r="AN198" i="1"/>
  <c r="AO198" i="1"/>
  <c r="AP198" i="1"/>
  <c r="AM199" i="1"/>
  <c r="AN199" i="1"/>
  <c r="AO199" i="1"/>
  <c r="AP199" i="1"/>
  <c r="AM200" i="1"/>
  <c r="AN200" i="1"/>
  <c r="AO200" i="1"/>
  <c r="AP200" i="1"/>
  <c r="AM201" i="1"/>
  <c r="AN201" i="1"/>
  <c r="AO201" i="1"/>
  <c r="AP201" i="1"/>
  <c r="AM202" i="1"/>
  <c r="AN202" i="1"/>
  <c r="AO202" i="1"/>
  <c r="AP202" i="1"/>
  <c r="AM203" i="1"/>
  <c r="AN203" i="1"/>
  <c r="AO203" i="1"/>
  <c r="AP203" i="1"/>
  <c r="AM204" i="1"/>
  <c r="AN204" i="1"/>
  <c r="AO204" i="1"/>
  <c r="AP204" i="1"/>
  <c r="AM205" i="1"/>
  <c r="AN205" i="1"/>
  <c r="AO205" i="1"/>
  <c r="AP205" i="1"/>
  <c r="AM206" i="1"/>
  <c r="AN206" i="1"/>
  <c r="AO206" i="1"/>
  <c r="AP206" i="1"/>
  <c r="AM207" i="1"/>
  <c r="AN207" i="1"/>
  <c r="AO207" i="1"/>
  <c r="AP207" i="1"/>
  <c r="AM208" i="1"/>
  <c r="AN208" i="1"/>
  <c r="AO208" i="1"/>
  <c r="AP208" i="1"/>
  <c r="AM209" i="1"/>
  <c r="AN209" i="1"/>
  <c r="AO209" i="1"/>
  <c r="AP209" i="1"/>
  <c r="AM210" i="1"/>
  <c r="AN210" i="1"/>
  <c r="AO210" i="1"/>
  <c r="AP210" i="1"/>
  <c r="AM211" i="1"/>
  <c r="AN211" i="1"/>
  <c r="AO211" i="1"/>
  <c r="AP211" i="1"/>
  <c r="AM212" i="1"/>
  <c r="AN212" i="1"/>
  <c r="AO212" i="1"/>
  <c r="AP212" i="1"/>
  <c r="AM213" i="1"/>
  <c r="AN213" i="1"/>
  <c r="AO213" i="1"/>
  <c r="AP213" i="1"/>
  <c r="AM214" i="1"/>
  <c r="AN214" i="1"/>
  <c r="AO214" i="1"/>
  <c r="AP214" i="1"/>
  <c r="AM215" i="1"/>
  <c r="AN215" i="1"/>
  <c r="AO215" i="1"/>
  <c r="AP215" i="1"/>
  <c r="AM216" i="1"/>
  <c r="AN216" i="1"/>
  <c r="AO216" i="1"/>
  <c r="AP216" i="1"/>
  <c r="AM217" i="1"/>
  <c r="AN217" i="1"/>
  <c r="AO217" i="1"/>
  <c r="AP217" i="1"/>
  <c r="AM218" i="1"/>
  <c r="AN218" i="1"/>
  <c r="AO218" i="1"/>
  <c r="AP218" i="1"/>
  <c r="AM219" i="1"/>
  <c r="AN219" i="1"/>
  <c r="AO219" i="1"/>
  <c r="AP219" i="1"/>
  <c r="AM220" i="1"/>
  <c r="AN220" i="1"/>
  <c r="AO220" i="1"/>
  <c r="AP220" i="1"/>
  <c r="AM221" i="1"/>
  <c r="AN221" i="1"/>
  <c r="AO221" i="1"/>
  <c r="AP221" i="1"/>
  <c r="AM222" i="1"/>
  <c r="AN222" i="1"/>
  <c r="AO222" i="1"/>
  <c r="AP222" i="1"/>
  <c r="AM223" i="1"/>
  <c r="AN223" i="1"/>
  <c r="AO223" i="1"/>
  <c r="AP223" i="1"/>
  <c r="AM224" i="1"/>
  <c r="AN224" i="1"/>
  <c r="AO224" i="1"/>
  <c r="AP224" i="1"/>
  <c r="AM225" i="1"/>
  <c r="AN225" i="1"/>
  <c r="AO225" i="1"/>
  <c r="AP225" i="1"/>
  <c r="AM226" i="1"/>
  <c r="AN226" i="1"/>
  <c r="AO226" i="1"/>
  <c r="AP226" i="1"/>
  <c r="AM227" i="1"/>
  <c r="AN227" i="1"/>
  <c r="AO227" i="1"/>
  <c r="AP227" i="1"/>
  <c r="AM228" i="1"/>
  <c r="AN228" i="1"/>
  <c r="AO228" i="1"/>
  <c r="AP228" i="1"/>
  <c r="AM229" i="1"/>
  <c r="AN229" i="1"/>
  <c r="AO229" i="1"/>
  <c r="AP229" i="1"/>
  <c r="AM230" i="1"/>
  <c r="AN230" i="1"/>
  <c r="AO230" i="1"/>
  <c r="AP230" i="1"/>
  <c r="AM231" i="1"/>
  <c r="AN231" i="1"/>
  <c r="AO231" i="1"/>
  <c r="AP231" i="1"/>
  <c r="AM232" i="1"/>
  <c r="AN232" i="1"/>
  <c r="AO232" i="1"/>
  <c r="AP232" i="1"/>
  <c r="AM233" i="1"/>
  <c r="AN233" i="1"/>
  <c r="AO233" i="1"/>
  <c r="AP233" i="1"/>
  <c r="AM234" i="1"/>
  <c r="AN234" i="1"/>
  <c r="AO234" i="1"/>
  <c r="AP234" i="1"/>
  <c r="AM235" i="1"/>
  <c r="AN235" i="1"/>
  <c r="AO235" i="1"/>
  <c r="AP235" i="1"/>
  <c r="AM236" i="1"/>
  <c r="AN236" i="1"/>
  <c r="AO236" i="1"/>
  <c r="AP236" i="1"/>
  <c r="AM237" i="1"/>
  <c r="AN237" i="1"/>
  <c r="AO237" i="1"/>
  <c r="AP237" i="1"/>
  <c r="AM238" i="1"/>
  <c r="AN238" i="1"/>
  <c r="AO238" i="1"/>
  <c r="AP238" i="1"/>
  <c r="AM239" i="1"/>
  <c r="AN239" i="1"/>
  <c r="AO239" i="1"/>
  <c r="AP239" i="1"/>
  <c r="AM240" i="1"/>
  <c r="AN240" i="1"/>
  <c r="AO240" i="1"/>
  <c r="AP240" i="1"/>
  <c r="AM241" i="1"/>
  <c r="AN241" i="1"/>
  <c r="AO241" i="1"/>
  <c r="AP241" i="1"/>
  <c r="AM242" i="1"/>
  <c r="AN242" i="1"/>
  <c r="AO242" i="1"/>
  <c r="AP242" i="1"/>
  <c r="AM243" i="1"/>
  <c r="AN243" i="1"/>
  <c r="AO243" i="1"/>
  <c r="AP243" i="1"/>
  <c r="AM244" i="1"/>
  <c r="AN244" i="1"/>
  <c r="AO244" i="1"/>
  <c r="AP244" i="1"/>
  <c r="AM245" i="1"/>
  <c r="AN245" i="1"/>
  <c r="AO245" i="1"/>
  <c r="AP245" i="1"/>
  <c r="AM246" i="1"/>
  <c r="AN246" i="1"/>
  <c r="AO246" i="1"/>
  <c r="AP246" i="1"/>
  <c r="AM247" i="1"/>
  <c r="AN247" i="1"/>
  <c r="AO247" i="1"/>
  <c r="AP247" i="1"/>
  <c r="AM248" i="1"/>
  <c r="AN248" i="1"/>
  <c r="AO248" i="1"/>
  <c r="AP248" i="1"/>
  <c r="AM249" i="1"/>
  <c r="AN249" i="1"/>
  <c r="AO249" i="1"/>
  <c r="AP249" i="1"/>
  <c r="AM250" i="1"/>
  <c r="AN250" i="1"/>
  <c r="AO250" i="1"/>
  <c r="AP250" i="1"/>
  <c r="AM251" i="1"/>
  <c r="AN251" i="1"/>
  <c r="AO251" i="1"/>
  <c r="AP251" i="1"/>
  <c r="AM252" i="1"/>
  <c r="AN252" i="1"/>
  <c r="AO252" i="1"/>
  <c r="AP252" i="1"/>
  <c r="AM253" i="1"/>
  <c r="AN253" i="1"/>
  <c r="AO253" i="1"/>
  <c r="AP253" i="1"/>
  <c r="AM254" i="1"/>
  <c r="AN254" i="1"/>
  <c r="AO254" i="1"/>
  <c r="AP254" i="1"/>
  <c r="AM255" i="1"/>
  <c r="AN255" i="1"/>
  <c r="AO255" i="1"/>
  <c r="AP255" i="1"/>
  <c r="AM256" i="1"/>
  <c r="AN256" i="1"/>
  <c r="AO256" i="1"/>
  <c r="AP256" i="1"/>
  <c r="AM257" i="1"/>
  <c r="AN257" i="1"/>
  <c r="AO257" i="1"/>
  <c r="AP257" i="1"/>
  <c r="AM258" i="1"/>
  <c r="AN258" i="1"/>
  <c r="AO258" i="1"/>
  <c r="AP258" i="1"/>
  <c r="AM259" i="1"/>
  <c r="AN259" i="1"/>
  <c r="AO259" i="1"/>
  <c r="AP259" i="1"/>
  <c r="AM260" i="1"/>
  <c r="AN260" i="1"/>
  <c r="AO260" i="1"/>
  <c r="AP260" i="1"/>
  <c r="AM261" i="1"/>
  <c r="AN261" i="1"/>
  <c r="AO261" i="1"/>
  <c r="AP261" i="1"/>
  <c r="AM262" i="1"/>
  <c r="AN262" i="1"/>
  <c r="AO262" i="1"/>
  <c r="AP262" i="1"/>
  <c r="AM263" i="1"/>
  <c r="AN263" i="1"/>
  <c r="AO263" i="1"/>
  <c r="AP263" i="1"/>
  <c r="AM264" i="1"/>
  <c r="AN264" i="1"/>
  <c r="AO264" i="1"/>
  <c r="AP264" i="1"/>
  <c r="AM265" i="1"/>
  <c r="AN265" i="1"/>
  <c r="AO265" i="1"/>
  <c r="AP265" i="1"/>
  <c r="AM266" i="1"/>
  <c r="AN266" i="1"/>
  <c r="AO266" i="1"/>
  <c r="AP266" i="1"/>
  <c r="AM267" i="1"/>
  <c r="AN267" i="1"/>
  <c r="AO267" i="1"/>
  <c r="AP267" i="1"/>
  <c r="AM268" i="1"/>
  <c r="AN268" i="1"/>
  <c r="AO268" i="1"/>
  <c r="AP268" i="1"/>
  <c r="AM269" i="1"/>
  <c r="AN269" i="1"/>
  <c r="AO269" i="1"/>
  <c r="AP269" i="1"/>
  <c r="AM270" i="1"/>
  <c r="AN270" i="1"/>
  <c r="AO270" i="1"/>
  <c r="AP270" i="1"/>
  <c r="AM271" i="1"/>
  <c r="AN271" i="1"/>
  <c r="AO271" i="1"/>
  <c r="AP271" i="1"/>
  <c r="AM272" i="1"/>
  <c r="AN272" i="1"/>
  <c r="AO272" i="1"/>
  <c r="AP272" i="1"/>
  <c r="AM273" i="1"/>
  <c r="AN273" i="1"/>
  <c r="AO273" i="1"/>
  <c r="AP273" i="1"/>
  <c r="AM274" i="1"/>
  <c r="AN274" i="1"/>
  <c r="AO274" i="1"/>
  <c r="AP274" i="1"/>
  <c r="AM275" i="1"/>
  <c r="AN275" i="1"/>
  <c r="AO275" i="1"/>
  <c r="AP275" i="1"/>
  <c r="AM276" i="1"/>
  <c r="AN276" i="1"/>
  <c r="AO276" i="1"/>
  <c r="AP276" i="1"/>
  <c r="AM277" i="1"/>
  <c r="AN277" i="1"/>
  <c r="AO277" i="1"/>
  <c r="AP277" i="1"/>
  <c r="AM278" i="1"/>
  <c r="AN278" i="1"/>
  <c r="AO278" i="1"/>
  <c r="AP278" i="1"/>
  <c r="AM279" i="1"/>
  <c r="AN279" i="1"/>
  <c r="AO279" i="1"/>
  <c r="AP279" i="1"/>
  <c r="AM280" i="1"/>
  <c r="AN280" i="1"/>
  <c r="AO280" i="1"/>
  <c r="AP280" i="1"/>
  <c r="AM281" i="1"/>
  <c r="AN281" i="1"/>
  <c r="AO281" i="1"/>
  <c r="AP281" i="1"/>
  <c r="AM282" i="1"/>
  <c r="AN282" i="1"/>
  <c r="AO282" i="1"/>
  <c r="AP282" i="1"/>
  <c r="AM283" i="1"/>
  <c r="AN283" i="1"/>
  <c r="AO283" i="1"/>
  <c r="AP283" i="1"/>
  <c r="AM284" i="1"/>
  <c r="AN284" i="1"/>
  <c r="AO284" i="1"/>
  <c r="AP284" i="1"/>
  <c r="AM285" i="1"/>
  <c r="AN285" i="1"/>
  <c r="AO285" i="1"/>
  <c r="AP285" i="1"/>
  <c r="AM286" i="1"/>
  <c r="AN286" i="1"/>
  <c r="AO286" i="1"/>
  <c r="AP286" i="1"/>
  <c r="AM287" i="1"/>
  <c r="AN287" i="1"/>
  <c r="AO287" i="1"/>
  <c r="AP287" i="1"/>
  <c r="AM288" i="1"/>
  <c r="AN288" i="1"/>
  <c r="AO288" i="1"/>
  <c r="AP288" i="1"/>
  <c r="AM289" i="1"/>
  <c r="AN289" i="1"/>
  <c r="AO289" i="1"/>
  <c r="AP289" i="1"/>
  <c r="AM290" i="1"/>
  <c r="AN290" i="1"/>
  <c r="AO290" i="1"/>
  <c r="AP290" i="1"/>
  <c r="AM291" i="1"/>
  <c r="AN291" i="1"/>
  <c r="AO291" i="1"/>
  <c r="AP291" i="1"/>
  <c r="AM292" i="1"/>
  <c r="AN292" i="1"/>
  <c r="AO292" i="1"/>
  <c r="AP292" i="1"/>
  <c r="AM293" i="1"/>
  <c r="AN293" i="1"/>
  <c r="AO293" i="1"/>
  <c r="AP293" i="1"/>
  <c r="AM294" i="1"/>
  <c r="AN294" i="1"/>
  <c r="AO294" i="1"/>
  <c r="AP294" i="1"/>
  <c r="AM295" i="1"/>
  <c r="AN295" i="1"/>
  <c r="AO295" i="1"/>
  <c r="AP295" i="1"/>
  <c r="AM296" i="1"/>
  <c r="AN296" i="1"/>
  <c r="AO296" i="1"/>
  <c r="AP296" i="1"/>
  <c r="AM297" i="1"/>
  <c r="AN297" i="1"/>
  <c r="AO297" i="1"/>
  <c r="AP297" i="1"/>
  <c r="AM298" i="1"/>
  <c r="AN298" i="1"/>
  <c r="AO298" i="1"/>
  <c r="AP298" i="1"/>
  <c r="AM299" i="1"/>
  <c r="AN299" i="1"/>
  <c r="AO299" i="1"/>
  <c r="AP299" i="1"/>
  <c r="AM300" i="1"/>
  <c r="AN300" i="1"/>
  <c r="AO300" i="1"/>
  <c r="AP300" i="1"/>
  <c r="AM301" i="1"/>
  <c r="AN301" i="1"/>
  <c r="AO301" i="1"/>
  <c r="AP301" i="1"/>
  <c r="AM302" i="1"/>
  <c r="AN302" i="1"/>
  <c r="AO302" i="1"/>
  <c r="AP302" i="1"/>
  <c r="AM303" i="1"/>
  <c r="AN303" i="1"/>
  <c r="AO303" i="1"/>
  <c r="AP303" i="1"/>
  <c r="AM304" i="1"/>
  <c r="AN304" i="1"/>
  <c r="AO304" i="1"/>
  <c r="AP304" i="1"/>
  <c r="AM305" i="1"/>
  <c r="AN305" i="1"/>
  <c r="AO305" i="1"/>
  <c r="AP305" i="1"/>
  <c r="AM306" i="1"/>
  <c r="AN306" i="1"/>
  <c r="AO306" i="1"/>
  <c r="AP306" i="1"/>
  <c r="AM307" i="1"/>
  <c r="AN307" i="1"/>
  <c r="AO307" i="1"/>
  <c r="AP307" i="1"/>
  <c r="AM308" i="1"/>
  <c r="AN308" i="1"/>
  <c r="AO308" i="1"/>
  <c r="AP308" i="1"/>
  <c r="AM309" i="1"/>
  <c r="AN309" i="1"/>
  <c r="AO309" i="1"/>
  <c r="AP309" i="1"/>
  <c r="AM310" i="1"/>
  <c r="AN310" i="1"/>
  <c r="AO310" i="1"/>
  <c r="AP310" i="1"/>
  <c r="AM311" i="1"/>
  <c r="AN311" i="1"/>
  <c r="AO311" i="1"/>
  <c r="AP311" i="1"/>
  <c r="AM312" i="1"/>
  <c r="AN312" i="1"/>
  <c r="AO312" i="1"/>
  <c r="AP312" i="1"/>
  <c r="AM313" i="1"/>
  <c r="AN313" i="1"/>
  <c r="AO313" i="1"/>
  <c r="AP313" i="1"/>
  <c r="AM314" i="1"/>
  <c r="AN314" i="1"/>
  <c r="AO314" i="1"/>
  <c r="AP314" i="1"/>
  <c r="AM315" i="1"/>
  <c r="AN315" i="1"/>
  <c r="AO315" i="1"/>
  <c r="AP315" i="1"/>
  <c r="AM316" i="1"/>
  <c r="AN316" i="1"/>
  <c r="AO316" i="1"/>
  <c r="AP316" i="1"/>
  <c r="AM317" i="1"/>
  <c r="AN317" i="1"/>
  <c r="AO317" i="1"/>
  <c r="AP317" i="1"/>
  <c r="AM318" i="1"/>
  <c r="AN318" i="1"/>
  <c r="AO318" i="1"/>
  <c r="AP318" i="1"/>
  <c r="AM319" i="1"/>
  <c r="AN319" i="1"/>
  <c r="AO319" i="1"/>
  <c r="AP319" i="1"/>
  <c r="AM320" i="1"/>
  <c r="AN320" i="1"/>
  <c r="AO320" i="1"/>
  <c r="AP320" i="1"/>
  <c r="AM321" i="1"/>
  <c r="AN321" i="1"/>
  <c r="AO321" i="1"/>
  <c r="AP321" i="1"/>
  <c r="AM322" i="1"/>
  <c r="AN322" i="1"/>
  <c r="AO322" i="1"/>
  <c r="AP322" i="1"/>
  <c r="AM323" i="1"/>
  <c r="AN323" i="1"/>
  <c r="AO323" i="1"/>
  <c r="AP323" i="1"/>
  <c r="AM324" i="1"/>
  <c r="AN324" i="1"/>
  <c r="AO324" i="1"/>
  <c r="AP324" i="1"/>
  <c r="AM325" i="1"/>
  <c r="AN325" i="1"/>
  <c r="AO325" i="1"/>
  <c r="AP325" i="1"/>
  <c r="AM326" i="1"/>
  <c r="AN326" i="1"/>
  <c r="AO326" i="1"/>
  <c r="AP326" i="1"/>
  <c r="AM327" i="1"/>
  <c r="AN327" i="1"/>
  <c r="AO327" i="1"/>
  <c r="AP327" i="1"/>
  <c r="AM328" i="1"/>
  <c r="AN328" i="1"/>
  <c r="AO328" i="1"/>
  <c r="AP328" i="1"/>
  <c r="AM329" i="1"/>
  <c r="AN329" i="1"/>
  <c r="AO329" i="1"/>
  <c r="AP329" i="1"/>
  <c r="AM330" i="1"/>
  <c r="AN330" i="1"/>
  <c r="AO330" i="1"/>
  <c r="AP330" i="1"/>
  <c r="AM331" i="1"/>
  <c r="AN331" i="1"/>
  <c r="AO331" i="1"/>
  <c r="AP331" i="1"/>
  <c r="AM332" i="1"/>
  <c r="AN332" i="1"/>
  <c r="AO332" i="1"/>
  <c r="AP332" i="1"/>
  <c r="AM333" i="1"/>
  <c r="AN333" i="1"/>
  <c r="AO333" i="1"/>
  <c r="AP333" i="1"/>
  <c r="AM334" i="1"/>
  <c r="AN334" i="1"/>
  <c r="AO334" i="1"/>
  <c r="AP334" i="1"/>
  <c r="AM335" i="1"/>
  <c r="AN335" i="1"/>
  <c r="AO335" i="1"/>
  <c r="AP335" i="1"/>
  <c r="AM336" i="1"/>
  <c r="AN336" i="1"/>
  <c r="AO336" i="1"/>
  <c r="AP336" i="1"/>
  <c r="AM337" i="1"/>
  <c r="AN337" i="1"/>
  <c r="AO337" i="1"/>
  <c r="AP337" i="1"/>
  <c r="AM338" i="1"/>
  <c r="AN338" i="1"/>
  <c r="AO338" i="1"/>
  <c r="AP338" i="1"/>
  <c r="AM339" i="1"/>
  <c r="AN339" i="1"/>
  <c r="AO339" i="1"/>
  <c r="AP339" i="1"/>
  <c r="AM340" i="1"/>
  <c r="AN340" i="1"/>
  <c r="AO340" i="1"/>
  <c r="AP340" i="1"/>
  <c r="AM341" i="1"/>
  <c r="AN341" i="1"/>
  <c r="AO341" i="1"/>
  <c r="AP341" i="1"/>
  <c r="AM342" i="1"/>
  <c r="AN342" i="1"/>
  <c r="AO342" i="1"/>
  <c r="AP342" i="1"/>
  <c r="AM343" i="1"/>
  <c r="AN343" i="1"/>
  <c r="AO343" i="1"/>
  <c r="AP343" i="1"/>
  <c r="AM344" i="1"/>
  <c r="AN344" i="1"/>
  <c r="AO344" i="1"/>
  <c r="AP344" i="1"/>
  <c r="AM345" i="1"/>
  <c r="AN345" i="1"/>
  <c r="AO345" i="1"/>
  <c r="AP345" i="1"/>
  <c r="AM346" i="1"/>
  <c r="AN346" i="1"/>
  <c r="AO346" i="1"/>
  <c r="AP346" i="1"/>
  <c r="AM347" i="1"/>
  <c r="AN347" i="1"/>
  <c r="AO347" i="1"/>
  <c r="AP347" i="1"/>
  <c r="AM348" i="1"/>
  <c r="AN348" i="1"/>
  <c r="AO348" i="1"/>
  <c r="AP348" i="1"/>
  <c r="AM349" i="1"/>
  <c r="AN349" i="1"/>
  <c r="AO349" i="1"/>
  <c r="AP349" i="1"/>
  <c r="AM350" i="1"/>
  <c r="AN350" i="1"/>
  <c r="AO350" i="1"/>
  <c r="AP350" i="1"/>
  <c r="AM351" i="1"/>
  <c r="AN351" i="1"/>
  <c r="AO351" i="1"/>
  <c r="AP351" i="1"/>
  <c r="AM352" i="1"/>
  <c r="AN352" i="1"/>
  <c r="AO352" i="1"/>
  <c r="AP352" i="1"/>
  <c r="AM353" i="1"/>
  <c r="AN353" i="1"/>
  <c r="AO353" i="1"/>
  <c r="AP353" i="1"/>
  <c r="AM354" i="1"/>
  <c r="AN354" i="1"/>
  <c r="AO354" i="1"/>
  <c r="AP354" i="1"/>
  <c r="AM355" i="1"/>
  <c r="AN355" i="1"/>
  <c r="AO355" i="1"/>
  <c r="AP355" i="1"/>
  <c r="AM356" i="1"/>
  <c r="AN356" i="1"/>
  <c r="AO356" i="1"/>
  <c r="AP356" i="1"/>
  <c r="AM357" i="1"/>
  <c r="AN357" i="1"/>
  <c r="AO357" i="1"/>
  <c r="AP357" i="1"/>
  <c r="AM358" i="1"/>
  <c r="AN358" i="1"/>
  <c r="AO358" i="1"/>
  <c r="AP358" i="1"/>
  <c r="AM359" i="1"/>
  <c r="AN359" i="1"/>
  <c r="AO359" i="1"/>
  <c r="AP359" i="1"/>
  <c r="AM360" i="1"/>
  <c r="AN360" i="1"/>
  <c r="AO360" i="1"/>
  <c r="AP360" i="1"/>
  <c r="AM361" i="1"/>
  <c r="AN361" i="1"/>
  <c r="AO361" i="1"/>
  <c r="AP361" i="1"/>
  <c r="AM362" i="1"/>
  <c r="AN362" i="1"/>
  <c r="AO362" i="1"/>
  <c r="AP362" i="1"/>
  <c r="AM363" i="1"/>
  <c r="AN363" i="1"/>
  <c r="AO363" i="1"/>
  <c r="AP363" i="1"/>
  <c r="AM364" i="1"/>
  <c r="AN364" i="1"/>
  <c r="AO364" i="1"/>
  <c r="AP364" i="1"/>
  <c r="AM365" i="1"/>
  <c r="AN365" i="1"/>
  <c r="AO365" i="1"/>
  <c r="AP365" i="1"/>
  <c r="AM366" i="1"/>
  <c r="AN366" i="1"/>
  <c r="AO366" i="1"/>
  <c r="AP366" i="1"/>
  <c r="AM367" i="1"/>
  <c r="AN367" i="1"/>
  <c r="AO367" i="1"/>
  <c r="AP367" i="1"/>
  <c r="AM368" i="1"/>
  <c r="AN368" i="1"/>
  <c r="AO368" i="1"/>
  <c r="AP368" i="1"/>
  <c r="AM369" i="1"/>
  <c r="AN369" i="1"/>
  <c r="AO369" i="1"/>
  <c r="AP369" i="1"/>
  <c r="AM370" i="1"/>
  <c r="AN370" i="1"/>
  <c r="AO370" i="1"/>
  <c r="AP370" i="1"/>
  <c r="AM371" i="1"/>
  <c r="AN371" i="1"/>
  <c r="AO371" i="1"/>
  <c r="AP371" i="1"/>
  <c r="AM372" i="1"/>
  <c r="AN372" i="1"/>
  <c r="AO372" i="1"/>
  <c r="AP372" i="1"/>
  <c r="AM373" i="1"/>
  <c r="AN373" i="1"/>
  <c r="AO373" i="1"/>
  <c r="AP373" i="1"/>
  <c r="AM374" i="1"/>
  <c r="AN374" i="1"/>
  <c r="AO374" i="1"/>
  <c r="AP374" i="1"/>
  <c r="AM375" i="1"/>
  <c r="AN375" i="1"/>
  <c r="AO375" i="1"/>
  <c r="AP375" i="1"/>
  <c r="AM376" i="1"/>
  <c r="AN376" i="1"/>
  <c r="AO376" i="1"/>
  <c r="AP376" i="1"/>
  <c r="AM377" i="1"/>
  <c r="AN377" i="1"/>
  <c r="AO377" i="1"/>
  <c r="AP377" i="1"/>
  <c r="AM378" i="1"/>
  <c r="AN378" i="1"/>
  <c r="AO378" i="1"/>
  <c r="AP378" i="1"/>
  <c r="AM379" i="1"/>
  <c r="AN379" i="1"/>
  <c r="AO379" i="1"/>
  <c r="AP379" i="1"/>
  <c r="AM380" i="1"/>
  <c r="AN380" i="1"/>
  <c r="AO380" i="1"/>
  <c r="AP380" i="1"/>
  <c r="AM381" i="1"/>
  <c r="AN381" i="1"/>
  <c r="AO381" i="1"/>
  <c r="AP381" i="1"/>
  <c r="AM382" i="1"/>
  <c r="AN382" i="1"/>
  <c r="AO382" i="1"/>
  <c r="AP382" i="1"/>
  <c r="AM383" i="1"/>
  <c r="AN383" i="1"/>
  <c r="AO383" i="1"/>
  <c r="AP383" i="1"/>
  <c r="AM384" i="1"/>
  <c r="AN384" i="1"/>
  <c r="AO384" i="1"/>
  <c r="AP384" i="1"/>
  <c r="AM385" i="1"/>
  <c r="AN385" i="1"/>
  <c r="AO385" i="1"/>
  <c r="AP385" i="1"/>
  <c r="AM386" i="1"/>
  <c r="AN386" i="1"/>
  <c r="AO386" i="1"/>
  <c r="AP386" i="1"/>
  <c r="AM387" i="1"/>
  <c r="AN387" i="1"/>
  <c r="AO387" i="1"/>
  <c r="AP387" i="1"/>
  <c r="AM388" i="1"/>
  <c r="AN388" i="1"/>
  <c r="AO388" i="1"/>
  <c r="AP388" i="1"/>
  <c r="AM389" i="1"/>
  <c r="AN389" i="1"/>
  <c r="AO389" i="1"/>
  <c r="AP389" i="1"/>
  <c r="AM390" i="1"/>
  <c r="AN390" i="1"/>
  <c r="AO390" i="1"/>
  <c r="AP390" i="1"/>
  <c r="AM391" i="1"/>
  <c r="AN391" i="1"/>
  <c r="AO391" i="1"/>
  <c r="AP391" i="1"/>
  <c r="AM392" i="1"/>
  <c r="AN392" i="1"/>
  <c r="AO392" i="1"/>
  <c r="AP392" i="1"/>
  <c r="AM393" i="1"/>
  <c r="AN393" i="1"/>
  <c r="AO393" i="1"/>
  <c r="AP393" i="1"/>
  <c r="AM394" i="1"/>
  <c r="AN394" i="1"/>
  <c r="AO394" i="1"/>
  <c r="AP394" i="1"/>
  <c r="AM395" i="1"/>
  <c r="AN395" i="1"/>
  <c r="AO395" i="1"/>
  <c r="AP395" i="1"/>
  <c r="AM396" i="1"/>
  <c r="AN396" i="1"/>
  <c r="AO396" i="1"/>
  <c r="AP396" i="1"/>
  <c r="AM397" i="1"/>
  <c r="AN397" i="1"/>
  <c r="AO397" i="1"/>
  <c r="AP397" i="1"/>
  <c r="AM398" i="1"/>
  <c r="AN398" i="1"/>
  <c r="AO398" i="1"/>
  <c r="AP398" i="1"/>
  <c r="AM399" i="1"/>
  <c r="AN399" i="1"/>
  <c r="AO399" i="1"/>
  <c r="AP399" i="1"/>
  <c r="AM400" i="1"/>
  <c r="AN400" i="1"/>
  <c r="AO400" i="1"/>
  <c r="AP400" i="1"/>
  <c r="AM401" i="1"/>
  <c r="AN401" i="1"/>
  <c r="AO401" i="1"/>
  <c r="AP401" i="1"/>
  <c r="AM402" i="1"/>
  <c r="AN402" i="1"/>
  <c r="AO402" i="1"/>
  <c r="AP402" i="1"/>
  <c r="AM403" i="1"/>
  <c r="AN403" i="1"/>
  <c r="AO403" i="1"/>
  <c r="AP403" i="1"/>
  <c r="AM404" i="1"/>
  <c r="AN404" i="1"/>
  <c r="AO404" i="1"/>
  <c r="AP404" i="1"/>
  <c r="AM405" i="1"/>
  <c r="AN405" i="1"/>
  <c r="AO405" i="1"/>
  <c r="AP405" i="1"/>
  <c r="AM406" i="1"/>
  <c r="AN406" i="1"/>
  <c r="AO406" i="1"/>
  <c r="AP406" i="1"/>
  <c r="AM407" i="1"/>
  <c r="AN407" i="1"/>
  <c r="AO407" i="1"/>
  <c r="AP407" i="1"/>
  <c r="AM408" i="1"/>
  <c r="AN408" i="1"/>
  <c r="AO408" i="1"/>
  <c r="AP408" i="1"/>
  <c r="AM409" i="1"/>
  <c r="AN409" i="1"/>
  <c r="AO409" i="1"/>
  <c r="AP409" i="1"/>
  <c r="AM410" i="1"/>
  <c r="AN410" i="1"/>
  <c r="AO410" i="1"/>
  <c r="AP410" i="1"/>
  <c r="AM411" i="1"/>
  <c r="AN411" i="1"/>
  <c r="AO411" i="1"/>
  <c r="AP411" i="1"/>
  <c r="AM412" i="1"/>
  <c r="AN412" i="1"/>
  <c r="AO412" i="1"/>
  <c r="AP412" i="1"/>
  <c r="AM413" i="1"/>
  <c r="AN413" i="1"/>
  <c r="AO413" i="1"/>
  <c r="AP413" i="1"/>
  <c r="AM414" i="1"/>
  <c r="AN414" i="1"/>
  <c r="AO414" i="1"/>
  <c r="AP414" i="1"/>
  <c r="AM415" i="1"/>
  <c r="AN415" i="1"/>
  <c r="AO415" i="1"/>
  <c r="AP415" i="1"/>
  <c r="AM416" i="1"/>
  <c r="AN416" i="1"/>
  <c r="AO416" i="1"/>
  <c r="AP416" i="1"/>
  <c r="AM417" i="1"/>
  <c r="AN417" i="1"/>
  <c r="AO417" i="1"/>
  <c r="AP417" i="1"/>
  <c r="AM418" i="1"/>
  <c r="AN418" i="1"/>
  <c r="AO418" i="1"/>
  <c r="AP418" i="1"/>
  <c r="AM419" i="1"/>
  <c r="AN419" i="1"/>
  <c r="AO419" i="1"/>
  <c r="AP419" i="1"/>
  <c r="AM420" i="1"/>
  <c r="AN420" i="1"/>
  <c r="AO420" i="1"/>
  <c r="AP420" i="1"/>
  <c r="AM421" i="1"/>
  <c r="AN421" i="1"/>
  <c r="AO421" i="1"/>
  <c r="AP421" i="1"/>
  <c r="AM422" i="1"/>
  <c r="AN422" i="1"/>
  <c r="AO422" i="1"/>
  <c r="AP422" i="1"/>
  <c r="AM423" i="1"/>
  <c r="AN423" i="1"/>
  <c r="AO423" i="1"/>
  <c r="AP423" i="1"/>
  <c r="AM424" i="1"/>
  <c r="AN424" i="1"/>
  <c r="AO424" i="1"/>
  <c r="AP424" i="1"/>
  <c r="AM425" i="1"/>
  <c r="AN425" i="1"/>
  <c r="AO425" i="1"/>
  <c r="AP425" i="1"/>
  <c r="AM426" i="1"/>
  <c r="AN426" i="1"/>
  <c r="AO426" i="1"/>
  <c r="AP426" i="1"/>
  <c r="AM427" i="1"/>
  <c r="AN427" i="1"/>
  <c r="AO427" i="1"/>
  <c r="AP427" i="1"/>
  <c r="AM428" i="1"/>
  <c r="AN428" i="1"/>
  <c r="AO428" i="1"/>
  <c r="AP428" i="1"/>
  <c r="AM429" i="1"/>
  <c r="AN429" i="1"/>
  <c r="AO429" i="1"/>
  <c r="AP429" i="1"/>
  <c r="AM430" i="1"/>
  <c r="AN430" i="1"/>
  <c r="AO430" i="1"/>
  <c r="AP430" i="1"/>
  <c r="AM431" i="1"/>
  <c r="AN431" i="1"/>
  <c r="AO431" i="1"/>
  <c r="AP431" i="1"/>
  <c r="AM432" i="1"/>
  <c r="AN432" i="1"/>
  <c r="AO432" i="1"/>
  <c r="AP432" i="1"/>
  <c r="AM433" i="1"/>
  <c r="AN433" i="1"/>
  <c r="AO433" i="1"/>
  <c r="AP433" i="1"/>
  <c r="AM434" i="1"/>
  <c r="AN434" i="1"/>
  <c r="AO434" i="1"/>
  <c r="AP434" i="1"/>
  <c r="AM435" i="1"/>
  <c r="AN435" i="1"/>
  <c r="AO435" i="1"/>
  <c r="AP435" i="1"/>
  <c r="AM436" i="1"/>
  <c r="AN436" i="1"/>
  <c r="AO436" i="1"/>
  <c r="AP436" i="1"/>
  <c r="AM437" i="1"/>
  <c r="AN437" i="1"/>
  <c r="AO437" i="1"/>
  <c r="AP437" i="1"/>
  <c r="AM438" i="1"/>
  <c r="AN438" i="1"/>
  <c r="AO438" i="1"/>
  <c r="AP438" i="1"/>
  <c r="AM439" i="1"/>
  <c r="AN439" i="1"/>
  <c r="AO439" i="1"/>
  <c r="AP439" i="1"/>
  <c r="AM440" i="1"/>
  <c r="AN440" i="1"/>
  <c r="AO440" i="1"/>
  <c r="AP440" i="1"/>
  <c r="AM441" i="1"/>
  <c r="AN441" i="1"/>
  <c r="AO441" i="1"/>
  <c r="AP441" i="1"/>
  <c r="AM442" i="1"/>
  <c r="AN442" i="1"/>
  <c r="AO442" i="1"/>
  <c r="AP442" i="1"/>
  <c r="AM443" i="1"/>
  <c r="AN443" i="1"/>
  <c r="AO443" i="1"/>
  <c r="AP443" i="1"/>
  <c r="AM444" i="1"/>
  <c r="AN444" i="1"/>
  <c r="AO444" i="1"/>
  <c r="AP444" i="1"/>
  <c r="AM445" i="1"/>
  <c r="AN445" i="1"/>
  <c r="AO445" i="1"/>
  <c r="AP445" i="1"/>
  <c r="AM446" i="1"/>
  <c r="AN446" i="1"/>
  <c r="AO446" i="1"/>
  <c r="AP446" i="1"/>
  <c r="AM447" i="1"/>
  <c r="AN447" i="1"/>
  <c r="AO447" i="1"/>
  <c r="AP447" i="1"/>
  <c r="AM448" i="1"/>
  <c r="AN448" i="1"/>
  <c r="AO448" i="1"/>
  <c r="AP448" i="1"/>
  <c r="AM449" i="1"/>
  <c r="AN449" i="1"/>
  <c r="AO449" i="1"/>
  <c r="AP449" i="1"/>
  <c r="AM450" i="1"/>
  <c r="AN450" i="1"/>
  <c r="AO450" i="1"/>
  <c r="AP450" i="1"/>
  <c r="AM451" i="1"/>
  <c r="AN451" i="1"/>
  <c r="AO451" i="1"/>
  <c r="AP451" i="1"/>
  <c r="AM452" i="1"/>
  <c r="AN452" i="1"/>
  <c r="AO452" i="1"/>
  <c r="AP452" i="1"/>
  <c r="AM453" i="1"/>
  <c r="AN453" i="1"/>
  <c r="AO453" i="1"/>
  <c r="AP453" i="1"/>
  <c r="AM454" i="1"/>
  <c r="AN454" i="1"/>
  <c r="AO454" i="1"/>
  <c r="AP454" i="1"/>
  <c r="AM455" i="1"/>
  <c r="AN455" i="1"/>
  <c r="AO455" i="1"/>
  <c r="AP455" i="1"/>
  <c r="AM456" i="1"/>
  <c r="AN456" i="1"/>
  <c r="AO456" i="1"/>
  <c r="AP456" i="1"/>
  <c r="AM457" i="1"/>
  <c r="AN457" i="1"/>
  <c r="AO457" i="1"/>
  <c r="AP457" i="1"/>
  <c r="AM458" i="1"/>
  <c r="AN458" i="1"/>
  <c r="AO458" i="1"/>
  <c r="AP458" i="1"/>
  <c r="AM459" i="1"/>
  <c r="AN459" i="1"/>
  <c r="AO459" i="1"/>
  <c r="AP459" i="1"/>
  <c r="AM460" i="1"/>
  <c r="AN460" i="1"/>
  <c r="AO460" i="1"/>
  <c r="AP460" i="1"/>
  <c r="AM461" i="1"/>
  <c r="AN461" i="1"/>
  <c r="AO461" i="1"/>
  <c r="AP461" i="1"/>
  <c r="AM462" i="1"/>
  <c r="AN462" i="1"/>
  <c r="AO462" i="1"/>
  <c r="AP462" i="1"/>
  <c r="AM463" i="1"/>
  <c r="AN463" i="1"/>
  <c r="AO463" i="1"/>
  <c r="AP463" i="1"/>
  <c r="AM464" i="1"/>
  <c r="AN464" i="1"/>
  <c r="AO464" i="1"/>
  <c r="AP464" i="1"/>
  <c r="AM465" i="1"/>
  <c r="AN465" i="1"/>
  <c r="AO465" i="1"/>
  <c r="AP465" i="1"/>
  <c r="AM466" i="1"/>
  <c r="AN466" i="1"/>
  <c r="AO466" i="1"/>
  <c r="AP466" i="1"/>
  <c r="AM467" i="1"/>
  <c r="AN467" i="1"/>
  <c r="AO467" i="1"/>
  <c r="AP467" i="1"/>
  <c r="AM468" i="1"/>
  <c r="AN468" i="1"/>
  <c r="AO468" i="1"/>
  <c r="AP468" i="1"/>
  <c r="AM469" i="1"/>
  <c r="AN469" i="1"/>
  <c r="AO469" i="1"/>
  <c r="AP469" i="1"/>
  <c r="AM470" i="1"/>
  <c r="AN470" i="1"/>
  <c r="AO470" i="1"/>
  <c r="AP470" i="1"/>
  <c r="AM471" i="1"/>
  <c r="AN471" i="1"/>
  <c r="AO471" i="1"/>
  <c r="AP471" i="1"/>
  <c r="AM472" i="1"/>
  <c r="AN472" i="1"/>
  <c r="AO472" i="1"/>
  <c r="AP472" i="1"/>
  <c r="AM473" i="1"/>
  <c r="AN473" i="1"/>
  <c r="AO473" i="1"/>
  <c r="AP473" i="1"/>
  <c r="AM474" i="1"/>
  <c r="AN474" i="1"/>
  <c r="AO474" i="1"/>
  <c r="AP474" i="1"/>
  <c r="AM475" i="1"/>
  <c r="AN475" i="1"/>
  <c r="AO475" i="1"/>
  <c r="AP475" i="1"/>
  <c r="AM476" i="1"/>
  <c r="AN476" i="1"/>
  <c r="AO476" i="1"/>
  <c r="AP476" i="1"/>
  <c r="AM477" i="1"/>
  <c r="AN477" i="1"/>
  <c r="AO477" i="1"/>
  <c r="AP477" i="1"/>
  <c r="AM478" i="1"/>
  <c r="AN478" i="1"/>
  <c r="AO478" i="1"/>
  <c r="AP478" i="1"/>
  <c r="AM479" i="1"/>
  <c r="AN479" i="1"/>
  <c r="AO479" i="1"/>
  <c r="AP479" i="1"/>
  <c r="AM480" i="1"/>
  <c r="AN480" i="1"/>
  <c r="AO480" i="1"/>
  <c r="AP480" i="1"/>
  <c r="AM481" i="1"/>
  <c r="AN481" i="1"/>
  <c r="AO481" i="1"/>
  <c r="AP481" i="1"/>
  <c r="AM482" i="1"/>
  <c r="AN482" i="1"/>
  <c r="AO482" i="1"/>
  <c r="AP482" i="1"/>
  <c r="AM483" i="1"/>
  <c r="AN483" i="1"/>
  <c r="AO483" i="1"/>
  <c r="AP483" i="1"/>
  <c r="AM484" i="1"/>
  <c r="AN484" i="1"/>
  <c r="AO484" i="1"/>
  <c r="AP484" i="1"/>
  <c r="AM485" i="1"/>
  <c r="AN485" i="1"/>
  <c r="AO485" i="1"/>
  <c r="AP485" i="1"/>
  <c r="AM486" i="1"/>
  <c r="AN486" i="1"/>
  <c r="AO486" i="1"/>
  <c r="AP486" i="1"/>
  <c r="AM487" i="1"/>
  <c r="AN487" i="1"/>
  <c r="AO487" i="1"/>
  <c r="AP487" i="1"/>
  <c r="AM488" i="1"/>
  <c r="AN488" i="1"/>
  <c r="AO488" i="1"/>
  <c r="AP488" i="1"/>
  <c r="AM489" i="1"/>
  <c r="AN489" i="1"/>
  <c r="AO489" i="1"/>
  <c r="AP489" i="1"/>
  <c r="AM490" i="1"/>
  <c r="AN490" i="1"/>
  <c r="AO490" i="1"/>
  <c r="AP490" i="1"/>
  <c r="AM491" i="1"/>
  <c r="AN491" i="1"/>
  <c r="AO491" i="1"/>
  <c r="AP491" i="1"/>
  <c r="AM492" i="1"/>
  <c r="AN492" i="1"/>
  <c r="AO492" i="1"/>
  <c r="AP492" i="1"/>
  <c r="AM493" i="1"/>
  <c r="AN493" i="1"/>
  <c r="AO493" i="1"/>
  <c r="AP493" i="1"/>
  <c r="AM494" i="1"/>
  <c r="AN494" i="1"/>
  <c r="AO494" i="1"/>
  <c r="AP494" i="1"/>
  <c r="AM495" i="1"/>
  <c r="AN495" i="1"/>
  <c r="AO495" i="1"/>
  <c r="AP495" i="1"/>
  <c r="AM496" i="1"/>
  <c r="AN496" i="1"/>
  <c r="AO496" i="1"/>
  <c r="AP496" i="1"/>
  <c r="AM497" i="1"/>
  <c r="AN497" i="1"/>
  <c r="AO497" i="1"/>
  <c r="AP497" i="1"/>
  <c r="AM498" i="1"/>
  <c r="AN498" i="1"/>
  <c r="AO498" i="1"/>
  <c r="AP498" i="1"/>
  <c r="AM499" i="1"/>
  <c r="AN499" i="1"/>
  <c r="AO499" i="1"/>
  <c r="AP499" i="1"/>
  <c r="AM500" i="1"/>
  <c r="AN500" i="1"/>
  <c r="AO500" i="1"/>
  <c r="AP500" i="1"/>
  <c r="AM501" i="1"/>
  <c r="AN501" i="1"/>
  <c r="AO501" i="1"/>
  <c r="AP501" i="1"/>
  <c r="AP3" i="1"/>
  <c r="AO3" i="1"/>
  <c r="AN3" i="1"/>
  <c r="AM3" i="1"/>
  <c r="AM2" i="1"/>
  <c r="AL503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2" i="1"/>
  <c r="E25" i="2" l="1"/>
  <c r="G25" i="2" s="1"/>
  <c r="I25" i="2" s="1"/>
  <c r="C580" i="1"/>
  <c r="C582" i="1"/>
  <c r="C581" i="1"/>
  <c r="C579" i="1"/>
  <c r="C578" i="1"/>
  <c r="G41" i="2"/>
  <c r="I41" i="2" s="1"/>
  <c r="F41" i="2"/>
  <c r="H41" i="2" s="1"/>
  <c r="F40" i="2"/>
  <c r="H40" i="2" s="1"/>
  <c r="F39" i="2"/>
  <c r="H39" i="2" s="1"/>
  <c r="F38" i="2"/>
  <c r="H38" i="2" s="1"/>
  <c r="E38" i="2"/>
  <c r="G38" i="2" s="1"/>
  <c r="I38" i="2" s="1"/>
  <c r="F37" i="2"/>
  <c r="H37" i="2" s="1"/>
  <c r="E37" i="2"/>
  <c r="G37" i="2" s="1"/>
  <c r="I37" i="2" s="1"/>
  <c r="G36" i="2"/>
  <c r="I36" i="2" s="1"/>
  <c r="F36" i="2"/>
  <c r="H36" i="2" s="1"/>
  <c r="F35" i="2"/>
  <c r="H35" i="2" s="1"/>
  <c r="E35" i="2"/>
  <c r="G35" i="2" s="1"/>
  <c r="I35" i="2" s="1"/>
  <c r="F34" i="2"/>
  <c r="H34" i="2" s="1"/>
  <c r="E34" i="2"/>
  <c r="G34" i="2" s="1"/>
  <c r="I34" i="2" s="1"/>
  <c r="F33" i="2"/>
  <c r="H33" i="2" s="1"/>
  <c r="E33" i="2"/>
  <c r="G33" i="2" s="1"/>
  <c r="I33" i="2" s="1"/>
  <c r="F32" i="2"/>
  <c r="H32" i="2" s="1"/>
  <c r="E32" i="2"/>
  <c r="G32" i="2" s="1"/>
  <c r="I32" i="2" s="1"/>
  <c r="F31" i="2"/>
  <c r="H31" i="2" s="1"/>
  <c r="E31" i="2"/>
  <c r="G31" i="2" s="1"/>
  <c r="I31" i="2" s="1"/>
  <c r="F30" i="2"/>
  <c r="H30" i="2" s="1"/>
  <c r="E30" i="2"/>
  <c r="G30" i="2" s="1"/>
  <c r="I30" i="2" s="1"/>
  <c r="F28" i="2"/>
  <c r="H28" i="2" s="1"/>
  <c r="G27" i="2"/>
  <c r="I27" i="2" s="1"/>
  <c r="F27" i="2"/>
  <c r="H27" i="2" s="1"/>
  <c r="F26" i="2"/>
  <c r="H26" i="2" s="1"/>
  <c r="G26" i="2"/>
  <c r="I26" i="2" s="1"/>
  <c r="F25" i="2"/>
  <c r="H25" i="2" s="1"/>
  <c r="F24" i="2"/>
  <c r="H24" i="2" s="1"/>
  <c r="G24" i="2"/>
  <c r="I24" i="2" s="1"/>
  <c r="F23" i="2"/>
  <c r="H23" i="2" s="1"/>
  <c r="E23" i="2"/>
  <c r="G23" i="2" s="1"/>
  <c r="I23" i="2" s="1"/>
  <c r="D660" i="1"/>
  <c r="D659" i="1"/>
  <c r="D658" i="1"/>
  <c r="C654" i="1" l="1"/>
  <c r="C653" i="1"/>
  <c r="C652" i="1"/>
  <c r="C651" i="1"/>
  <c r="C650" i="1"/>
  <c r="C649" i="1"/>
  <c r="C648" i="1"/>
  <c r="C647" i="1"/>
  <c r="C644" i="1"/>
  <c r="C643" i="1"/>
  <c r="C642" i="1"/>
  <c r="C641" i="1"/>
  <c r="C640" i="1"/>
  <c r="C639" i="1"/>
  <c r="C638" i="1"/>
  <c r="C637" i="1"/>
  <c r="C631" i="1"/>
  <c r="C630" i="1"/>
  <c r="C629" i="1"/>
  <c r="C628" i="1"/>
  <c r="C627" i="1"/>
  <c r="C626" i="1"/>
  <c r="C620" i="1"/>
  <c r="C619" i="1"/>
  <c r="C618" i="1"/>
  <c r="C609" i="1"/>
  <c r="C608" i="1"/>
  <c r="C607" i="1"/>
  <c r="C606" i="1"/>
  <c r="C605" i="1"/>
  <c r="O598" i="1"/>
  <c r="O597" i="1"/>
  <c r="O596" i="1"/>
  <c r="O595" i="1"/>
  <c r="O594" i="1"/>
  <c r="O612" i="1"/>
  <c r="O611" i="1"/>
  <c r="O610" i="1"/>
  <c r="O609" i="1"/>
  <c r="O608" i="1"/>
  <c r="O607" i="1"/>
  <c r="O606" i="1"/>
  <c r="O605" i="1"/>
  <c r="C597" i="1"/>
  <c r="C596" i="1"/>
  <c r="C595" i="1"/>
  <c r="C594" i="1"/>
  <c r="O586" i="1"/>
  <c r="O584" i="1"/>
  <c r="O583" i="1"/>
  <c r="O582" i="1"/>
  <c r="O581" i="1"/>
  <c r="O580" i="1"/>
  <c r="O579" i="1"/>
  <c r="O578" i="1"/>
  <c r="O585" i="1"/>
  <c r="O567" i="1"/>
  <c r="O566" i="1"/>
  <c r="O565" i="1"/>
  <c r="O564" i="1"/>
  <c r="O563" i="1"/>
  <c r="C567" i="1"/>
  <c r="C566" i="1"/>
  <c r="C565" i="1"/>
  <c r="C564" i="1"/>
  <c r="C563" i="1"/>
  <c r="O552" i="1"/>
  <c r="O551" i="1"/>
  <c r="O550" i="1"/>
  <c r="O549" i="1"/>
  <c r="O548" i="1"/>
  <c r="C552" i="1"/>
  <c r="C551" i="1"/>
  <c r="C550" i="1"/>
  <c r="C549" i="1"/>
  <c r="C548" i="1"/>
  <c r="C536" i="1"/>
  <c r="C535" i="1"/>
  <c r="C534" i="1"/>
  <c r="C533" i="1"/>
  <c r="C532" i="1"/>
  <c r="C531" i="1"/>
  <c r="C530" i="1"/>
  <c r="C529" i="1"/>
  <c r="C528" i="1"/>
  <c r="C522" i="1"/>
  <c r="C521" i="1"/>
  <c r="C520" i="1"/>
  <c r="C519" i="1"/>
  <c r="C518" i="1"/>
  <c r="C517" i="1"/>
  <c r="C516" i="1"/>
  <c r="C515" i="1"/>
  <c r="C514" i="1"/>
  <c r="C513" i="1"/>
  <c r="C512" i="1"/>
  <c r="E507" i="1"/>
  <c r="E508" i="1" s="1"/>
  <c r="F507" i="1"/>
  <c r="F508" i="1" s="1"/>
  <c r="G507" i="1"/>
  <c r="G508" i="1" s="1"/>
  <c r="H507" i="1"/>
  <c r="H508" i="1" s="1"/>
  <c r="I507" i="1"/>
  <c r="I508" i="1" s="1"/>
  <c r="J507" i="1"/>
  <c r="J508" i="1" s="1"/>
  <c r="K507" i="1"/>
  <c r="K508" i="1" s="1"/>
  <c r="L507" i="1"/>
  <c r="L508" i="1" s="1"/>
  <c r="M507" i="1"/>
  <c r="M508" i="1" s="1"/>
  <c r="N507" i="1"/>
  <c r="N508" i="1" s="1"/>
  <c r="O507" i="1"/>
  <c r="O508" i="1" s="1"/>
  <c r="P507" i="1"/>
  <c r="P508" i="1" s="1"/>
  <c r="Q507" i="1"/>
  <c r="Q508" i="1" s="1"/>
  <c r="R507" i="1"/>
  <c r="R508" i="1" s="1"/>
  <c r="S507" i="1"/>
  <c r="S508" i="1" s="1"/>
  <c r="T507" i="1"/>
  <c r="T508" i="1" s="1"/>
  <c r="U507" i="1"/>
  <c r="U508" i="1" s="1"/>
  <c r="V507" i="1"/>
  <c r="V508" i="1" s="1"/>
  <c r="W507" i="1"/>
  <c r="W508" i="1" s="1"/>
  <c r="X507" i="1"/>
  <c r="X508" i="1" s="1"/>
  <c r="Y507" i="1"/>
  <c r="Y508" i="1" s="1"/>
  <c r="Z507" i="1"/>
  <c r="Z508" i="1" s="1"/>
  <c r="AA507" i="1"/>
  <c r="AA508" i="1" s="1"/>
  <c r="AB507" i="1"/>
  <c r="AB508" i="1" s="1"/>
  <c r="AC507" i="1"/>
  <c r="AC508" i="1" s="1"/>
  <c r="AD507" i="1"/>
  <c r="AD508" i="1" s="1"/>
  <c r="AE507" i="1"/>
  <c r="AE508" i="1" s="1"/>
  <c r="AF507" i="1"/>
  <c r="AF508" i="1" s="1"/>
  <c r="AG507" i="1"/>
  <c r="AG508" i="1" s="1"/>
  <c r="AH507" i="1"/>
  <c r="AH508" i="1" s="1"/>
  <c r="AI507" i="1"/>
  <c r="AI508" i="1" s="1"/>
  <c r="AJ507" i="1"/>
  <c r="AJ508" i="1" s="1"/>
  <c r="AK507" i="1"/>
  <c r="AK508" i="1" s="1"/>
  <c r="D507" i="1"/>
  <c r="D508" i="1" s="1"/>
  <c r="P586" i="1" l="1"/>
  <c r="D627" i="1"/>
  <c r="P583" i="1"/>
  <c r="P610" i="1"/>
  <c r="D535" i="1"/>
  <c r="P584" i="1"/>
  <c r="D564" i="1"/>
  <c r="P565" i="1"/>
  <c r="P564" i="1"/>
  <c r="D631" i="1"/>
  <c r="P608" i="1"/>
  <c r="P549" i="1"/>
  <c r="D596" i="1"/>
  <c r="P609" i="1"/>
  <c r="P579" i="1"/>
  <c r="D516" i="1"/>
  <c r="D607" i="1"/>
  <c r="D620" i="1"/>
  <c r="D533" i="1"/>
  <c r="D608" i="1"/>
  <c r="P606" i="1"/>
  <c r="P612" i="1"/>
  <c r="P597" i="1"/>
  <c r="D609" i="1"/>
  <c r="D628" i="1"/>
  <c r="D644" i="1"/>
  <c r="D522" i="1"/>
  <c r="P596" i="1"/>
  <c r="D567" i="1"/>
  <c r="P607" i="1"/>
  <c r="P598" i="1"/>
  <c r="D629" i="1"/>
  <c r="D549" i="1"/>
  <c r="P611" i="1"/>
  <c r="D530" i="1"/>
  <c r="D536" i="1"/>
  <c r="D552" i="1"/>
  <c r="D595" i="1"/>
  <c r="D619" i="1"/>
  <c r="D643" i="1"/>
  <c r="D639" i="1"/>
  <c r="D638" i="1"/>
  <c r="D640" i="1"/>
  <c r="D641" i="1"/>
  <c r="D642" i="1"/>
  <c r="D654" i="1"/>
  <c r="D653" i="1"/>
  <c r="D652" i="1"/>
  <c r="D651" i="1"/>
  <c r="D650" i="1"/>
  <c r="D649" i="1"/>
  <c r="D648" i="1"/>
  <c r="D529" i="1"/>
  <c r="D551" i="1"/>
  <c r="P551" i="1"/>
  <c r="D566" i="1"/>
  <c r="P580" i="1"/>
  <c r="D531" i="1"/>
  <c r="P582" i="1"/>
  <c r="P585" i="1"/>
  <c r="D630" i="1"/>
  <c r="D514" i="1"/>
  <c r="D520" i="1"/>
  <c r="D534" i="1"/>
  <c r="D550" i="1"/>
  <c r="P550" i="1"/>
  <c r="D565" i="1"/>
  <c r="P566" i="1"/>
  <c r="D606" i="1"/>
  <c r="P595" i="1"/>
  <c r="P581" i="1"/>
  <c r="D513" i="1"/>
  <c r="D519" i="1"/>
  <c r="D532" i="1"/>
  <c r="P552" i="1"/>
  <c r="P567" i="1"/>
  <c r="D597" i="1"/>
  <c r="D515" i="1"/>
  <c r="D521" i="1"/>
  <c r="D518" i="1"/>
  <c r="D517" i="1"/>
  <c r="B125" i="1"/>
  <c r="B124" i="1"/>
  <c r="B123" i="1"/>
  <c r="B122" i="1"/>
  <c r="B121" i="1"/>
  <c r="B120" i="1"/>
  <c r="B119" i="1"/>
  <c r="B118" i="1"/>
  <c r="B117" i="1"/>
  <c r="B116" i="1"/>
  <c r="B115" i="1"/>
  <c r="B112" i="1"/>
  <c r="B111" i="1"/>
  <c r="B110" i="1"/>
  <c r="B109" i="1"/>
  <c r="B108" i="1"/>
  <c r="B105" i="1"/>
  <c r="B104" i="1"/>
  <c r="B103" i="1"/>
  <c r="C583" i="1" l="1"/>
</calcChain>
</file>

<file path=xl/sharedStrings.xml><?xml version="1.0" encoding="utf-8"?>
<sst xmlns="http://schemas.openxmlformats.org/spreadsheetml/2006/main" count="981" uniqueCount="392">
  <si>
    <t>마나</t>
    <phoneticPr fontId="2" type="noConversion"/>
  </si>
  <si>
    <t>시야</t>
    <phoneticPr fontId="2" type="noConversion"/>
  </si>
  <si>
    <t>파레</t>
    <phoneticPr fontId="2" type="noConversion"/>
  </si>
  <si>
    <t>콜레</t>
    <phoneticPr fontId="2" type="noConversion"/>
  </si>
  <si>
    <t>라레</t>
    <phoneticPr fontId="2" type="noConversion"/>
  </si>
  <si>
    <t>포레</t>
    <phoneticPr fontId="2" type="noConversion"/>
  </si>
  <si>
    <t>올레</t>
    <phoneticPr fontId="2" type="noConversion"/>
  </si>
  <si>
    <t>매찬</t>
    <phoneticPr fontId="2" type="noConversion"/>
  </si>
  <si>
    <t>지구력</t>
    <phoneticPr fontId="2" type="noConversion"/>
  </si>
  <si>
    <t>힘</t>
    <phoneticPr fontId="2" type="noConversion"/>
  </si>
  <si>
    <t>민</t>
    <phoneticPr fontId="2" type="noConversion"/>
  </si>
  <si>
    <t>마력</t>
    <phoneticPr fontId="2" type="noConversion"/>
  </si>
  <si>
    <t>생명력</t>
    <phoneticPr fontId="2" type="noConversion"/>
  </si>
  <si>
    <t>파뎀</t>
    <phoneticPr fontId="2" type="noConversion"/>
  </si>
  <si>
    <t>콜뎀</t>
    <phoneticPr fontId="2" type="noConversion"/>
  </si>
  <si>
    <t>라뎀</t>
    <phoneticPr fontId="2" type="noConversion"/>
  </si>
  <si>
    <t>독뎀</t>
    <phoneticPr fontId="2" type="noConversion"/>
  </si>
  <si>
    <t>피흡</t>
    <phoneticPr fontId="2" type="noConversion"/>
  </si>
  <si>
    <t>마흡</t>
    <phoneticPr fontId="2" type="noConversion"/>
  </si>
  <si>
    <t>생회</t>
    <phoneticPr fontId="2" type="noConversion"/>
  </si>
  <si>
    <t>피감</t>
    <phoneticPr fontId="2" type="noConversion"/>
  </si>
  <si>
    <t>마피감</t>
    <phoneticPr fontId="2" type="noConversion"/>
  </si>
  <si>
    <t>삥</t>
    <phoneticPr fontId="2" type="noConversion"/>
  </si>
  <si>
    <t>매찬</t>
    <phoneticPr fontId="2" type="noConversion"/>
  </si>
  <si>
    <t>패캐</t>
    <phoneticPr fontId="2" type="noConversion"/>
  </si>
  <si>
    <t>명중</t>
    <phoneticPr fontId="2" type="noConversion"/>
  </si>
  <si>
    <t>빙감</t>
    <phoneticPr fontId="2" type="noConversion"/>
  </si>
  <si>
    <t>시,명</t>
    <phoneticPr fontId="2" type="noConversion"/>
  </si>
  <si>
    <t>10~20</t>
    <phoneticPr fontId="2" type="noConversion"/>
  </si>
  <si>
    <t>접두시야</t>
    <phoneticPr fontId="2" type="noConversion"/>
  </si>
  <si>
    <t>접미시야</t>
    <phoneticPr fontId="2" type="noConversion"/>
  </si>
  <si>
    <t>1~2</t>
    <phoneticPr fontId="2" type="noConversion"/>
  </si>
  <si>
    <t>1,3,5</t>
    <phoneticPr fontId="2" type="noConversion"/>
  </si>
  <si>
    <t>접두명중</t>
    <phoneticPr fontId="2" type="noConversion"/>
  </si>
  <si>
    <t>접미명중</t>
    <phoneticPr fontId="2" type="noConversion"/>
  </si>
  <si>
    <t>15,30,5%</t>
    <phoneticPr fontId="2" type="noConversion"/>
  </si>
  <si>
    <t>접두매찬</t>
    <phoneticPr fontId="2" type="noConversion"/>
  </si>
  <si>
    <t>접미매찬</t>
    <phoneticPr fontId="2" type="noConversion"/>
  </si>
  <si>
    <t>5~10</t>
    <phoneticPr fontId="2" type="noConversion"/>
  </si>
  <si>
    <t>5~25</t>
    <phoneticPr fontId="2" type="noConversion"/>
  </si>
  <si>
    <t>ㄴ</t>
    <phoneticPr fontId="2" type="noConversion"/>
  </si>
  <si>
    <t>ㄴ</t>
    <phoneticPr fontId="2" type="noConversion"/>
  </si>
  <si>
    <t>힘</t>
    <phoneticPr fontId="2" type="noConversion"/>
  </si>
  <si>
    <t>피흡</t>
    <phoneticPr fontId="2" type="noConversion"/>
  </si>
  <si>
    <t>1~5</t>
    <phoneticPr fontId="2" type="noConversion"/>
  </si>
  <si>
    <t>1~3</t>
    <phoneticPr fontId="2" type="noConversion"/>
  </si>
  <si>
    <t>1~20</t>
    <phoneticPr fontId="2" type="noConversion"/>
  </si>
  <si>
    <t>2~9</t>
    <phoneticPr fontId="2" type="noConversion"/>
  </si>
  <si>
    <t>기본힘</t>
    <phoneticPr fontId="2" type="noConversion"/>
  </si>
  <si>
    <t>기본피흡</t>
    <phoneticPr fontId="2" type="noConversion"/>
  </si>
  <si>
    <t>ㅇ</t>
    <phoneticPr fontId="2" type="noConversion"/>
  </si>
  <si>
    <t>생명력</t>
    <phoneticPr fontId="2" type="noConversion"/>
  </si>
  <si>
    <t>10~20</t>
    <phoneticPr fontId="2" type="noConversion"/>
  </si>
  <si>
    <t>1~40</t>
    <phoneticPr fontId="2" type="noConversion"/>
  </si>
  <si>
    <t>기본생명력</t>
    <phoneticPr fontId="2" type="noConversion"/>
  </si>
  <si>
    <t>중감</t>
    <phoneticPr fontId="2" type="noConversion"/>
  </si>
  <si>
    <t>충전</t>
    <phoneticPr fontId="2" type="noConversion"/>
  </si>
  <si>
    <t>시야흐리기32</t>
    <phoneticPr fontId="2" type="noConversion"/>
  </si>
  <si>
    <t>피흡</t>
    <phoneticPr fontId="2" type="noConversion"/>
  </si>
  <si>
    <t>힘</t>
    <phoneticPr fontId="2" type="noConversion"/>
  </si>
  <si>
    <t>ㅇ</t>
    <phoneticPr fontId="2" type="noConversion"/>
  </si>
  <si>
    <t>ㅇ</t>
    <phoneticPr fontId="2" type="noConversion"/>
  </si>
  <si>
    <t>처치마나</t>
    <phoneticPr fontId="2" type="noConversion"/>
  </si>
  <si>
    <t>ㅇ</t>
    <phoneticPr fontId="2" type="noConversion"/>
  </si>
  <si>
    <t>피격</t>
    <phoneticPr fontId="2" type="noConversion"/>
  </si>
  <si>
    <t>얼음작렬32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</si>
  <si>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</si>
  <si>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</si>
  <si>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</si>
  <si>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</si>
  <si>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</si>
  <si>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</si>
  <si>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</si>
  <si>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유혹25</t>
    <phoneticPr fontId="2" type="noConversion"/>
  </si>
  <si>
    <t>ㅇ</t>
    <phoneticPr fontId="2" type="noConversion"/>
  </si>
  <si>
    <t>ss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</si>
  <si>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</si>
  <si>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</si>
  <si>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</si>
  <si>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염력32</t>
    <phoneticPr fontId="2" type="noConversion"/>
  </si>
  <si>
    <t>화염탄35</t>
    <phoneticPr fontId="2" type="noConversion"/>
  </si>
  <si>
    <t>ㅇ</t>
    <phoneticPr fontId="2" type="noConversion"/>
  </si>
  <si>
    <t>화염탄35</t>
    <phoneticPr fontId="2" type="noConversion"/>
  </si>
  <si>
    <t>시야흐리기32</t>
    <phoneticPr fontId="2" type="noConversion"/>
  </si>
  <si>
    <t>ㅇ</t>
    <phoneticPr fontId="2" type="noConversion"/>
  </si>
  <si>
    <t>ㅇ</t>
    <phoneticPr fontId="2" type="noConversion"/>
  </si>
  <si>
    <t>최소</t>
    <phoneticPr fontId="2" type="noConversion"/>
  </si>
  <si>
    <t>최대</t>
    <phoneticPr fontId="2" type="noConversion"/>
  </si>
  <si>
    <t>ㅇ</t>
    <phoneticPr fontId="2" type="noConversion"/>
  </si>
  <si>
    <t>ㅇ</t>
    <phoneticPr fontId="2" type="noConversion"/>
  </si>
  <si>
    <t>피흡1</t>
    <phoneticPr fontId="2" type="noConversion"/>
  </si>
  <si>
    <t>힘1</t>
    <phoneticPr fontId="2" type="noConversion"/>
  </si>
  <si>
    <t>생명력10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</si>
  <si>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</si>
  <si>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</si>
  <si>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</si>
  <si>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ㅇ3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</si>
  <si>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</si>
  <si>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</si>
  <si>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</si>
  <si>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</si>
  <si>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</si>
  <si>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</si>
  <si>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</si>
  <si>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</si>
  <si>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</si>
  <si>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</si>
  <si>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</si>
  <si>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</si>
  <si>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</si>
  <si>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</si>
  <si>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</si>
  <si>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</si>
  <si>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</si>
  <si>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</si>
  <si>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</si>
  <si>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</si>
  <si>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</si>
  <si>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</si>
  <si>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</si>
  <si>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</si>
  <si>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</si>
  <si>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</si>
  <si>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</si>
  <si>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</si>
  <si>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</si>
  <si>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</si>
  <si>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</si>
  <si>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</si>
  <si>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</si>
  <si>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</si>
  <si>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</si>
  <si>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</si>
  <si>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d3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</si>
  <si>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</si>
  <si>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</si>
  <si>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</si>
  <si>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</si>
  <si>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</si>
  <si>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</si>
  <si>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</si>
  <si>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</si>
  <si>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</si>
  <si>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500개중</t>
    <phoneticPr fontId="2" type="noConversion"/>
  </si>
  <si>
    <t>100개중</t>
    <phoneticPr fontId="2" type="noConversion"/>
  </si>
  <si>
    <t>누적</t>
    <phoneticPr fontId="2" type="noConversion"/>
  </si>
  <si>
    <t>구간</t>
    <phoneticPr fontId="2" type="noConversion"/>
  </si>
  <si>
    <t>개수</t>
    <phoneticPr fontId="2" type="noConversion"/>
  </si>
  <si>
    <t>21~30</t>
    <phoneticPr fontId="2" type="noConversion"/>
  </si>
  <si>
    <t>31~40</t>
    <phoneticPr fontId="2" type="noConversion"/>
  </si>
  <si>
    <t>41~50</t>
    <phoneticPr fontId="2" type="noConversion"/>
  </si>
  <si>
    <t>51~60</t>
    <phoneticPr fontId="2" type="noConversion"/>
  </si>
  <si>
    <t>61~70</t>
    <phoneticPr fontId="2" type="noConversion"/>
  </si>
  <si>
    <t>71~80</t>
    <phoneticPr fontId="2" type="noConversion"/>
  </si>
  <si>
    <t>81~90</t>
    <phoneticPr fontId="2" type="noConversion"/>
  </si>
  <si>
    <t>91~100</t>
    <phoneticPr fontId="2" type="noConversion"/>
  </si>
  <si>
    <t>101~110</t>
    <phoneticPr fontId="2" type="noConversion"/>
  </si>
  <si>
    <t>111~120</t>
    <phoneticPr fontId="2" type="noConversion"/>
  </si>
  <si>
    <t>명중</t>
    <phoneticPr fontId="2" type="noConversion"/>
  </si>
  <si>
    <t>구간</t>
    <phoneticPr fontId="2" type="noConversion"/>
  </si>
  <si>
    <t>1~10</t>
    <phoneticPr fontId="2" type="noConversion"/>
  </si>
  <si>
    <t>11~20</t>
    <phoneticPr fontId="2" type="noConversion"/>
  </si>
  <si>
    <t>파레</t>
    <phoneticPr fontId="2" type="noConversion"/>
  </si>
  <si>
    <t>구간</t>
    <phoneticPr fontId="2" type="noConversion"/>
  </si>
  <si>
    <t>누적</t>
    <phoneticPr fontId="2" type="noConversion"/>
  </si>
  <si>
    <t>개수</t>
    <phoneticPr fontId="2" type="noConversion"/>
  </si>
  <si>
    <t>5~10</t>
    <phoneticPr fontId="2" type="noConversion"/>
  </si>
  <si>
    <t>11~15</t>
    <phoneticPr fontId="2" type="noConversion"/>
  </si>
  <si>
    <t>16~20</t>
    <phoneticPr fontId="2" type="noConversion"/>
  </si>
  <si>
    <t>21~25</t>
    <phoneticPr fontId="2" type="noConversion"/>
  </si>
  <si>
    <t>26~30</t>
    <phoneticPr fontId="2" type="noConversion"/>
  </si>
  <si>
    <t>31~35</t>
    <phoneticPr fontId="2" type="noConversion"/>
  </si>
  <si>
    <t>콜레</t>
    <phoneticPr fontId="2" type="noConversion"/>
  </si>
  <si>
    <t>누적</t>
    <phoneticPr fontId="2" type="noConversion"/>
  </si>
  <si>
    <t>라레</t>
    <phoneticPr fontId="2" type="noConversion"/>
  </si>
  <si>
    <t>포레</t>
    <phoneticPr fontId="2" type="noConversion"/>
  </si>
  <si>
    <t>단일</t>
    <phoneticPr fontId="2" type="noConversion"/>
  </si>
  <si>
    <t>레지</t>
    <phoneticPr fontId="2" type="noConversion"/>
  </si>
  <si>
    <t>올레</t>
    <phoneticPr fontId="2" type="noConversion"/>
  </si>
  <si>
    <t>개수</t>
    <phoneticPr fontId="2" type="noConversion"/>
  </si>
  <si>
    <t>5~6</t>
    <phoneticPr fontId="2" type="noConversion"/>
  </si>
  <si>
    <t>3~3</t>
    <phoneticPr fontId="2" type="noConversion"/>
  </si>
  <si>
    <t>4~4</t>
    <phoneticPr fontId="2" type="noConversion"/>
  </si>
  <si>
    <t>5~5</t>
    <phoneticPr fontId="2" type="noConversion"/>
  </si>
  <si>
    <t>6~6</t>
    <phoneticPr fontId="2" type="noConversion"/>
  </si>
  <si>
    <t>7~7</t>
    <phoneticPr fontId="2" type="noConversion"/>
  </si>
  <si>
    <t>8~8</t>
    <phoneticPr fontId="2" type="noConversion"/>
  </si>
  <si>
    <t>9~9</t>
    <phoneticPr fontId="2" type="noConversion"/>
  </si>
  <si>
    <t>10~10</t>
    <phoneticPr fontId="2" type="noConversion"/>
  </si>
  <si>
    <t>11~11</t>
    <phoneticPr fontId="2" type="noConversion"/>
  </si>
  <si>
    <t>힘</t>
    <phoneticPr fontId="2" type="noConversion"/>
  </si>
  <si>
    <t>6~10</t>
    <phoneticPr fontId="2" type="noConversion"/>
  </si>
  <si>
    <t>민첩</t>
    <phoneticPr fontId="2" type="noConversion"/>
  </si>
  <si>
    <t>마력</t>
    <phoneticPr fontId="2" type="noConversion"/>
  </si>
  <si>
    <t>생명력</t>
    <phoneticPr fontId="2" type="noConversion"/>
  </si>
  <si>
    <t>36~40</t>
    <phoneticPr fontId="2" type="noConversion"/>
  </si>
  <si>
    <t>개수</t>
    <phoneticPr fontId="2" type="noConversion"/>
  </si>
  <si>
    <t>1~3</t>
    <phoneticPr fontId="2" type="noConversion"/>
  </si>
  <si>
    <t>4~6</t>
    <phoneticPr fontId="2" type="noConversion"/>
  </si>
  <si>
    <t>7~9</t>
    <phoneticPr fontId="2" type="noConversion"/>
  </si>
  <si>
    <t>10~12</t>
    <phoneticPr fontId="2" type="noConversion"/>
  </si>
  <si>
    <t>13~15</t>
    <phoneticPr fontId="2" type="noConversion"/>
  </si>
  <si>
    <t>민뎀</t>
    <phoneticPr fontId="2" type="noConversion"/>
  </si>
  <si>
    <t>맥뎀</t>
    <phoneticPr fontId="2" type="noConversion"/>
  </si>
  <si>
    <t>구간</t>
    <phoneticPr fontId="2" type="noConversion"/>
  </si>
  <si>
    <t>개수</t>
    <phoneticPr fontId="2" type="noConversion"/>
  </si>
  <si>
    <t>4~6</t>
    <phoneticPr fontId="2" type="noConversion"/>
  </si>
  <si>
    <t>7~9</t>
    <phoneticPr fontId="2" type="noConversion"/>
  </si>
  <si>
    <t>3~4</t>
    <phoneticPr fontId="2" type="noConversion"/>
  </si>
  <si>
    <t>7~8</t>
    <phoneticPr fontId="2" type="noConversion"/>
  </si>
  <si>
    <t>9~10</t>
    <phoneticPr fontId="2" type="noConversion"/>
  </si>
  <si>
    <t>11~12</t>
    <phoneticPr fontId="2" type="noConversion"/>
  </si>
  <si>
    <t>피흡</t>
    <phoneticPr fontId="2" type="noConversion"/>
  </si>
  <si>
    <t>누적</t>
    <phoneticPr fontId="2" type="noConversion"/>
  </si>
  <si>
    <t>마흡</t>
    <phoneticPr fontId="2" type="noConversion"/>
  </si>
  <si>
    <t>구간</t>
    <phoneticPr fontId="2" type="noConversion"/>
  </si>
  <si>
    <t>개수</t>
    <phoneticPr fontId="2" type="noConversion"/>
  </si>
  <si>
    <t>2~2</t>
    <phoneticPr fontId="2" type="noConversion"/>
  </si>
  <si>
    <t>3~3</t>
    <phoneticPr fontId="2" type="noConversion"/>
  </si>
  <si>
    <t>4~4</t>
    <phoneticPr fontId="2" type="noConversion"/>
  </si>
  <si>
    <t>5~5</t>
    <phoneticPr fontId="2" type="noConversion"/>
  </si>
  <si>
    <t>6~6</t>
    <phoneticPr fontId="2" type="noConversion"/>
  </si>
  <si>
    <t>7~7</t>
    <phoneticPr fontId="2" type="noConversion"/>
  </si>
  <si>
    <t>8~8</t>
    <phoneticPr fontId="2" type="noConversion"/>
  </si>
  <si>
    <t>명중</t>
    <phoneticPr fontId="2" type="noConversion"/>
  </si>
  <si>
    <t>마나</t>
    <phoneticPr fontId="2" type="noConversion"/>
  </si>
  <si>
    <t>올레</t>
    <phoneticPr fontId="2" type="noConversion"/>
  </si>
  <si>
    <t>힘</t>
    <phoneticPr fontId="2" type="noConversion"/>
  </si>
  <si>
    <t>민첩</t>
    <phoneticPr fontId="2" type="noConversion"/>
  </si>
  <si>
    <t>마력</t>
    <phoneticPr fontId="2" type="noConversion"/>
  </si>
  <si>
    <t>생명력</t>
    <phoneticPr fontId="2" type="noConversion"/>
  </si>
  <si>
    <t>민뎀</t>
    <phoneticPr fontId="2" type="noConversion"/>
  </si>
  <si>
    <t>맥뎀</t>
    <phoneticPr fontId="2" type="noConversion"/>
  </si>
  <si>
    <t>중감</t>
    <phoneticPr fontId="2" type="noConversion"/>
  </si>
  <si>
    <t>피흡</t>
    <phoneticPr fontId="2" type="noConversion"/>
  </si>
  <si>
    <t>마흡</t>
    <phoneticPr fontId="2" type="noConversion"/>
  </si>
  <si>
    <t>매찬</t>
    <phoneticPr fontId="2" type="noConversion"/>
  </si>
  <si>
    <t>패캐</t>
    <phoneticPr fontId="2" type="noConversion"/>
  </si>
  <si>
    <t>중감</t>
    <phoneticPr fontId="2" type="noConversion"/>
  </si>
  <si>
    <t>처치마나</t>
    <phoneticPr fontId="2" type="noConversion"/>
  </si>
  <si>
    <t>매찬</t>
    <phoneticPr fontId="2" type="noConversion"/>
  </si>
  <si>
    <t>삥</t>
    <phoneticPr fontId="2" type="noConversion"/>
  </si>
  <si>
    <t>자료없음</t>
    <phoneticPr fontId="2" type="noConversion"/>
  </si>
  <si>
    <t>자료없음</t>
    <phoneticPr fontId="2" type="noConversion"/>
  </si>
  <si>
    <t>자료없음</t>
    <phoneticPr fontId="2" type="noConversion"/>
  </si>
  <si>
    <t>100개 조합시 예상갯수(%)</t>
    <phoneticPr fontId="2" type="noConversion"/>
  </si>
  <si>
    <t>옵션최고수치 예상갯수(%)</t>
    <phoneticPr fontId="2" type="noConversion"/>
  </si>
  <si>
    <t>100개 드랍시 예상갯수(%)</t>
    <phoneticPr fontId="2" type="noConversion"/>
  </si>
  <si>
    <t>접두</t>
    <phoneticPr fontId="2" type="noConversion"/>
  </si>
  <si>
    <t>접미</t>
    <phoneticPr fontId="2" type="noConversion"/>
  </si>
  <si>
    <t>크래프트링 조합시</t>
    <phoneticPr fontId="2" type="noConversion"/>
  </si>
  <si>
    <t>6옵션 레어링 드랍시</t>
    <phoneticPr fontId="2" type="noConversion"/>
  </si>
  <si>
    <t>자료없음</t>
    <phoneticPr fontId="2" type="noConversion"/>
  </si>
  <si>
    <t>3옵션레어링</t>
    <phoneticPr fontId="2" type="noConversion"/>
  </si>
  <si>
    <t>4옵션레어링</t>
    <phoneticPr fontId="2" type="noConversion"/>
  </si>
  <si>
    <t>5옵션레어링</t>
    <phoneticPr fontId="2" type="noConversion"/>
  </si>
  <si>
    <t>6옵션레어링</t>
    <phoneticPr fontId="2" type="noConversion"/>
  </si>
  <si>
    <t>자료없음</t>
    <phoneticPr fontId="2" type="noConversion"/>
  </si>
  <si>
    <t>패캐링</t>
    <phoneticPr fontId="2" type="noConversion"/>
  </si>
  <si>
    <t>패캐듀얼링</t>
    <phoneticPr fontId="2" type="noConversion"/>
  </si>
  <si>
    <t>패캐마흡링</t>
    <phoneticPr fontId="2" type="noConversion"/>
  </si>
  <si>
    <t>마흡링</t>
    <phoneticPr fontId="2" type="noConversion"/>
  </si>
  <si>
    <t>접두</t>
    <phoneticPr fontId="2" type="noConversion"/>
  </si>
  <si>
    <t>접미</t>
    <phoneticPr fontId="2" type="noConversion"/>
  </si>
  <si>
    <t>패캐/힘/민첩</t>
    <phoneticPr fontId="2" type="noConversion"/>
  </si>
  <si>
    <t>올레지/단일레지/마나</t>
    <phoneticPr fontId="2" type="noConversion"/>
  </si>
  <si>
    <t>패캐/피흡/마흡</t>
    <phoneticPr fontId="2" type="noConversion"/>
  </si>
  <si>
    <t>올레지/단일레지/처치마나</t>
    <phoneticPr fontId="2" type="noConversion"/>
  </si>
  <si>
    <t>단일레지(중복)</t>
    <phoneticPr fontId="2" type="noConversion"/>
  </si>
  <si>
    <t>레어링 드랍시(6옵션으로 드랍확률 포함)</t>
    <phoneticPr fontId="2" type="noConversion"/>
  </si>
  <si>
    <t>단일레지/단일레지/마나</t>
    <phoneticPr fontId="2" type="noConversion"/>
  </si>
  <si>
    <t>단일레지/단일레지/명중</t>
    <phoneticPr fontId="2" type="noConversion"/>
  </si>
  <si>
    <t>단일레지/단일레지/처치마나</t>
    <phoneticPr fontId="2" type="noConversion"/>
  </si>
  <si>
    <t>생명력/힘or민첩(평균)</t>
    <phoneticPr fontId="2" type="noConversion"/>
  </si>
  <si>
    <t>사냥용</t>
    <phoneticPr fontId="2" type="noConversion"/>
  </si>
  <si>
    <t>근접캐릭사냥</t>
  </si>
  <si>
    <t>근접캐릭사냥</t>
    <phoneticPr fontId="2" type="noConversion"/>
  </si>
  <si>
    <t>늑드루</t>
    <phoneticPr fontId="2" type="noConversion"/>
  </si>
  <si>
    <t>질딘정밥</t>
    <phoneticPr fontId="2" type="noConversion"/>
  </si>
  <si>
    <t>올레지/단일레지</t>
    <phoneticPr fontId="2" type="noConversion"/>
  </si>
  <si>
    <t>올레지/단일레지(으뜸)</t>
    <phoneticPr fontId="2" type="noConversion"/>
  </si>
  <si>
    <t>힘or민첩(평균)</t>
    <phoneticPr fontId="2" type="noConversion"/>
  </si>
  <si>
    <t>힘or민첩(평균)(으뜸)</t>
    <phoneticPr fontId="2" type="noConversion"/>
  </si>
  <si>
    <t>단일레지/단일레지</t>
    <phoneticPr fontId="2" type="noConversion"/>
  </si>
  <si>
    <t>단일레지/단일레지(으뜸)</t>
    <phoneticPr fontId="2" type="noConversion"/>
  </si>
  <si>
    <t>레지X</t>
    <phoneticPr fontId="2" type="noConversion"/>
  </si>
  <si>
    <t>파레2</t>
    <phoneticPr fontId="2" type="noConversion"/>
  </si>
  <si>
    <t>콜레2</t>
    <phoneticPr fontId="2" type="noConversion"/>
  </si>
  <si>
    <t>라레2</t>
    <phoneticPr fontId="2" type="noConversion"/>
  </si>
  <si>
    <t>포레2</t>
    <phoneticPr fontId="2" type="noConversion"/>
  </si>
  <si>
    <t>4개중 하나는 걸리는 경우</t>
    <phoneticPr fontId="2" type="noConversion"/>
  </si>
  <si>
    <t>1개확정시 쌍으로 걸리는 경우</t>
    <phoneticPr fontId="2" type="noConversion"/>
  </si>
  <si>
    <t>303/500</t>
    <phoneticPr fontId="2" type="noConversion"/>
  </si>
  <si>
    <t>243/500</t>
    <phoneticPr fontId="2" type="noConversion"/>
  </si>
  <si>
    <t>8퍼*60.6퍼=4.85퍼</t>
    <phoneticPr fontId="2" type="noConversion"/>
  </si>
  <si>
    <t>18.45퍼*48.6퍼=8.97퍼</t>
    <phoneticPr fontId="2" type="noConversion"/>
  </si>
  <si>
    <t>힘민</t>
    <phoneticPr fontId="2" type="noConversion"/>
  </si>
  <si>
    <t>29.4퍼</t>
    <phoneticPr fontId="2" type="noConversion"/>
  </si>
  <si>
    <t>0.008퍼</t>
    <phoneticPr fontId="2" type="noConversion"/>
  </si>
  <si>
    <t>4.85퍼*30.6퍼</t>
    <phoneticPr fontId="2" type="noConversion"/>
  </si>
  <si>
    <t>8.97퍼*30.6퍼</t>
    <phoneticPr fontId="2" type="noConversion"/>
  </si>
  <si>
    <t>4.85퍼*56.4퍼</t>
    <phoneticPr fontId="2" type="noConversion"/>
  </si>
  <si>
    <t>올레지/단일레지/명중</t>
    <phoneticPr fontId="2" type="noConversion"/>
  </si>
  <si>
    <t>단일레지/단일레지/명중</t>
    <phoneticPr fontId="2" type="noConversion"/>
  </si>
  <si>
    <t>8.97퍼*56.4퍼</t>
    <phoneticPr fontId="2" type="noConversion"/>
  </si>
  <si>
    <t>4.85퍼*56.4퍼</t>
    <phoneticPr fontId="2" type="noConversion"/>
  </si>
  <si>
    <t>8.97퍼*56.4퍼</t>
    <phoneticPr fontId="2" type="noConversion"/>
  </si>
  <si>
    <t>4.85퍼*9퍼</t>
    <phoneticPr fontId="2" type="noConversion"/>
  </si>
  <si>
    <t>8.97퍼*9퍼</t>
    <phoneticPr fontId="2" type="noConversion"/>
  </si>
  <si>
    <t>7.4퍼*17퍼*14퍼</t>
    <phoneticPr fontId="2" type="noConversion"/>
  </si>
  <si>
    <t>7.4퍼*17퍼*14퍼</t>
    <phoneticPr fontId="2" type="noConversion"/>
  </si>
  <si>
    <t>7.4퍼*17퍼*11퍼</t>
    <phoneticPr fontId="2" type="noConversion"/>
  </si>
  <si>
    <t>7.4퍼*17퍼*11퍼</t>
    <phoneticPr fontId="2" type="noConversion"/>
  </si>
  <si>
    <t>7.4퍼*11퍼*29.4퍼</t>
    <phoneticPr fontId="2" type="noConversion"/>
  </si>
  <si>
    <t>16.6퍼*29.4퍼</t>
    <phoneticPr fontId="2" type="noConversion"/>
  </si>
  <si>
    <t>16.6퍼*29.4퍼</t>
    <phoneticPr fontId="2" type="noConversion"/>
  </si>
  <si>
    <t>16.6퍼*29.4퍼*11퍼</t>
    <phoneticPr fontId="2" type="noConversion"/>
  </si>
  <si>
    <t>16.6퍼*29.4퍼*11퍼</t>
    <phoneticPr fontId="2" type="noConversion"/>
  </si>
  <si>
    <t>0.0108퍼</t>
    <phoneticPr fontId="2" type="noConversion"/>
  </si>
  <si>
    <t>7.4퍼*0.6퍼*0.8퍼</t>
    <phoneticPr fontId="2" type="noConversion"/>
  </si>
  <si>
    <t>7.4퍼*2.05퍼*5.189퍼</t>
    <phoneticPr fontId="2" type="noConversion"/>
  </si>
  <si>
    <t>1.395퍼</t>
    <phoneticPr fontId="2" type="noConversion"/>
  </si>
  <si>
    <t>7.4퍼*5.189퍼*1.395퍼</t>
    <phoneticPr fontId="2" type="noConversion"/>
  </si>
  <si>
    <t>0.32퍼*1.395퍼</t>
    <phoneticPr fontId="2" type="noConversion"/>
  </si>
  <si>
    <t>0.32퍼*1.395퍼</t>
    <phoneticPr fontId="2" type="noConversion"/>
  </si>
  <si>
    <t>7.4퍼**2.05퍼*5.189퍼</t>
    <phoneticPr fontId="2" type="noConversion"/>
  </si>
  <si>
    <t>0.32퍼*1.395퍼*5.189퍼</t>
    <phoneticPr fontId="2" type="noConversion"/>
  </si>
  <si>
    <t>0.32퍼*1.395퍼*5.189퍼</t>
    <phoneticPr fontId="2" type="noConversion"/>
  </si>
  <si>
    <t>100만번 시도시 26.1개</t>
    <phoneticPr fontId="2" type="noConversion"/>
  </si>
  <si>
    <t>100만번 시도시 48.3개</t>
    <phoneticPr fontId="2" type="noConversion"/>
  </si>
  <si>
    <t>100만번 시도시 37.9개</t>
    <phoneticPr fontId="2" type="noConversion"/>
  </si>
  <si>
    <t>100만번 시도시 70개</t>
    <phoneticPr fontId="2" type="noConversion"/>
  </si>
  <si>
    <t>100만번 시도시 10.4개</t>
    <phoneticPr fontId="2" type="noConversion"/>
  </si>
  <si>
    <t>100만번 시도시 19.3개</t>
    <phoneticPr fontId="2" type="noConversion"/>
  </si>
  <si>
    <t>100만번 시도시 146.8개</t>
    <phoneticPr fontId="2" type="noConversion"/>
  </si>
  <si>
    <t>100만번 시도시 271.6개</t>
    <phoneticPr fontId="2" type="noConversion"/>
  </si>
  <si>
    <t>100만번 시도시 1335개</t>
    <phoneticPr fontId="2" type="noConversion"/>
  </si>
  <si>
    <t>100만번 시도시 2469개</t>
    <phoneticPr fontId="2" type="noConversion"/>
  </si>
  <si>
    <t>0.0108퍼*0.125퍼</t>
    <phoneticPr fontId="2" type="noConversion"/>
  </si>
  <si>
    <t>0.008퍼*0.125퍼</t>
    <phoneticPr fontId="2" type="noConversion"/>
  </si>
  <si>
    <t>0.0108퍼*0.201퍼</t>
    <phoneticPr fontId="2" type="noConversion"/>
  </si>
  <si>
    <t>0.008퍼*0.201퍼</t>
    <phoneticPr fontId="2" type="noConversion"/>
  </si>
  <si>
    <t>0.0108퍼*0.201퍼</t>
    <phoneticPr fontId="2" type="noConversion"/>
  </si>
  <si>
    <t>0.0108퍼*9퍼</t>
    <phoneticPr fontId="2" type="noConversion"/>
  </si>
  <si>
    <t>0.008퍼*9퍼</t>
    <phoneticPr fontId="2" type="noConversion"/>
  </si>
  <si>
    <t>1조번 시도시 0.48개</t>
    <phoneticPr fontId="2" type="noConversion"/>
  </si>
  <si>
    <t>1조번 시도시 0.355개</t>
    <phoneticPr fontId="2" type="noConversion"/>
  </si>
  <si>
    <t>1조번 시도시 17.09개</t>
    <phoneticPr fontId="2" type="noConversion"/>
  </si>
  <si>
    <t>1조번 시도시 12.66개</t>
    <phoneticPr fontId="2" type="noConversion"/>
  </si>
  <si>
    <t>1조번 시도시 520.66개</t>
    <phoneticPr fontId="2" type="noConversion"/>
  </si>
  <si>
    <t>1조번 시도시 385.68개</t>
    <phoneticPr fontId="2" type="noConversion"/>
  </si>
  <si>
    <t>1조번 시도시 9.69개</t>
    <phoneticPr fontId="2" type="noConversion"/>
  </si>
  <si>
    <t>1조번 시도시 7.18개</t>
    <phoneticPr fontId="2" type="noConversion"/>
  </si>
  <si>
    <t>1조번 시도시 0.503개</t>
    <phoneticPr fontId="2" type="noConversion"/>
  </si>
  <si>
    <t>1조번 시도시 0.372개</t>
    <phoneticPr fontId="2" type="noConversion"/>
  </si>
  <si>
    <t>패캐링(올으뜸)</t>
    <phoneticPr fontId="2" type="noConversion"/>
  </si>
  <si>
    <t>패캐링(올으뜸)</t>
    <phoneticPr fontId="2" type="noConversion"/>
  </si>
  <si>
    <t>패캐듀얼링(올으뜸)</t>
    <phoneticPr fontId="2" type="noConversion"/>
  </si>
  <si>
    <t>패캐듀얼링(올으뜸)</t>
    <phoneticPr fontId="2" type="noConversion"/>
  </si>
  <si>
    <t>패캐마흡링(올으뜸)</t>
    <phoneticPr fontId="2" type="noConversion"/>
  </si>
  <si>
    <t>패캐마흡링(올으뜸)</t>
    <phoneticPr fontId="2" type="noConversion"/>
  </si>
  <si>
    <t>마흡링(올으뜸)</t>
    <phoneticPr fontId="2" type="noConversion"/>
  </si>
  <si>
    <t>마흡링(올으뜸)</t>
    <phoneticPr fontId="2" type="noConversion"/>
  </si>
  <si>
    <t>계산결과</t>
    <phoneticPr fontId="2" type="noConversion"/>
  </si>
  <si>
    <t>접두계산식</t>
    <phoneticPr fontId="2" type="noConversion"/>
  </si>
  <si>
    <t>접미계산식</t>
    <phoneticPr fontId="2" type="noConversion"/>
  </si>
  <si>
    <t>전투링(5옵션)</t>
    <phoneticPr fontId="2" type="noConversion"/>
  </si>
  <si>
    <t>전투링(5옵션)</t>
    <phoneticPr fontId="2" type="noConversion"/>
  </si>
  <si>
    <t>전투링(올으뜸)(5옵션)</t>
    <phoneticPr fontId="2" type="noConversion"/>
  </si>
  <si>
    <t>전투링(올으뜸)(5옵션)</t>
    <phoneticPr fontId="2" type="noConversion"/>
  </si>
  <si>
    <t>11올레/30레지/처치마나</t>
    <phoneticPr fontId="2" type="noConversion"/>
  </si>
  <si>
    <t>30레지/30레지/처치마나</t>
    <phoneticPr fontId="2" type="noConversion"/>
  </si>
  <si>
    <t>11올레/30레지/120명중</t>
    <phoneticPr fontId="2" type="noConversion"/>
  </si>
  <si>
    <t>30레지/30레지/120명중</t>
    <phoneticPr fontId="2" type="noConversion"/>
  </si>
  <si>
    <t>11올레/30레지/120명중</t>
    <phoneticPr fontId="2" type="noConversion"/>
  </si>
  <si>
    <t>패캐/8피흡/6마흡</t>
    <phoneticPr fontId="2" type="noConversion"/>
  </si>
  <si>
    <t>패캐/6마흡/힘or민첩(평균)</t>
    <phoneticPr fontId="2" type="noConversion"/>
  </si>
  <si>
    <t>패캐/6마흡/힘or민첩(평균)</t>
    <phoneticPr fontId="2" type="noConversion"/>
  </si>
  <si>
    <t>생명력/힘or민첩(평균)/6마흡</t>
    <phoneticPr fontId="2" type="noConversion"/>
  </si>
  <si>
    <t>생명력/힘or민첩(평균)/6마흡</t>
    <phoneticPr fontId="2" type="noConversion"/>
  </si>
  <si>
    <t>패캐/20힘/15민첩</t>
    <phoneticPr fontId="2" type="noConversion"/>
  </si>
  <si>
    <t>패캐/20힘/15민첩</t>
    <phoneticPr fontId="2" type="noConversion"/>
  </si>
  <si>
    <t>패캐/6마흡/20힘or15민첩(평균)</t>
    <phoneticPr fontId="2" type="noConversion"/>
  </si>
  <si>
    <t>패캐/6마흡/20힘or15민첩(평균)</t>
    <phoneticPr fontId="2" type="noConversion"/>
  </si>
  <si>
    <t>11올레/30레지/90마나</t>
    <phoneticPr fontId="2" type="noConversion"/>
  </si>
  <si>
    <t>30레지/30레지/90마나</t>
    <phoneticPr fontId="2" type="noConversion"/>
  </si>
  <si>
    <t>40생명력/20힘or15민첩(평균)</t>
    <phoneticPr fontId="2" type="noConversion"/>
  </si>
  <si>
    <t>40생명력/20힘or15민첩(평균)/6마흡</t>
    <phoneticPr fontId="2" type="noConversion"/>
  </si>
  <si>
    <t>40생명력/20힘or15민첩(평균)/6마흡</t>
    <phoneticPr fontId="2" type="noConversion"/>
  </si>
  <si>
    <t>올레지/단일레지/명중</t>
    <phoneticPr fontId="2" type="noConversion"/>
  </si>
  <si>
    <t>11올레/30레지/120명중</t>
    <phoneticPr fontId="2" type="noConversion"/>
  </si>
  <si>
    <t>30레지/30레지/120명중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</si>
</sst>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2" tint="-0.499984740745262"/>
      <name val="맑은 고딕"/>
      <family val="3"/>
      <charset val="129"/>
      <scheme val="minor"/>
    </font>
    <font>
      <b/>
      <sz val="12"/>
      <color theme="1" tint="0.499984740745262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명중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Sheet1!$B$512:$B$522</c:f>
              <c:strCache>
                <c:ptCount val="11"/>
                <c:pt idx="0">
                  <c:v>10~20</c:v>
                </c:pt>
                <c:pt idx="1">
                  <c:v>21~30</c:v>
                </c:pt>
                <c:pt idx="2">
                  <c:v>31~40</c:v>
                </c:pt>
                <c:pt idx="3">
                  <c:v>41~50</c:v>
                </c:pt>
                <c:pt idx="4">
                  <c:v>51~60</c:v>
                </c:pt>
                <c:pt idx="5">
                  <c:v>61~70</c:v>
                </c:pt>
                <c:pt idx="6">
                  <c:v>71~80</c:v>
                </c:pt>
                <c:pt idx="7">
                  <c:v>81~90</c:v>
                </c:pt>
                <c:pt idx="8">
                  <c:v>91~100</c:v>
                </c:pt>
                <c:pt idx="9">
                  <c:v>101~110</c:v>
                </c:pt>
                <c:pt idx="10">
                  <c:v>111~120</c:v>
                </c:pt>
              </c:strCache>
            </c:strRef>
          </c:cat>
          <c:val>
            <c:numRef>
              <c:f>Sheet1!$D$512:$D$522</c:f>
              <c:numCache>
                <c:formatCode>General</c:formatCode>
                <c:ptCount val="11"/>
                <c:pt idx="0">
                  <c:v>69</c:v>
                </c:pt>
                <c:pt idx="1">
                  <c:v>21</c:v>
                </c:pt>
                <c:pt idx="2">
                  <c:v>21</c:v>
                </c:pt>
                <c:pt idx="3">
                  <c:v>15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25</c:v>
                </c:pt>
                <c:pt idx="9">
                  <c:v>16</c:v>
                </c:pt>
                <c:pt idx="1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생명력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Sheet1!$N$605:$N$612</c:f>
              <c:strCache>
                <c:ptCount val="8"/>
                <c:pt idx="0">
                  <c:v>1~5</c:v>
                </c:pt>
                <c:pt idx="1">
                  <c:v>6~10</c:v>
                </c:pt>
                <c:pt idx="2">
                  <c:v>11~15</c:v>
                </c:pt>
                <c:pt idx="3">
                  <c:v>16~20</c:v>
                </c:pt>
                <c:pt idx="4">
                  <c:v>21~25</c:v>
                </c:pt>
                <c:pt idx="5">
                  <c:v>26~30</c:v>
                </c:pt>
                <c:pt idx="6">
                  <c:v>31~35</c:v>
                </c:pt>
                <c:pt idx="7">
                  <c:v>36~40</c:v>
                </c:pt>
              </c:strCache>
            </c:strRef>
          </c:cat>
          <c:val>
            <c:numRef>
              <c:f>Sheet1!$P$605:$P$612</c:f>
              <c:numCache>
                <c:formatCode>General</c:formatCode>
                <c:ptCount val="8"/>
                <c:pt idx="0">
                  <c:v>18</c:v>
                </c:pt>
                <c:pt idx="1">
                  <c:v>13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민첩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Sheet1!$N$594:$N$598</c:f>
              <c:strCache>
                <c:ptCount val="5"/>
                <c:pt idx="0">
                  <c:v>1~3</c:v>
                </c:pt>
                <c:pt idx="1">
                  <c:v>4~6</c:v>
                </c:pt>
                <c:pt idx="2">
                  <c:v>7~9</c:v>
                </c:pt>
                <c:pt idx="3">
                  <c:v>10~12</c:v>
                </c:pt>
                <c:pt idx="4">
                  <c:v>13~15</c:v>
                </c:pt>
              </c:strCache>
            </c:strRef>
          </c:cat>
          <c:val>
            <c:numRef>
              <c:f>Sheet1!$P$594:$P$598</c:f>
              <c:numCache>
                <c:formatCode>General</c:formatCode>
                <c:ptCount val="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마력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Sheet1!$B$605:$B$609</c:f>
              <c:strCache>
                <c:ptCount val="5"/>
                <c:pt idx="0">
                  <c:v>1~3</c:v>
                </c:pt>
                <c:pt idx="1">
                  <c:v>4~6</c:v>
                </c:pt>
                <c:pt idx="2">
                  <c:v>7~9</c:v>
                </c:pt>
                <c:pt idx="3">
                  <c:v>10~12</c:v>
                </c:pt>
                <c:pt idx="4">
                  <c:v>13~15</c:v>
                </c:pt>
              </c:strCache>
            </c:strRef>
          </c:cat>
          <c:val>
            <c:numRef>
              <c:f>Sheet1!$D$605:$D$609</c:f>
              <c:numCache>
                <c:formatCode>General</c:formatCode>
                <c:ptCount val="5"/>
                <c:pt idx="0">
                  <c:v>29</c:v>
                </c:pt>
                <c:pt idx="1">
                  <c:v>18</c:v>
                </c:pt>
                <c:pt idx="2">
                  <c:v>12</c:v>
                </c:pt>
                <c:pt idx="3">
                  <c:v>9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마나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Sheet1!$B$528:$B$536</c:f>
              <c:strCache>
                <c:ptCount val="9"/>
                <c:pt idx="0">
                  <c:v>1~10</c:v>
                </c:pt>
                <c:pt idx="1">
                  <c:v>11~20</c:v>
                </c:pt>
                <c:pt idx="2">
                  <c:v>21~30</c:v>
                </c:pt>
                <c:pt idx="3">
                  <c:v>31~40</c:v>
                </c:pt>
                <c:pt idx="4">
                  <c:v>41~50</c:v>
                </c:pt>
                <c:pt idx="5">
                  <c:v>51~60</c:v>
                </c:pt>
                <c:pt idx="6">
                  <c:v>61~70</c:v>
                </c:pt>
                <c:pt idx="7">
                  <c:v>71~80</c:v>
                </c:pt>
                <c:pt idx="8">
                  <c:v>81~90</c:v>
                </c:pt>
              </c:strCache>
            </c:strRef>
          </c:cat>
          <c:val>
            <c:numRef>
              <c:f>Sheet1!$D$528:$D$536</c:f>
              <c:numCache>
                <c:formatCode>General</c:formatCode>
                <c:ptCount val="9"/>
                <c:pt idx="0">
                  <c:v>63</c:v>
                </c:pt>
                <c:pt idx="1">
                  <c:v>26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파레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Sheet1!$B$548:$B$552</c:f>
              <c:strCache>
                <c:ptCount val="5"/>
                <c:pt idx="0">
                  <c:v>5~10</c:v>
                </c:pt>
                <c:pt idx="1">
                  <c:v>11~15</c:v>
                </c:pt>
                <c:pt idx="2">
                  <c:v>16~20</c:v>
                </c:pt>
                <c:pt idx="3">
                  <c:v>21~25</c:v>
                </c:pt>
                <c:pt idx="4">
                  <c:v>26~30</c:v>
                </c:pt>
              </c:strCache>
            </c:strRef>
          </c:cat>
          <c:val>
            <c:numRef>
              <c:f>Sheet1!$D$548:$D$552</c:f>
              <c:numCache>
                <c:formatCode>General</c:formatCode>
                <c:ptCount val="5"/>
                <c:pt idx="0">
                  <c:v>41</c:v>
                </c:pt>
                <c:pt idx="1">
                  <c:v>13</c:v>
                </c:pt>
                <c:pt idx="2">
                  <c:v>18</c:v>
                </c:pt>
                <c:pt idx="3">
                  <c:v>11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콜레 수치 분포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Sheet1!$N$548:$N$552</c:f>
              <c:strCache>
                <c:ptCount val="5"/>
                <c:pt idx="0">
                  <c:v>5~10</c:v>
                </c:pt>
                <c:pt idx="1">
                  <c:v>11~15</c:v>
                </c:pt>
                <c:pt idx="2">
                  <c:v>16~20</c:v>
                </c:pt>
                <c:pt idx="3">
                  <c:v>21~25</c:v>
                </c:pt>
                <c:pt idx="4">
                  <c:v>26~30</c:v>
                </c:pt>
              </c:strCache>
            </c:strRef>
          </c:cat>
          <c:val>
            <c:numRef>
              <c:f>Sheet1!$P$548:$P$552</c:f>
              <c:numCache>
                <c:formatCode>General</c:formatCode>
                <c:ptCount val="5"/>
                <c:pt idx="0">
                  <c:v>20</c:v>
                </c:pt>
                <c:pt idx="1">
                  <c:v>19</c:v>
                </c:pt>
                <c:pt idx="2">
                  <c:v>9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라레 수치 분포</a:t>
            </a:r>
            <a:endParaRPr lang="en-US" altLang="ko-KR"/>
          </a:p>
          <a:p>
            <a:pPr>
              <a:defRPr/>
            </a:pP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Sheet1!$B$563:$B$567</c:f>
              <c:strCache>
                <c:ptCount val="5"/>
                <c:pt idx="0">
                  <c:v>5~10</c:v>
                </c:pt>
                <c:pt idx="1">
                  <c:v>11~15</c:v>
                </c:pt>
                <c:pt idx="2">
                  <c:v>16~20</c:v>
                </c:pt>
                <c:pt idx="3">
                  <c:v>21~25</c:v>
                </c:pt>
                <c:pt idx="4">
                  <c:v>26~30</c:v>
                </c:pt>
              </c:strCache>
            </c:strRef>
          </c:cat>
          <c:val>
            <c:numRef>
              <c:f>Sheet1!$D$563:$D$567</c:f>
              <c:numCache>
                <c:formatCode>General</c:formatCode>
                <c:ptCount val="5"/>
                <c:pt idx="0">
                  <c:v>31</c:v>
                </c:pt>
                <c:pt idx="1">
                  <c:v>21</c:v>
                </c:pt>
                <c:pt idx="2">
                  <c:v>16</c:v>
                </c:pt>
                <c:pt idx="3">
                  <c:v>14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포레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Sheet1!$N$563:$N$567</c:f>
              <c:strCache>
                <c:ptCount val="5"/>
                <c:pt idx="0">
                  <c:v>5~10</c:v>
                </c:pt>
                <c:pt idx="1">
                  <c:v>11~15</c:v>
                </c:pt>
                <c:pt idx="2">
                  <c:v>16~20</c:v>
                </c:pt>
                <c:pt idx="3">
                  <c:v>21~25</c:v>
                </c:pt>
                <c:pt idx="4">
                  <c:v>26~30</c:v>
                </c:pt>
              </c:strCache>
            </c:strRef>
          </c:cat>
          <c:val>
            <c:numRef>
              <c:f>Sheet1!$P$563:$P$567</c:f>
              <c:numCache>
                <c:formatCode>General</c:formatCode>
                <c:ptCount val="5"/>
                <c:pt idx="0">
                  <c:v>40</c:v>
                </c:pt>
                <c:pt idx="1">
                  <c:v>13</c:v>
                </c:pt>
                <c:pt idx="2">
                  <c:v>21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단</a:t>
            </a:r>
            <a:r>
              <a:rPr lang="ko-KR" altLang="en-US" baseline="0"/>
              <a:t>일레지 수치 분포</a:t>
            </a:r>
            <a:endParaRPr lang="en-US" altLang="ko-KR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Sheet1!$B$578:$B$582</c:f>
              <c:strCache>
                <c:ptCount val="5"/>
                <c:pt idx="0">
                  <c:v>5~10</c:v>
                </c:pt>
                <c:pt idx="1">
                  <c:v>11~15</c:v>
                </c:pt>
                <c:pt idx="2">
                  <c:v>16~20</c:v>
                </c:pt>
                <c:pt idx="3">
                  <c:v>21~25</c:v>
                </c:pt>
                <c:pt idx="4">
                  <c:v>26~30</c:v>
                </c:pt>
              </c:strCache>
            </c:strRef>
          </c:cat>
          <c:val>
            <c:numRef>
              <c:f>Sheet1!$C$578:$C$582</c:f>
              <c:numCache>
                <c:formatCode>General</c:formatCode>
                <c:ptCount val="5"/>
                <c:pt idx="0">
                  <c:v>132</c:v>
                </c:pt>
                <c:pt idx="1">
                  <c:v>66</c:v>
                </c:pt>
                <c:pt idx="2">
                  <c:v>64</c:v>
                </c:pt>
                <c:pt idx="3">
                  <c:v>50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올레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Sheet1!$N$578:$N$586</c:f>
              <c:strCache>
                <c:ptCount val="9"/>
                <c:pt idx="0">
                  <c:v>3~3</c:v>
                </c:pt>
                <c:pt idx="1">
                  <c:v>4~4</c:v>
                </c:pt>
                <c:pt idx="2">
                  <c:v>5~5</c:v>
                </c:pt>
                <c:pt idx="3">
                  <c:v>6~6</c:v>
                </c:pt>
                <c:pt idx="4">
                  <c:v>7~7</c:v>
                </c:pt>
                <c:pt idx="5">
                  <c:v>8~8</c:v>
                </c:pt>
                <c:pt idx="6">
                  <c:v>9~9</c:v>
                </c:pt>
                <c:pt idx="7">
                  <c:v>10~10</c:v>
                </c:pt>
                <c:pt idx="8">
                  <c:v>11~11</c:v>
                </c:pt>
              </c:strCache>
            </c:strRef>
          </c:cat>
          <c:val>
            <c:numRef>
              <c:f>Sheet1!$P$578:$P$586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힘 수치 분포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Sheet1!$B$594:$B$597</c:f>
              <c:strCache>
                <c:ptCount val="4"/>
                <c:pt idx="0">
                  <c:v>1~5</c:v>
                </c:pt>
                <c:pt idx="1">
                  <c:v>6~10</c:v>
                </c:pt>
                <c:pt idx="2">
                  <c:v>11~15</c:v>
                </c:pt>
                <c:pt idx="3">
                  <c:v>16~20</c:v>
                </c:pt>
              </c:strCache>
            </c:strRef>
          </c:cat>
          <c:val>
            <c:numRef>
              <c:f>Sheet1!$D$594:$D$597</c:f>
              <c:numCache>
                <c:formatCode>General</c:formatCode>
                <c:ptCount val="4"/>
                <c:pt idx="0">
                  <c:v>28</c:v>
                </c:pt>
                <c:pt idx="1">
                  <c:v>23</c:v>
                </c:pt>
                <c:pt idx="2">
                  <c:v>19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173934</xdr:colOff>
      <xdr:row>509</xdr:row>
      <xdr:rowOff>98563</xdr:rowOff>
    </xdr:from>
    <xdr:to>
      <xdr:col>15</xdr:col>
      <xdr:colOff>115956</xdr:colOff>
      <xdr:row>522</xdr:row>
      <xdr:rowOff>149915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149087</xdr:colOff>
      <xdr:row>526</xdr:row>
      <xdr:rowOff>15737</xdr:rowOff>
    </xdr:from>
    <xdr:to>
      <xdr:col>15</xdr:col>
      <xdr:colOff>91109</xdr:colOff>
      <xdr:row>539</xdr:row>
      <xdr:rowOff>67090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124240</xdr:colOff>
      <xdr:row>546</xdr:row>
      <xdr:rowOff>7454</xdr:rowOff>
    </xdr:from>
    <xdr:to>
      <xdr:col>11</xdr:col>
      <xdr:colOff>124241</xdr:colOff>
      <xdr:row>559</xdr:row>
      <xdr:rowOff>58806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33132</xdr:colOff>
      <xdr:row>546</xdr:row>
      <xdr:rowOff>15738</xdr:rowOff>
    </xdr:from>
    <xdr:to>
      <xdr:col>23</xdr:col>
      <xdr:colOff>107674</xdr:colOff>
      <xdr:row>559</xdr:row>
      <xdr:rowOff>67090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74543</xdr:colOff>
      <xdr:row>561</xdr:row>
      <xdr:rowOff>48866</xdr:rowOff>
    </xdr:from>
    <xdr:to>
      <xdr:col>11</xdr:col>
      <xdr:colOff>115957</xdr:colOff>
      <xdr:row>574</xdr:row>
      <xdr:rowOff>100219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41415</xdr:colOff>
      <xdr:row>561</xdr:row>
      <xdr:rowOff>15736</xdr:rowOff>
    </xdr:from>
    <xdr:to>
      <xdr:col>23</xdr:col>
      <xdr:colOff>91108</xdr:colOff>
      <xdr:row>574</xdr:row>
      <xdr:rowOff>67089</xdr:rowOff>
    </xdr:to>
    <xdr:graphicFrame macro="">
      <xdr:nvGraphicFramePr>
        <xdr:cNvPr id="7" name="차트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82826</xdr:colOff>
      <xdr:row>576</xdr:row>
      <xdr:rowOff>48867</xdr:rowOff>
    </xdr:from>
    <xdr:to>
      <xdr:col>11</xdr:col>
      <xdr:colOff>107674</xdr:colOff>
      <xdr:row>589</xdr:row>
      <xdr:rowOff>100219</xdr:rowOff>
    </xdr:to>
    <xdr:graphicFrame macro="">
      <xdr:nvGraphicFramePr>
        <xdr:cNvPr id="8" name="차트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24849</xdr:colOff>
      <xdr:row>576</xdr:row>
      <xdr:rowOff>32301</xdr:rowOff>
    </xdr:from>
    <xdr:to>
      <xdr:col>23</xdr:col>
      <xdr:colOff>82826</xdr:colOff>
      <xdr:row>589</xdr:row>
      <xdr:rowOff>83652</xdr:rowOff>
    </xdr:to>
    <xdr:graphicFrame macro="">
      <xdr:nvGraphicFramePr>
        <xdr:cNvPr id="11" name="차트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66261</xdr:colOff>
      <xdr:row>592</xdr:row>
      <xdr:rowOff>7454</xdr:rowOff>
    </xdr:from>
    <xdr:to>
      <xdr:col>10</xdr:col>
      <xdr:colOff>364434</xdr:colOff>
      <xdr:row>603</xdr:row>
      <xdr:rowOff>24848</xdr:rowOff>
    </xdr:to>
    <xdr:graphicFrame macro="">
      <xdr:nvGraphicFramePr>
        <xdr:cNvPr id="12" name="차트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33131</xdr:colOff>
      <xdr:row>603</xdr:row>
      <xdr:rowOff>48867</xdr:rowOff>
    </xdr:from>
    <xdr:to>
      <xdr:col>23</xdr:col>
      <xdr:colOff>57978</xdr:colOff>
      <xdr:row>614</xdr:row>
      <xdr:rowOff>182216</xdr:rowOff>
    </xdr:to>
    <xdr:graphicFrame macro="">
      <xdr:nvGraphicFramePr>
        <xdr:cNvPr id="16" name="차트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24849</xdr:colOff>
      <xdr:row>592</xdr:row>
      <xdr:rowOff>7456</xdr:rowOff>
    </xdr:from>
    <xdr:to>
      <xdr:col>23</xdr:col>
      <xdr:colOff>66261</xdr:colOff>
      <xdr:row>602</xdr:row>
      <xdr:rowOff>190500</xdr:rowOff>
    </xdr:to>
    <xdr:graphicFrame macro="">
      <xdr:nvGraphicFramePr>
        <xdr:cNvPr id="17" name="차트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66262</xdr:colOff>
      <xdr:row>603</xdr:row>
      <xdr:rowOff>24020</xdr:rowOff>
    </xdr:from>
    <xdr:to>
      <xdr:col>10</xdr:col>
      <xdr:colOff>372718</xdr:colOff>
      <xdr:row>614</xdr:row>
      <xdr:rowOff>49696</xdr:rowOff>
    </xdr:to>
    <xdr:graphicFrame macro="">
      <xdr:nvGraphicFramePr>
        <xdr:cNvPr id="19" name="차트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</xdr:col>
      <xdr:colOff>190500</xdr:colOff>
      <xdr:row>617</xdr:row>
      <xdr:rowOff>140803</xdr:rowOff>
    </xdr:from>
    <xdr:to>
      <xdr:col>30</xdr:col>
      <xdr:colOff>475763</xdr:colOff>
      <xdr:row>628</xdr:row>
      <xdr:rowOff>16564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522" y="127295412"/>
          <a:ext cx="10986393" cy="2153479"/>
        </a:xfrm>
        <a:prstGeom prst="rect">
          <a:avLst/>
        </a:prstGeom>
      </xdr:spPr>
    </xdr:pic>
    <xdr:clientData/>
  </xdr:twoCellAnchor>
  <xdr:twoCellAnchor editAs="oneCell">
    <xdr:from>
      <xdr:col>4</xdr:col>
      <xdr:colOff>207065</xdr:colOff>
      <xdr:row>637</xdr:row>
      <xdr:rowOff>57979</xdr:rowOff>
    </xdr:from>
    <xdr:to>
      <xdr:col>30</xdr:col>
      <xdr:colOff>501951</xdr:colOff>
      <xdr:row>651</xdr:row>
      <xdr:rowOff>149088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087" y="131353892"/>
          <a:ext cx="10996016" cy="299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60"/>
  <sheetViews>
    <sheetView zoomScale="115" zoomScaleNormal="115" workbookViewId="0">
      <pane ySplit="1" topLeftCell="A593" activePane="bottomLeft" state="frozen"/>
      <selection pane="bottomLeft" activeCell="AQ504" sqref="AQ504"/>
    </sheetView>
  </sheetViews>
  <sheetFormatPr defaultRowHeight="16.5" x14ac:dyDescent="0.3"/>
  <cols>
    <col min="1" max="1" width="5.375" customWidth="1"/>
    <col min="2" max="2" width="7.875" customWidth="1"/>
    <col min="3" max="3" width="5.75" customWidth="1"/>
    <col min="4" max="7" width="5.375" customWidth="1"/>
    <col min="8" max="10" width="6" customWidth="1"/>
    <col min="11" max="11" width="5.375" customWidth="1"/>
    <col min="12" max="12" width="3.875" customWidth="1"/>
    <col min="13" max="13" width="5" customWidth="1"/>
    <col min="14" max="14" width="6.625" customWidth="1"/>
    <col min="15" max="15" width="5.25" customWidth="1"/>
    <col min="16" max="16" width="4.25" customWidth="1"/>
    <col min="17" max="17" width="6.5" customWidth="1"/>
    <col min="18" max="18" width="6.375" customWidth="1"/>
    <col min="19" max="19" width="8.125" customWidth="1"/>
    <col min="20" max="20" width="5.125" customWidth="1"/>
    <col min="21" max="21" width="5" customWidth="1"/>
    <col min="22" max="22" width="6.25" customWidth="1"/>
    <col min="23" max="24" width="5.625" customWidth="1"/>
    <col min="25" max="25" width="5.125" customWidth="1"/>
    <col min="26" max="30" width="4.5" customWidth="1"/>
    <col min="31" max="31" width="7.875" customWidth="1"/>
    <col min="32" max="32" width="5.125" customWidth="1"/>
    <col min="33" max="33" width="5.75" customWidth="1"/>
    <col min="34" max="35" width="6.125" customWidth="1"/>
  </cols>
  <sheetData>
    <row r="1" spans="1:43" ht="17.25" x14ac:dyDescent="0.3">
      <c r="A1" s="1" t="s">
        <v>58</v>
      </c>
      <c r="B1" s="1" t="s">
        <v>59</v>
      </c>
      <c r="C1" s="33" t="s">
        <v>12</v>
      </c>
      <c r="D1" s="32" t="s">
        <v>25</v>
      </c>
      <c r="E1" s="2" t="s">
        <v>0</v>
      </c>
      <c r="F1" s="16" t="s">
        <v>1</v>
      </c>
      <c r="G1" s="25" t="s">
        <v>2</v>
      </c>
      <c r="H1" s="26" t="s">
        <v>3</v>
      </c>
      <c r="I1" s="27" t="s">
        <v>4</v>
      </c>
      <c r="J1" s="28" t="s">
        <v>5</v>
      </c>
      <c r="K1" s="2" t="s">
        <v>6</v>
      </c>
      <c r="L1" s="16" t="s">
        <v>62</v>
      </c>
      <c r="M1" s="34" t="s">
        <v>7</v>
      </c>
      <c r="N1" s="17" t="s">
        <v>8</v>
      </c>
      <c r="O1" s="3" t="s">
        <v>9</v>
      </c>
      <c r="P1" s="4" t="s">
        <v>10</v>
      </c>
      <c r="Q1" s="4" t="s">
        <v>11</v>
      </c>
      <c r="R1" s="4" t="s">
        <v>12</v>
      </c>
      <c r="S1" s="18" t="s">
        <v>27</v>
      </c>
      <c r="T1" s="4" t="s">
        <v>86</v>
      </c>
      <c r="U1" s="4" t="s">
        <v>87</v>
      </c>
      <c r="V1" s="18" t="s">
        <v>13</v>
      </c>
      <c r="W1" s="18" t="s">
        <v>14</v>
      </c>
      <c r="X1" s="18" t="s">
        <v>15</v>
      </c>
      <c r="Y1" s="18" t="s">
        <v>16</v>
      </c>
      <c r="Z1" s="4" t="s">
        <v>55</v>
      </c>
      <c r="AA1" s="23" t="s">
        <v>17</v>
      </c>
      <c r="AB1" s="24" t="s">
        <v>18</v>
      </c>
      <c r="AC1" s="18" t="s">
        <v>19</v>
      </c>
      <c r="AD1" s="22" t="s">
        <v>20</v>
      </c>
      <c r="AE1" s="22" t="s">
        <v>21</v>
      </c>
      <c r="AF1" s="18" t="s">
        <v>22</v>
      </c>
      <c r="AG1" s="22" t="s">
        <v>23</v>
      </c>
      <c r="AH1" s="22" t="s">
        <v>26</v>
      </c>
      <c r="AI1" s="5" t="s">
        <v>24</v>
      </c>
      <c r="AJ1" s="20" t="s">
        <v>56</v>
      </c>
      <c r="AK1" s="20" t="s">
        <v>64</v>
      </c>
      <c r="AL1" s="20" t="s">
        <v>285</v>
      </c>
      <c r="AM1" s="20" t="s">
        <v>286</v>
      </c>
      <c r="AN1" s="20" t="s">
        <v>287</v>
      </c>
      <c r="AO1" s="20" t="s">
        <v>288</v>
      </c>
      <c r="AP1" s="20" t="s">
        <v>289</v>
      </c>
      <c r="AQ1" s="20" t="s">
        <v>296</v>
      </c>
    </row>
    <row r="2" spans="1:43" x14ac:dyDescent="0.3">
      <c r="A2" s="21">
        <v>3</v>
      </c>
      <c r="B2" s="21">
        <v>1</v>
      </c>
      <c r="C2" s="30">
        <v>14</v>
      </c>
      <c r="D2" s="21"/>
      <c r="E2" s="21"/>
      <c r="F2" s="21"/>
      <c r="G2" s="21"/>
      <c r="H2" s="21"/>
      <c r="I2" s="21"/>
      <c r="J2" s="21"/>
      <c r="K2" s="21">
        <v>9</v>
      </c>
      <c r="L2" s="21"/>
      <c r="M2" s="21"/>
      <c r="N2" s="31"/>
      <c r="O2" s="21"/>
      <c r="P2" s="21"/>
      <c r="Q2" s="21"/>
      <c r="R2" s="21"/>
      <c r="S2" s="21"/>
      <c r="T2" s="21"/>
      <c r="U2" s="21"/>
      <c r="V2" s="21" t="s">
        <v>50</v>
      </c>
      <c r="W2" s="21"/>
      <c r="X2" s="21"/>
      <c r="Y2" s="21"/>
      <c r="Z2" s="21"/>
      <c r="AA2" s="21"/>
      <c r="AB2" s="21">
        <v>6</v>
      </c>
      <c r="AC2" s="21"/>
      <c r="AD2" s="21"/>
      <c r="AE2" s="21"/>
      <c r="AF2" s="21"/>
      <c r="AG2" s="21"/>
      <c r="AH2" s="21"/>
      <c r="AI2" s="21"/>
      <c r="AJ2" s="21" t="s">
        <v>57</v>
      </c>
      <c r="AK2" s="21"/>
      <c r="AL2">
        <f>COUNT(G2:J2)</f>
        <v>0</v>
      </c>
      <c r="AM2">
        <f>COUNT(H2:J2)</f>
        <v>0</v>
      </c>
      <c r="AQ2">
        <f>COUNT(O2:P2)</f>
        <v>0</v>
      </c>
    </row>
    <row r="3" spans="1:43" x14ac:dyDescent="0.3">
      <c r="A3" s="21">
        <v>1</v>
      </c>
      <c r="B3" s="21">
        <v>1</v>
      </c>
      <c r="C3" s="30">
        <v>19</v>
      </c>
      <c r="D3" s="21">
        <v>95</v>
      </c>
      <c r="E3" s="21">
        <v>39</v>
      </c>
      <c r="F3" s="21"/>
      <c r="G3" s="21"/>
      <c r="H3" s="21"/>
      <c r="I3" s="21"/>
      <c r="J3" s="21">
        <v>8</v>
      </c>
      <c r="K3" s="21"/>
      <c r="L3" s="21"/>
      <c r="M3" s="21"/>
      <c r="N3" s="30"/>
      <c r="O3" s="21"/>
      <c r="P3" s="21"/>
      <c r="Q3" s="21">
        <v>5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>
        <f t="shared" ref="AL3:AL66" si="0">COUNT(G3:J3)</f>
        <v>1</v>
      </c>
      <c r="AM3">
        <f>COUNT(H3:J3)</f>
        <v>1</v>
      </c>
      <c r="AN3">
        <f>COUNT(G3,I3,J3)</f>
        <v>1</v>
      </c>
      <c r="AO3">
        <f>COUNT(G3:H3,J3)</f>
        <v>1</v>
      </c>
      <c r="AP3">
        <f>COUNT(G3:I3)</f>
        <v>0</v>
      </c>
      <c r="AQ3">
        <f t="shared" ref="AQ3:AQ66" si="1">COUNT(O3:P3)</f>
        <v>0</v>
      </c>
    </row>
    <row r="4" spans="1:43" x14ac:dyDescent="0.3">
      <c r="A4" s="21">
        <v>1</v>
      </c>
      <c r="B4" s="21">
        <v>4</v>
      </c>
      <c r="C4" s="30">
        <v>18</v>
      </c>
      <c r="D4" s="21"/>
      <c r="E4" s="21">
        <v>7</v>
      </c>
      <c r="F4" s="21"/>
      <c r="G4" s="21"/>
      <c r="H4" s="21"/>
      <c r="I4" s="21"/>
      <c r="J4" s="21"/>
      <c r="K4" s="21"/>
      <c r="L4" s="21" t="s">
        <v>61</v>
      </c>
      <c r="M4" s="21"/>
      <c r="N4" s="30"/>
      <c r="O4" s="21"/>
      <c r="P4" s="21"/>
      <c r="Q4" s="21"/>
      <c r="R4" s="21"/>
      <c r="S4" s="21" t="s">
        <v>60</v>
      </c>
      <c r="T4" s="21"/>
      <c r="U4" s="21">
        <v>5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>
        <f t="shared" si="0"/>
        <v>0</v>
      </c>
      <c r="AM4">
        <f t="shared" ref="AM4:AM67" si="2">COUNT(H4:J4)</f>
        <v>0</v>
      </c>
      <c r="AN4">
        <f t="shared" ref="AN4:AN67" si="3">COUNT(G4,I4,J4)</f>
        <v>0</v>
      </c>
      <c r="AO4">
        <f t="shared" ref="AO4:AO67" si="4">COUNT(G4:H4,J4)</f>
        <v>0</v>
      </c>
      <c r="AP4">
        <f t="shared" ref="AP4:AP67" si="5">COUNT(G4:I4)</f>
        <v>0</v>
      </c>
      <c r="AQ4">
        <f t="shared" si="1"/>
        <v>0</v>
      </c>
    </row>
    <row r="5" spans="1:43" x14ac:dyDescent="0.3">
      <c r="A5" s="21">
        <v>2</v>
      </c>
      <c r="B5" s="21">
        <v>4</v>
      </c>
      <c r="C5" s="30">
        <v>151</v>
      </c>
      <c r="D5" s="21"/>
      <c r="E5" s="21"/>
      <c r="F5" s="21"/>
      <c r="G5" s="21"/>
      <c r="H5" s="21"/>
      <c r="I5" s="21"/>
      <c r="J5" s="21">
        <v>15</v>
      </c>
      <c r="K5" s="21"/>
      <c r="L5" s="21"/>
      <c r="M5" s="21"/>
      <c r="N5" s="30"/>
      <c r="O5" s="21"/>
      <c r="P5" s="21"/>
      <c r="Q5" s="21"/>
      <c r="R5" s="21">
        <v>25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 t="s">
        <v>61</v>
      </c>
      <c r="AD5" s="21"/>
      <c r="AE5" s="21"/>
      <c r="AF5" s="21">
        <v>38</v>
      </c>
      <c r="AG5" s="21"/>
      <c r="AH5" s="21"/>
      <c r="AI5" s="21"/>
      <c r="AJ5" s="21"/>
      <c r="AK5" s="21"/>
      <c r="AL5">
        <f t="shared" si="0"/>
        <v>1</v>
      </c>
      <c r="AM5">
        <f t="shared" si="2"/>
        <v>1</v>
      </c>
      <c r="AN5">
        <f t="shared" si="3"/>
        <v>1</v>
      </c>
      <c r="AO5">
        <f t="shared" si="4"/>
        <v>1</v>
      </c>
      <c r="AP5">
        <f t="shared" si="5"/>
        <v>0</v>
      </c>
      <c r="AQ5">
        <f t="shared" si="1"/>
        <v>0</v>
      </c>
    </row>
    <row r="6" spans="1:43" x14ac:dyDescent="0.3">
      <c r="A6" s="21">
        <v>1</v>
      </c>
      <c r="B6" s="21">
        <v>5</v>
      </c>
      <c r="C6" s="30">
        <v>13</v>
      </c>
      <c r="D6" s="21">
        <v>37</v>
      </c>
      <c r="E6" s="21"/>
      <c r="F6" s="21"/>
      <c r="G6" s="21"/>
      <c r="H6" s="21"/>
      <c r="I6" s="21">
        <v>8</v>
      </c>
      <c r="J6" s="21">
        <v>22</v>
      </c>
      <c r="K6" s="21"/>
      <c r="L6" s="21"/>
      <c r="M6" s="21"/>
      <c r="N6" s="3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>
        <v>2</v>
      </c>
      <c r="AE6" s="21"/>
      <c r="AF6" s="21"/>
      <c r="AG6" s="21"/>
      <c r="AH6" s="21"/>
      <c r="AI6" s="21"/>
      <c r="AJ6" s="21"/>
      <c r="AK6" s="21"/>
      <c r="AL6">
        <f t="shared" si="0"/>
        <v>2</v>
      </c>
      <c r="AM6">
        <f t="shared" si="2"/>
        <v>2</v>
      </c>
      <c r="AN6">
        <f t="shared" si="3"/>
        <v>2</v>
      </c>
      <c r="AO6">
        <f t="shared" si="4"/>
        <v>1</v>
      </c>
      <c r="AP6">
        <f t="shared" si="5"/>
        <v>1</v>
      </c>
      <c r="AQ6">
        <f t="shared" si="1"/>
        <v>0</v>
      </c>
    </row>
    <row r="7" spans="1:43" x14ac:dyDescent="0.3">
      <c r="A7" s="21">
        <v>2</v>
      </c>
      <c r="B7" s="21">
        <v>3</v>
      </c>
      <c r="C7" s="30">
        <v>16</v>
      </c>
      <c r="D7" s="21">
        <v>96</v>
      </c>
      <c r="E7" s="21"/>
      <c r="F7" s="21"/>
      <c r="G7" s="21"/>
      <c r="H7" s="21"/>
      <c r="I7" s="21"/>
      <c r="J7" s="21"/>
      <c r="K7" s="21"/>
      <c r="L7" s="21"/>
      <c r="M7" s="21"/>
      <c r="N7" s="30"/>
      <c r="O7" s="21">
        <v>10</v>
      </c>
      <c r="P7" s="21"/>
      <c r="Q7" s="21"/>
      <c r="R7" s="21"/>
      <c r="S7" s="21"/>
      <c r="T7" s="21"/>
      <c r="U7" s="21">
        <v>4</v>
      </c>
      <c r="V7" s="21"/>
      <c r="W7" s="21"/>
      <c r="X7" s="21"/>
      <c r="Y7" s="21"/>
      <c r="Z7" s="21"/>
      <c r="AA7" s="21">
        <v>6</v>
      </c>
      <c r="AB7" s="21"/>
      <c r="AC7" s="21"/>
      <c r="AD7" s="21"/>
      <c r="AE7" s="21"/>
      <c r="AF7" s="21"/>
      <c r="AG7" s="21"/>
      <c r="AH7" s="21"/>
      <c r="AI7" s="21"/>
      <c r="AJ7" s="21"/>
      <c r="AK7" s="21"/>
      <c r="AL7">
        <f t="shared" si="0"/>
        <v>0</v>
      </c>
      <c r="AM7">
        <f t="shared" si="2"/>
        <v>0</v>
      </c>
      <c r="AN7">
        <f t="shared" si="3"/>
        <v>0</v>
      </c>
      <c r="AO7">
        <f t="shared" si="4"/>
        <v>0</v>
      </c>
      <c r="AP7">
        <f t="shared" si="5"/>
        <v>0</v>
      </c>
      <c r="AQ7">
        <f t="shared" si="1"/>
        <v>1</v>
      </c>
    </row>
    <row r="8" spans="1:43" x14ac:dyDescent="0.3">
      <c r="A8" s="21">
        <v>2</v>
      </c>
      <c r="B8" s="21">
        <v>2</v>
      </c>
      <c r="C8" s="30">
        <v>15</v>
      </c>
      <c r="D8" s="21">
        <v>31</v>
      </c>
      <c r="E8" s="21">
        <v>10</v>
      </c>
      <c r="F8" s="21"/>
      <c r="G8" s="21"/>
      <c r="H8" s="21">
        <v>12</v>
      </c>
      <c r="I8" s="21"/>
      <c r="J8" s="21"/>
      <c r="K8" s="21"/>
      <c r="L8" s="21"/>
      <c r="M8" s="21"/>
      <c r="N8" s="30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 t="s">
        <v>61</v>
      </c>
      <c r="AJ8" s="21"/>
      <c r="AK8" s="21"/>
      <c r="AL8">
        <f t="shared" si="0"/>
        <v>1</v>
      </c>
      <c r="AM8">
        <f t="shared" si="2"/>
        <v>1</v>
      </c>
      <c r="AN8">
        <f t="shared" si="3"/>
        <v>0</v>
      </c>
      <c r="AO8">
        <f t="shared" si="4"/>
        <v>1</v>
      </c>
      <c r="AP8">
        <f t="shared" si="5"/>
        <v>1</v>
      </c>
      <c r="AQ8">
        <f t="shared" si="1"/>
        <v>0</v>
      </c>
    </row>
    <row r="9" spans="1:43" x14ac:dyDescent="0.3">
      <c r="A9" s="21">
        <v>3</v>
      </c>
      <c r="B9" s="21">
        <v>2</v>
      </c>
      <c r="C9" s="30">
        <v>14</v>
      </c>
      <c r="D9" s="21">
        <v>58</v>
      </c>
      <c r="E9" s="21"/>
      <c r="F9" s="21"/>
      <c r="G9" s="21"/>
      <c r="H9" s="21"/>
      <c r="I9" s="21">
        <v>6</v>
      </c>
      <c r="J9" s="21"/>
      <c r="K9" s="21"/>
      <c r="L9" s="21"/>
      <c r="M9" s="21"/>
      <c r="N9" s="30"/>
      <c r="O9" s="21"/>
      <c r="P9" s="21">
        <v>10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 t="s">
        <v>61</v>
      </c>
      <c r="AJ9" s="21"/>
      <c r="AK9" s="21"/>
      <c r="AL9">
        <f t="shared" si="0"/>
        <v>1</v>
      </c>
      <c r="AM9">
        <f t="shared" si="2"/>
        <v>1</v>
      </c>
      <c r="AN9">
        <f t="shared" si="3"/>
        <v>1</v>
      </c>
      <c r="AO9">
        <f t="shared" si="4"/>
        <v>0</v>
      </c>
      <c r="AP9">
        <f t="shared" si="5"/>
        <v>1</v>
      </c>
      <c r="AQ9">
        <f t="shared" si="1"/>
        <v>1</v>
      </c>
    </row>
    <row r="10" spans="1:43" x14ac:dyDescent="0.3">
      <c r="A10" s="21">
        <v>2</v>
      </c>
      <c r="B10" s="21">
        <v>5</v>
      </c>
      <c r="C10" s="30">
        <v>17</v>
      </c>
      <c r="D10" s="21">
        <v>103</v>
      </c>
      <c r="E10" s="21"/>
      <c r="F10" s="21"/>
      <c r="G10" s="21">
        <v>6</v>
      </c>
      <c r="H10" s="21"/>
      <c r="I10" s="21"/>
      <c r="J10" s="21"/>
      <c r="K10" s="21"/>
      <c r="L10" s="21"/>
      <c r="M10" s="21"/>
      <c r="N10" s="30"/>
      <c r="O10" s="21"/>
      <c r="P10" s="21"/>
      <c r="Q10" s="21">
        <v>1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 t="s">
        <v>61</v>
      </c>
      <c r="AL10">
        <f t="shared" si="0"/>
        <v>1</v>
      </c>
      <c r="AM10">
        <f t="shared" si="2"/>
        <v>0</v>
      </c>
      <c r="AN10">
        <f t="shared" si="3"/>
        <v>1</v>
      </c>
      <c r="AO10">
        <f t="shared" si="4"/>
        <v>1</v>
      </c>
      <c r="AP10">
        <f t="shared" si="5"/>
        <v>1</v>
      </c>
      <c r="AQ10">
        <f t="shared" si="1"/>
        <v>0</v>
      </c>
    </row>
    <row r="11" spans="1:43" x14ac:dyDescent="0.3">
      <c r="A11" s="21">
        <v>4</v>
      </c>
      <c r="B11" s="21">
        <v>2</v>
      </c>
      <c r="C11" s="30">
        <v>17</v>
      </c>
      <c r="D11" s="21">
        <v>38</v>
      </c>
      <c r="E11" s="21"/>
      <c r="F11" s="21"/>
      <c r="G11" s="21"/>
      <c r="H11" s="21"/>
      <c r="I11" s="21"/>
      <c r="J11" s="21"/>
      <c r="K11" s="21"/>
      <c r="L11" s="21"/>
      <c r="M11" s="21"/>
      <c r="N11" s="30"/>
      <c r="O11" s="21"/>
      <c r="P11" s="21"/>
      <c r="Q11" s="21">
        <v>5</v>
      </c>
      <c r="R11" s="21">
        <v>3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>
        <v>1</v>
      </c>
      <c r="AF11" s="21"/>
      <c r="AG11" s="21"/>
      <c r="AH11" s="21"/>
      <c r="AI11" s="21"/>
      <c r="AJ11" s="21"/>
      <c r="AK11" s="21"/>
      <c r="AL11">
        <f t="shared" si="0"/>
        <v>0</v>
      </c>
      <c r="AM11">
        <f t="shared" si="2"/>
        <v>0</v>
      </c>
      <c r="AN11">
        <f t="shared" si="3"/>
        <v>0</v>
      </c>
      <c r="AO11">
        <f t="shared" si="4"/>
        <v>0</v>
      </c>
      <c r="AP11">
        <f t="shared" si="5"/>
        <v>0</v>
      </c>
      <c r="AQ11">
        <f t="shared" si="1"/>
        <v>0</v>
      </c>
    </row>
    <row r="12" spans="1:43" x14ac:dyDescent="0.3">
      <c r="A12" s="21">
        <v>3</v>
      </c>
      <c r="B12" s="21">
        <v>3</v>
      </c>
      <c r="C12" s="30">
        <v>20</v>
      </c>
      <c r="D12" s="21"/>
      <c r="E12" s="21">
        <v>3</v>
      </c>
      <c r="F12" s="21" t="s">
        <v>61</v>
      </c>
      <c r="G12" s="21"/>
      <c r="H12" s="21"/>
      <c r="I12" s="21"/>
      <c r="J12" s="21"/>
      <c r="K12" s="21"/>
      <c r="L12" s="21"/>
      <c r="M12" s="21"/>
      <c r="N12" s="30">
        <v>6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>
        <v>25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>
        <f t="shared" si="0"/>
        <v>0</v>
      </c>
      <c r="AM12">
        <f t="shared" si="2"/>
        <v>0</v>
      </c>
      <c r="AN12">
        <f t="shared" si="3"/>
        <v>0</v>
      </c>
      <c r="AO12">
        <f t="shared" si="4"/>
        <v>0</v>
      </c>
      <c r="AP12">
        <f t="shared" si="5"/>
        <v>0</v>
      </c>
      <c r="AQ12">
        <f t="shared" si="1"/>
        <v>0</v>
      </c>
    </row>
    <row r="13" spans="1:43" x14ac:dyDescent="0.3">
      <c r="A13" s="21">
        <v>3</v>
      </c>
      <c r="B13" s="21">
        <v>4</v>
      </c>
      <c r="C13" s="30">
        <v>15</v>
      </c>
      <c r="D13" s="21"/>
      <c r="E13" s="21"/>
      <c r="F13" s="21"/>
      <c r="G13" s="21"/>
      <c r="H13" s="21"/>
      <c r="I13" s="21"/>
      <c r="J13" s="21">
        <v>6</v>
      </c>
      <c r="K13" s="21"/>
      <c r="L13" s="21"/>
      <c r="M13" s="21"/>
      <c r="N13" s="30"/>
      <c r="O13" s="21"/>
      <c r="P13" s="21"/>
      <c r="Q13" s="21"/>
      <c r="R13" s="21">
        <v>16</v>
      </c>
      <c r="S13" s="21"/>
      <c r="T13" s="21"/>
      <c r="U13" s="21"/>
      <c r="V13" s="21"/>
      <c r="W13" s="21"/>
      <c r="X13" s="21"/>
      <c r="Y13" s="21"/>
      <c r="Z13" s="21"/>
      <c r="AA13" s="21"/>
      <c r="AB13" s="21">
        <v>6</v>
      </c>
      <c r="AC13" s="21"/>
      <c r="AD13" s="21"/>
      <c r="AE13" s="21"/>
      <c r="AF13" s="21"/>
      <c r="AG13" s="21"/>
      <c r="AH13" s="21"/>
      <c r="AI13" s="21"/>
      <c r="AJ13" s="21" t="s">
        <v>65</v>
      </c>
      <c r="AK13" s="21"/>
      <c r="AL13">
        <f t="shared" si="0"/>
        <v>1</v>
      </c>
      <c r="AM13">
        <f t="shared" si="2"/>
        <v>1</v>
      </c>
      <c r="AN13">
        <f t="shared" si="3"/>
        <v>1</v>
      </c>
      <c r="AO13">
        <f t="shared" si="4"/>
        <v>1</v>
      </c>
      <c r="AP13">
        <f t="shared" si="5"/>
        <v>0</v>
      </c>
      <c r="AQ13">
        <f t="shared" si="1"/>
        <v>0</v>
      </c>
    </row>
    <row r="14" spans="1:43" x14ac:dyDescent="0.3">
      <c r="A14" s="21">
        <v>1</v>
      </c>
      <c r="B14" s="21">
        <v>4</v>
      </c>
      <c r="C14" s="30">
        <v>18</v>
      </c>
      <c r="D14" s="21"/>
      <c r="E14" s="21">
        <v>47</v>
      </c>
      <c r="F14" s="21"/>
      <c r="G14" s="21"/>
      <c r="H14" s="21"/>
      <c r="I14" s="21"/>
      <c r="J14" s="21"/>
      <c r="K14" s="21"/>
      <c r="L14" s="21"/>
      <c r="M14" s="21"/>
      <c r="N14" s="30"/>
      <c r="O14" s="21">
        <v>12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6</v>
      </c>
      <c r="AC14" s="21"/>
      <c r="AD14" s="21"/>
      <c r="AE14" s="21"/>
      <c r="AF14" s="21"/>
      <c r="AG14" s="21"/>
      <c r="AH14" s="21"/>
      <c r="AI14" s="21"/>
      <c r="AJ14" s="21"/>
      <c r="AK14" s="21" t="s">
        <v>50</v>
      </c>
      <c r="AL14">
        <f t="shared" si="0"/>
        <v>0</v>
      </c>
      <c r="AM14">
        <f t="shared" si="2"/>
        <v>0</v>
      </c>
      <c r="AN14">
        <f t="shared" si="3"/>
        <v>0</v>
      </c>
      <c r="AO14">
        <f t="shared" si="4"/>
        <v>0</v>
      </c>
      <c r="AP14">
        <f t="shared" si="5"/>
        <v>0</v>
      </c>
      <c r="AQ14">
        <f t="shared" si="1"/>
        <v>1</v>
      </c>
    </row>
    <row r="15" spans="1:43" x14ac:dyDescent="0.3">
      <c r="A15" s="21">
        <v>3</v>
      </c>
      <c r="B15" s="21">
        <v>5</v>
      </c>
      <c r="C15" s="30">
        <v>14</v>
      </c>
      <c r="D15" s="21">
        <v>11</v>
      </c>
      <c r="E15" s="21">
        <v>23</v>
      </c>
      <c r="F15" s="21"/>
      <c r="G15" s="21"/>
      <c r="H15" s="21"/>
      <c r="I15" s="21"/>
      <c r="J15" s="21"/>
      <c r="K15" s="21"/>
      <c r="L15" s="21"/>
      <c r="M15" s="21">
        <v>5</v>
      </c>
      <c r="N15" s="3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 t="s">
        <v>66</v>
      </c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>
        <f t="shared" si="0"/>
        <v>0</v>
      </c>
      <c r="AM15">
        <f t="shared" si="2"/>
        <v>0</v>
      </c>
      <c r="AN15">
        <f t="shared" si="3"/>
        <v>0</v>
      </c>
      <c r="AO15">
        <f t="shared" si="4"/>
        <v>0</v>
      </c>
      <c r="AP15">
        <f t="shared" si="5"/>
        <v>0</v>
      </c>
      <c r="AQ15">
        <f t="shared" si="1"/>
        <v>0</v>
      </c>
    </row>
    <row r="16" spans="1:43" x14ac:dyDescent="0.3">
      <c r="A16" s="21">
        <v>1</v>
      </c>
      <c r="B16" s="21">
        <v>2</v>
      </c>
      <c r="C16" s="30">
        <v>14</v>
      </c>
      <c r="D16" s="21">
        <v>16</v>
      </c>
      <c r="E16" s="21"/>
      <c r="F16" s="21"/>
      <c r="G16" s="21"/>
      <c r="H16" s="21"/>
      <c r="I16" s="21"/>
      <c r="J16" s="21"/>
      <c r="K16" s="21">
        <v>4</v>
      </c>
      <c r="L16" s="21"/>
      <c r="M16" s="21"/>
      <c r="N16" s="30"/>
      <c r="O16" s="21">
        <v>15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>
        <v>6</v>
      </c>
      <c r="AH16" s="21"/>
      <c r="AI16" s="21"/>
      <c r="AJ16" s="21"/>
      <c r="AK16" s="21"/>
      <c r="AL16">
        <f t="shared" si="0"/>
        <v>0</v>
      </c>
      <c r="AM16">
        <f t="shared" si="2"/>
        <v>0</v>
      </c>
      <c r="AN16">
        <f t="shared" si="3"/>
        <v>0</v>
      </c>
      <c r="AO16">
        <f t="shared" si="4"/>
        <v>0</v>
      </c>
      <c r="AP16">
        <f t="shared" si="5"/>
        <v>0</v>
      </c>
      <c r="AQ16">
        <f t="shared" si="1"/>
        <v>1</v>
      </c>
    </row>
    <row r="17" spans="1:43" x14ac:dyDescent="0.3">
      <c r="A17" s="21">
        <v>1</v>
      </c>
      <c r="B17" s="21">
        <v>5</v>
      </c>
      <c r="C17" s="30">
        <v>15</v>
      </c>
      <c r="D17" s="21">
        <v>88</v>
      </c>
      <c r="E17" s="21">
        <v>19</v>
      </c>
      <c r="F17" s="21"/>
      <c r="G17" s="21"/>
      <c r="H17" s="21"/>
      <c r="I17" s="21">
        <v>5</v>
      </c>
      <c r="J17" s="21"/>
      <c r="K17" s="21"/>
      <c r="L17" s="21"/>
      <c r="M17" s="21"/>
      <c r="N17" s="30"/>
      <c r="O17" s="21"/>
      <c r="P17" s="21">
        <v>10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>
        <f t="shared" si="0"/>
        <v>1</v>
      </c>
      <c r="AM17">
        <f t="shared" si="2"/>
        <v>1</v>
      </c>
      <c r="AN17">
        <f t="shared" si="3"/>
        <v>1</v>
      </c>
      <c r="AO17">
        <f t="shared" si="4"/>
        <v>0</v>
      </c>
      <c r="AP17">
        <f t="shared" si="5"/>
        <v>1</v>
      </c>
      <c r="AQ17">
        <f t="shared" si="1"/>
        <v>1</v>
      </c>
    </row>
    <row r="18" spans="1:43" x14ac:dyDescent="0.3">
      <c r="A18" s="21">
        <v>3</v>
      </c>
      <c r="B18" s="21">
        <v>4</v>
      </c>
      <c r="C18" s="30">
        <v>14</v>
      </c>
      <c r="D18" s="21">
        <v>11</v>
      </c>
      <c r="E18" s="21"/>
      <c r="F18" s="21"/>
      <c r="G18" s="21"/>
      <c r="H18" s="21"/>
      <c r="I18" s="21"/>
      <c r="J18" s="21">
        <v>27</v>
      </c>
      <c r="K18" s="21"/>
      <c r="L18" s="21"/>
      <c r="M18" s="21"/>
      <c r="N18" s="30"/>
      <c r="O18" s="21"/>
      <c r="P18" s="21"/>
      <c r="Q18" s="21"/>
      <c r="R18" s="21">
        <v>17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>
        <v>2</v>
      </c>
      <c r="AF18" s="21"/>
      <c r="AG18" s="21"/>
      <c r="AH18" s="21"/>
      <c r="AI18" s="21"/>
      <c r="AJ18" s="21"/>
      <c r="AK18" s="21"/>
      <c r="AL18">
        <f t="shared" si="0"/>
        <v>1</v>
      </c>
      <c r="AM18">
        <f t="shared" si="2"/>
        <v>1</v>
      </c>
      <c r="AN18">
        <f t="shared" si="3"/>
        <v>1</v>
      </c>
      <c r="AO18">
        <f t="shared" si="4"/>
        <v>1</v>
      </c>
      <c r="AP18">
        <f t="shared" si="5"/>
        <v>0</v>
      </c>
      <c r="AQ18">
        <f t="shared" si="1"/>
        <v>0</v>
      </c>
    </row>
    <row r="19" spans="1:43" x14ac:dyDescent="0.3">
      <c r="A19" s="21">
        <v>1</v>
      </c>
      <c r="B19" s="21">
        <v>4</v>
      </c>
      <c r="C19" s="30">
        <v>16</v>
      </c>
      <c r="D19" s="21"/>
      <c r="E19" s="21">
        <v>9</v>
      </c>
      <c r="F19" s="21"/>
      <c r="G19" s="21"/>
      <c r="H19" s="21"/>
      <c r="I19" s="21"/>
      <c r="J19" s="21"/>
      <c r="K19" s="21"/>
      <c r="L19" s="21" t="s">
        <v>68</v>
      </c>
      <c r="M19" s="21"/>
      <c r="N19" s="3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>
        <v>25</v>
      </c>
      <c r="AA19" s="21">
        <v>7</v>
      </c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>
        <f t="shared" si="0"/>
        <v>0</v>
      </c>
      <c r="AM19">
        <f t="shared" si="2"/>
        <v>0</v>
      </c>
      <c r="AN19">
        <f t="shared" si="3"/>
        <v>0</v>
      </c>
      <c r="AO19">
        <f t="shared" si="4"/>
        <v>0</v>
      </c>
      <c r="AP19">
        <f t="shared" si="5"/>
        <v>0</v>
      </c>
      <c r="AQ19">
        <f t="shared" si="1"/>
        <v>0</v>
      </c>
    </row>
    <row r="20" spans="1:43" x14ac:dyDescent="0.3">
      <c r="A20" s="21">
        <v>2</v>
      </c>
      <c r="B20" s="21">
        <v>4</v>
      </c>
      <c r="C20" s="30">
        <v>19</v>
      </c>
      <c r="D20" s="21">
        <v>104</v>
      </c>
      <c r="E20" s="21"/>
      <c r="F20" s="21"/>
      <c r="G20" s="21"/>
      <c r="H20" s="21">
        <v>14</v>
      </c>
      <c r="I20" s="21"/>
      <c r="J20" s="21"/>
      <c r="K20" s="21"/>
      <c r="L20" s="21"/>
      <c r="M20" s="21"/>
      <c r="N20" s="30"/>
      <c r="O20" s="21"/>
      <c r="P20" s="21"/>
      <c r="Q20" s="21"/>
      <c r="R20" s="21"/>
      <c r="S20" s="21"/>
      <c r="T20" s="21"/>
      <c r="U20" s="21"/>
      <c r="V20" s="21" t="s">
        <v>69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>
        <v>8</v>
      </c>
      <c r="AH20" s="21"/>
      <c r="AI20" s="21"/>
      <c r="AJ20" s="21"/>
      <c r="AK20" s="21"/>
      <c r="AL20">
        <f t="shared" si="0"/>
        <v>1</v>
      </c>
      <c r="AM20">
        <f t="shared" si="2"/>
        <v>1</v>
      </c>
      <c r="AN20">
        <f t="shared" si="3"/>
        <v>0</v>
      </c>
      <c r="AO20">
        <f t="shared" si="4"/>
        <v>1</v>
      </c>
      <c r="AP20">
        <f t="shared" si="5"/>
        <v>1</v>
      </c>
      <c r="AQ20">
        <f t="shared" si="1"/>
        <v>0</v>
      </c>
    </row>
    <row r="21" spans="1:43" x14ac:dyDescent="0.3">
      <c r="A21" s="21">
        <v>2</v>
      </c>
      <c r="B21" s="21">
        <v>3</v>
      </c>
      <c r="C21" s="30">
        <v>13</v>
      </c>
      <c r="D21" s="21"/>
      <c r="E21" s="21"/>
      <c r="F21" s="21"/>
      <c r="G21" s="21">
        <v>6</v>
      </c>
      <c r="H21" s="21">
        <v>16</v>
      </c>
      <c r="I21" s="21">
        <v>8</v>
      </c>
      <c r="J21" s="21"/>
      <c r="K21" s="21"/>
      <c r="L21" s="21"/>
      <c r="M21" s="21"/>
      <c r="N21" s="3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>
        <v>25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>
        <f t="shared" si="0"/>
        <v>3</v>
      </c>
      <c r="AM21">
        <f t="shared" si="2"/>
        <v>2</v>
      </c>
      <c r="AN21">
        <f t="shared" si="3"/>
        <v>2</v>
      </c>
      <c r="AO21">
        <f t="shared" si="4"/>
        <v>2</v>
      </c>
      <c r="AP21">
        <f t="shared" si="5"/>
        <v>3</v>
      </c>
      <c r="AQ21">
        <f t="shared" si="1"/>
        <v>0</v>
      </c>
    </row>
    <row r="22" spans="1:43" x14ac:dyDescent="0.3">
      <c r="A22" s="21">
        <v>3</v>
      </c>
      <c r="B22" s="21">
        <v>5</v>
      </c>
      <c r="C22" s="30">
        <v>20</v>
      </c>
      <c r="D22" s="21"/>
      <c r="E22" s="21"/>
      <c r="F22" s="21"/>
      <c r="G22" s="21">
        <v>16</v>
      </c>
      <c r="H22" s="21"/>
      <c r="I22" s="21"/>
      <c r="J22" s="21"/>
      <c r="K22" s="21"/>
      <c r="L22" s="21"/>
      <c r="M22" s="21"/>
      <c r="N22" s="30"/>
      <c r="O22" s="21">
        <v>14</v>
      </c>
      <c r="P22" s="21">
        <v>15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 t="s">
        <v>61</v>
      </c>
      <c r="AI22" s="21"/>
      <c r="AJ22" s="21"/>
      <c r="AK22" s="21"/>
      <c r="AL22">
        <f t="shared" si="0"/>
        <v>1</v>
      </c>
      <c r="AM22">
        <f t="shared" si="2"/>
        <v>0</v>
      </c>
      <c r="AN22">
        <f t="shared" si="3"/>
        <v>1</v>
      </c>
      <c r="AO22">
        <f t="shared" si="4"/>
        <v>1</v>
      </c>
      <c r="AP22">
        <f t="shared" si="5"/>
        <v>1</v>
      </c>
      <c r="AQ22">
        <f t="shared" si="1"/>
        <v>2</v>
      </c>
    </row>
    <row r="23" spans="1:43" x14ac:dyDescent="0.3">
      <c r="A23" s="21">
        <v>1</v>
      </c>
      <c r="B23" s="21">
        <v>5</v>
      </c>
      <c r="C23" s="30">
        <v>12</v>
      </c>
      <c r="D23" s="21"/>
      <c r="E23" s="21">
        <v>53</v>
      </c>
      <c r="F23" s="21"/>
      <c r="G23" s="21"/>
      <c r="H23" s="21"/>
      <c r="I23" s="21"/>
      <c r="J23" s="21"/>
      <c r="K23" s="21"/>
      <c r="L23" s="21"/>
      <c r="M23" s="21"/>
      <c r="N23" s="30"/>
      <c r="O23" s="21"/>
      <c r="P23" s="21"/>
      <c r="Q23" s="21"/>
      <c r="R23" s="21"/>
      <c r="S23" s="21"/>
      <c r="T23" s="21">
        <v>5</v>
      </c>
      <c r="U23" s="21"/>
      <c r="V23" s="21"/>
      <c r="W23" s="21"/>
      <c r="X23" s="21"/>
      <c r="Y23" s="21"/>
      <c r="Z23" s="21"/>
      <c r="AA23" s="21"/>
      <c r="AB23" s="21"/>
      <c r="AC23" s="21"/>
      <c r="AD23" s="21">
        <v>2</v>
      </c>
      <c r="AE23" s="21"/>
      <c r="AF23" s="21"/>
      <c r="AG23" s="21"/>
      <c r="AH23" s="21"/>
      <c r="AI23" s="21"/>
      <c r="AJ23" s="21"/>
      <c r="AK23" s="21" t="s">
        <v>70</v>
      </c>
      <c r="AL23">
        <f t="shared" si="0"/>
        <v>0</v>
      </c>
      <c r="AM23">
        <f t="shared" si="2"/>
        <v>0</v>
      </c>
      <c r="AN23">
        <f t="shared" si="3"/>
        <v>0</v>
      </c>
      <c r="AO23">
        <f t="shared" si="4"/>
        <v>0</v>
      </c>
      <c r="AP23">
        <f t="shared" si="5"/>
        <v>0</v>
      </c>
      <c r="AQ23">
        <f t="shared" si="1"/>
        <v>0</v>
      </c>
    </row>
    <row r="24" spans="1:43" x14ac:dyDescent="0.3">
      <c r="A24" s="21">
        <v>3</v>
      </c>
      <c r="B24" s="21">
        <v>3</v>
      </c>
      <c r="C24" s="30">
        <v>17</v>
      </c>
      <c r="D24" s="21">
        <v>10</v>
      </c>
      <c r="E24" s="21"/>
      <c r="F24" s="21"/>
      <c r="G24" s="21"/>
      <c r="H24" s="21">
        <v>21</v>
      </c>
      <c r="I24" s="21"/>
      <c r="J24" s="21"/>
      <c r="K24" s="21"/>
      <c r="L24" s="21"/>
      <c r="M24" s="21"/>
      <c r="N24" s="30"/>
      <c r="O24" s="21"/>
      <c r="P24" s="21"/>
      <c r="Q24" s="21">
        <v>3</v>
      </c>
      <c r="R24" s="21">
        <v>4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>
        <f t="shared" si="0"/>
        <v>1</v>
      </c>
      <c r="AM24">
        <f t="shared" si="2"/>
        <v>1</v>
      </c>
      <c r="AN24">
        <f t="shared" si="3"/>
        <v>0</v>
      </c>
      <c r="AO24">
        <f t="shared" si="4"/>
        <v>1</v>
      </c>
      <c r="AP24">
        <f t="shared" si="5"/>
        <v>1</v>
      </c>
      <c r="AQ24">
        <f t="shared" si="1"/>
        <v>0</v>
      </c>
    </row>
    <row r="25" spans="1:43" x14ac:dyDescent="0.3">
      <c r="A25" s="21">
        <v>3</v>
      </c>
      <c r="B25" s="21">
        <v>1</v>
      </c>
      <c r="C25" s="30">
        <v>10</v>
      </c>
      <c r="D25" s="21"/>
      <c r="E25" s="21"/>
      <c r="F25" s="21"/>
      <c r="G25" s="21">
        <v>12</v>
      </c>
      <c r="H25" s="21"/>
      <c r="I25" s="21">
        <v>26</v>
      </c>
      <c r="J25" s="21"/>
      <c r="K25" s="21"/>
      <c r="L25" s="21"/>
      <c r="M25" s="21"/>
      <c r="N25" s="30"/>
      <c r="O25" s="21"/>
      <c r="P25" s="21"/>
      <c r="Q25" s="21"/>
      <c r="R25" s="21">
        <v>3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>
        <v>1</v>
      </c>
      <c r="AF25" s="21"/>
      <c r="AG25" s="21"/>
      <c r="AH25" s="21"/>
      <c r="AI25" s="21"/>
      <c r="AJ25" s="21"/>
      <c r="AK25" s="21"/>
      <c r="AL25">
        <f t="shared" si="0"/>
        <v>2</v>
      </c>
      <c r="AM25">
        <f t="shared" si="2"/>
        <v>1</v>
      </c>
      <c r="AN25">
        <f t="shared" si="3"/>
        <v>2</v>
      </c>
      <c r="AO25">
        <f t="shared" si="4"/>
        <v>1</v>
      </c>
      <c r="AP25">
        <f t="shared" si="5"/>
        <v>2</v>
      </c>
      <c r="AQ25">
        <f t="shared" si="1"/>
        <v>0</v>
      </c>
    </row>
    <row r="26" spans="1:43" x14ac:dyDescent="0.3">
      <c r="A26" s="21">
        <v>3</v>
      </c>
      <c r="B26" s="21">
        <v>2</v>
      </c>
      <c r="C26" s="30">
        <v>15</v>
      </c>
      <c r="D26" s="21">
        <v>36</v>
      </c>
      <c r="E26" s="21"/>
      <c r="F26" s="21"/>
      <c r="G26" s="21"/>
      <c r="H26" s="21"/>
      <c r="I26" s="21"/>
      <c r="J26" s="21">
        <v>21</v>
      </c>
      <c r="K26" s="21">
        <v>10</v>
      </c>
      <c r="L26" s="21"/>
      <c r="M26" s="21"/>
      <c r="N26" s="3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>
        <v>4</v>
      </c>
      <c r="AC26" s="21"/>
      <c r="AD26" s="21"/>
      <c r="AE26" s="21"/>
      <c r="AF26" s="21"/>
      <c r="AG26" s="21"/>
      <c r="AH26" s="21"/>
      <c r="AI26" s="21"/>
      <c r="AJ26" s="21"/>
      <c r="AK26" s="21"/>
      <c r="AL26">
        <f t="shared" si="0"/>
        <v>1</v>
      </c>
      <c r="AM26">
        <f t="shared" si="2"/>
        <v>1</v>
      </c>
      <c r="AN26">
        <f t="shared" si="3"/>
        <v>1</v>
      </c>
      <c r="AO26">
        <f t="shared" si="4"/>
        <v>1</v>
      </c>
      <c r="AP26">
        <f t="shared" si="5"/>
        <v>0</v>
      </c>
      <c r="AQ26">
        <f t="shared" si="1"/>
        <v>0</v>
      </c>
    </row>
    <row r="27" spans="1:43" x14ac:dyDescent="0.3">
      <c r="A27" s="21">
        <v>1</v>
      </c>
      <c r="B27" s="21">
        <v>1</v>
      </c>
      <c r="C27" s="30">
        <v>18</v>
      </c>
      <c r="D27" s="21"/>
      <c r="E27" s="21">
        <v>19</v>
      </c>
      <c r="F27" s="21"/>
      <c r="G27" s="21"/>
      <c r="H27" s="21"/>
      <c r="I27" s="21"/>
      <c r="J27" s="21">
        <v>18</v>
      </c>
      <c r="K27" s="21"/>
      <c r="L27" s="21"/>
      <c r="M27" s="21"/>
      <c r="N27" s="30"/>
      <c r="O27" s="21"/>
      <c r="P27" s="21"/>
      <c r="Q27" s="21"/>
      <c r="R27" s="21">
        <v>19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 t="s">
        <v>71</v>
      </c>
      <c r="AJ27" s="21"/>
      <c r="AK27" s="21"/>
      <c r="AL27">
        <f t="shared" si="0"/>
        <v>1</v>
      </c>
      <c r="AM27">
        <f t="shared" si="2"/>
        <v>1</v>
      </c>
      <c r="AN27">
        <f t="shared" si="3"/>
        <v>1</v>
      </c>
      <c r="AO27">
        <f t="shared" si="4"/>
        <v>1</v>
      </c>
      <c r="AP27">
        <f t="shared" si="5"/>
        <v>0</v>
      </c>
      <c r="AQ27">
        <f t="shared" si="1"/>
        <v>0</v>
      </c>
    </row>
    <row r="28" spans="1:43" x14ac:dyDescent="0.3">
      <c r="A28" s="21">
        <v>2</v>
      </c>
      <c r="B28" s="21">
        <v>4</v>
      </c>
      <c r="C28" s="30">
        <v>20</v>
      </c>
      <c r="D28" s="21"/>
      <c r="E28" s="21">
        <v>13</v>
      </c>
      <c r="F28" s="21"/>
      <c r="G28" s="21"/>
      <c r="H28" s="21"/>
      <c r="I28" s="21"/>
      <c r="J28" s="21"/>
      <c r="K28" s="21"/>
      <c r="L28" s="21"/>
      <c r="M28" s="21"/>
      <c r="N28" s="30"/>
      <c r="O28" s="21"/>
      <c r="P28" s="21"/>
      <c r="Q28" s="21"/>
      <c r="R28" s="21"/>
      <c r="S28" s="21"/>
      <c r="T28" s="21">
        <v>8</v>
      </c>
      <c r="U28" s="21">
        <v>1</v>
      </c>
      <c r="V28" s="21"/>
      <c r="W28" s="21"/>
      <c r="X28" s="21"/>
      <c r="Y28" s="21"/>
      <c r="Z28" s="21"/>
      <c r="AA28" s="21"/>
      <c r="AB28" s="21"/>
      <c r="AC28" s="21"/>
      <c r="AD28" s="21">
        <v>1</v>
      </c>
      <c r="AE28" s="21"/>
      <c r="AF28" s="21"/>
      <c r="AG28" s="21"/>
      <c r="AH28" s="21"/>
      <c r="AI28" s="21"/>
      <c r="AJ28" s="21"/>
      <c r="AK28" s="21"/>
      <c r="AL28">
        <f t="shared" si="0"/>
        <v>0</v>
      </c>
      <c r="AM28">
        <f t="shared" si="2"/>
        <v>0</v>
      </c>
      <c r="AN28">
        <f t="shared" si="3"/>
        <v>0</v>
      </c>
      <c r="AO28">
        <f t="shared" si="4"/>
        <v>0</v>
      </c>
      <c r="AP28">
        <f t="shared" si="5"/>
        <v>0</v>
      </c>
      <c r="AQ28">
        <f t="shared" si="1"/>
        <v>0</v>
      </c>
    </row>
    <row r="29" spans="1:43" x14ac:dyDescent="0.3">
      <c r="A29" s="21">
        <v>1</v>
      </c>
      <c r="B29" s="21">
        <v>3</v>
      </c>
      <c r="C29" s="30">
        <v>11</v>
      </c>
      <c r="D29" s="21">
        <v>11</v>
      </c>
      <c r="E29" s="21">
        <v>4</v>
      </c>
      <c r="F29" s="21"/>
      <c r="G29" s="21"/>
      <c r="H29" s="21"/>
      <c r="I29" s="21"/>
      <c r="J29" s="21"/>
      <c r="K29" s="21"/>
      <c r="L29" s="21"/>
      <c r="M29" s="21"/>
      <c r="N29" s="30"/>
      <c r="O29" s="21"/>
      <c r="P29" s="21"/>
      <c r="Q29" s="21">
        <v>3</v>
      </c>
      <c r="R29" s="21"/>
      <c r="S29" s="21"/>
      <c r="T29" s="21"/>
      <c r="U29" s="21">
        <v>3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>
        <f t="shared" si="0"/>
        <v>0</v>
      </c>
      <c r="AM29">
        <f t="shared" si="2"/>
        <v>0</v>
      </c>
      <c r="AN29">
        <f t="shared" si="3"/>
        <v>0</v>
      </c>
      <c r="AO29">
        <f t="shared" si="4"/>
        <v>0</v>
      </c>
      <c r="AP29">
        <f t="shared" si="5"/>
        <v>0</v>
      </c>
      <c r="AQ29">
        <f t="shared" si="1"/>
        <v>0</v>
      </c>
    </row>
    <row r="30" spans="1:43" x14ac:dyDescent="0.3">
      <c r="A30" s="21">
        <v>3</v>
      </c>
      <c r="B30" s="21">
        <v>2</v>
      </c>
      <c r="C30" s="30">
        <v>11</v>
      </c>
      <c r="D30" s="21">
        <v>20</v>
      </c>
      <c r="E30" s="21"/>
      <c r="F30" s="21"/>
      <c r="G30" s="21"/>
      <c r="H30" s="21"/>
      <c r="I30" s="21">
        <v>25</v>
      </c>
      <c r="J30" s="21"/>
      <c r="K30" s="21"/>
      <c r="L30" s="21"/>
      <c r="M30" s="21"/>
      <c r="N30" s="30"/>
      <c r="O30" s="21"/>
      <c r="P30" s="21"/>
      <c r="Q30" s="21"/>
      <c r="R30" s="21"/>
      <c r="S30" s="21"/>
      <c r="T30" s="21"/>
      <c r="U30" s="21"/>
      <c r="V30" s="21"/>
      <c r="W30" s="21"/>
      <c r="X30" s="21" t="s">
        <v>71</v>
      </c>
      <c r="Y30" s="21"/>
      <c r="Z30" s="21"/>
      <c r="AA30" s="21"/>
      <c r="AB30" s="21"/>
      <c r="AC30" s="21"/>
      <c r="AD30" s="21"/>
      <c r="AE30" s="21">
        <v>1</v>
      </c>
      <c r="AF30" s="21"/>
      <c r="AG30" s="21"/>
      <c r="AH30" s="21"/>
      <c r="AI30" s="21"/>
      <c r="AJ30" s="21"/>
      <c r="AK30" s="21"/>
      <c r="AL30">
        <f t="shared" si="0"/>
        <v>1</v>
      </c>
      <c r="AM30">
        <f t="shared" si="2"/>
        <v>1</v>
      </c>
      <c r="AN30">
        <f t="shared" si="3"/>
        <v>1</v>
      </c>
      <c r="AO30">
        <f t="shared" si="4"/>
        <v>0</v>
      </c>
      <c r="AP30">
        <f t="shared" si="5"/>
        <v>1</v>
      </c>
      <c r="AQ30">
        <f t="shared" si="1"/>
        <v>0</v>
      </c>
    </row>
    <row r="31" spans="1:43" x14ac:dyDescent="0.3">
      <c r="A31" s="21">
        <v>1</v>
      </c>
      <c r="B31" s="21">
        <v>1</v>
      </c>
      <c r="C31" s="30">
        <v>16</v>
      </c>
      <c r="D31" s="21"/>
      <c r="E31" s="21">
        <v>4</v>
      </c>
      <c r="F31" s="21"/>
      <c r="G31" s="21"/>
      <c r="H31" s="21"/>
      <c r="I31" s="21"/>
      <c r="J31" s="21"/>
      <c r="K31" s="21">
        <v>4</v>
      </c>
      <c r="L31" s="21"/>
      <c r="M31" s="21"/>
      <c r="N31" s="30">
        <v>7</v>
      </c>
      <c r="O31" s="21"/>
      <c r="P31" s="21"/>
      <c r="Q31" s="21"/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>
        <f t="shared" si="0"/>
        <v>0</v>
      </c>
      <c r="AM31">
        <f t="shared" si="2"/>
        <v>0</v>
      </c>
      <c r="AN31">
        <f t="shared" si="3"/>
        <v>0</v>
      </c>
      <c r="AO31">
        <f t="shared" si="4"/>
        <v>0</v>
      </c>
      <c r="AP31">
        <f t="shared" si="5"/>
        <v>0</v>
      </c>
      <c r="AQ31">
        <f t="shared" si="1"/>
        <v>0</v>
      </c>
    </row>
    <row r="32" spans="1:43" x14ac:dyDescent="0.3">
      <c r="A32" s="21">
        <v>1</v>
      </c>
      <c r="B32" s="21">
        <v>2</v>
      </c>
      <c r="C32" s="30">
        <v>10</v>
      </c>
      <c r="D32" s="21">
        <v>89</v>
      </c>
      <c r="E32" s="21"/>
      <c r="F32" s="21" t="s">
        <v>61</v>
      </c>
      <c r="G32" s="21">
        <v>26</v>
      </c>
      <c r="H32" s="21"/>
      <c r="I32" s="21"/>
      <c r="J32" s="21"/>
      <c r="K32" s="21"/>
      <c r="L32" s="21"/>
      <c r="M32" s="21"/>
      <c r="N32" s="30"/>
      <c r="O32" s="21"/>
      <c r="P32" s="21"/>
      <c r="Q32" s="21"/>
      <c r="R32" s="21"/>
      <c r="S32" s="21"/>
      <c r="T32" s="21"/>
      <c r="U32" s="21">
        <v>1</v>
      </c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>
        <f t="shared" si="0"/>
        <v>1</v>
      </c>
      <c r="AM32">
        <f t="shared" si="2"/>
        <v>0</v>
      </c>
      <c r="AN32">
        <f t="shared" si="3"/>
        <v>1</v>
      </c>
      <c r="AO32">
        <f t="shared" si="4"/>
        <v>1</v>
      </c>
      <c r="AP32">
        <f t="shared" si="5"/>
        <v>1</v>
      </c>
      <c r="AQ32">
        <f t="shared" si="1"/>
        <v>0</v>
      </c>
    </row>
    <row r="33" spans="1:43" x14ac:dyDescent="0.3">
      <c r="A33" s="21">
        <v>2</v>
      </c>
      <c r="B33" s="21">
        <v>1</v>
      </c>
      <c r="C33" s="30">
        <v>18</v>
      </c>
      <c r="D33" s="21">
        <v>93</v>
      </c>
      <c r="E33" s="21">
        <v>5</v>
      </c>
      <c r="F33" s="21"/>
      <c r="G33" s="21"/>
      <c r="H33" s="21"/>
      <c r="I33" s="21"/>
      <c r="J33" s="21"/>
      <c r="K33" s="21"/>
      <c r="L33" s="21"/>
      <c r="M33" s="21"/>
      <c r="N33" s="30"/>
      <c r="O33" s="21">
        <v>11</v>
      </c>
      <c r="P33" s="21"/>
      <c r="Q33" s="21">
        <v>3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>
        <f t="shared" si="0"/>
        <v>0</v>
      </c>
      <c r="AM33">
        <f t="shared" si="2"/>
        <v>0</v>
      </c>
      <c r="AN33">
        <f t="shared" si="3"/>
        <v>0</v>
      </c>
      <c r="AO33">
        <f t="shared" si="4"/>
        <v>0</v>
      </c>
      <c r="AP33">
        <f t="shared" si="5"/>
        <v>0</v>
      </c>
      <c r="AQ33">
        <f t="shared" si="1"/>
        <v>1</v>
      </c>
    </row>
    <row r="34" spans="1:43" x14ac:dyDescent="0.3">
      <c r="A34" s="21">
        <v>2</v>
      </c>
      <c r="B34" s="21">
        <v>1</v>
      </c>
      <c r="C34" s="30">
        <v>12</v>
      </c>
      <c r="D34" s="21">
        <v>13</v>
      </c>
      <c r="E34" s="21"/>
      <c r="F34" s="21"/>
      <c r="G34" s="21"/>
      <c r="H34" s="21"/>
      <c r="I34" s="21"/>
      <c r="J34" s="21"/>
      <c r="K34" s="21"/>
      <c r="L34" s="21"/>
      <c r="M34" s="21"/>
      <c r="N34" s="3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>
        <v>4</v>
      </c>
      <c r="AB34" s="21"/>
      <c r="AC34" s="21"/>
      <c r="AD34" s="21">
        <v>1</v>
      </c>
      <c r="AE34" s="21"/>
      <c r="AF34" s="21"/>
      <c r="AG34" s="21"/>
      <c r="AH34" s="21"/>
      <c r="AI34" s="21"/>
      <c r="AJ34" s="21"/>
      <c r="AK34" s="21" t="s">
        <v>61</v>
      </c>
      <c r="AL34">
        <f t="shared" si="0"/>
        <v>0</v>
      </c>
      <c r="AM34">
        <f t="shared" si="2"/>
        <v>0</v>
      </c>
      <c r="AN34">
        <f t="shared" si="3"/>
        <v>0</v>
      </c>
      <c r="AO34">
        <f t="shared" si="4"/>
        <v>0</v>
      </c>
      <c r="AP34">
        <f t="shared" si="5"/>
        <v>0</v>
      </c>
      <c r="AQ34">
        <f t="shared" si="1"/>
        <v>0</v>
      </c>
    </row>
    <row r="35" spans="1:43" x14ac:dyDescent="0.3">
      <c r="A35" s="21">
        <v>2</v>
      </c>
      <c r="B35" s="21">
        <v>4</v>
      </c>
      <c r="C35" s="30">
        <v>14</v>
      </c>
      <c r="D35" s="21">
        <v>40</v>
      </c>
      <c r="E35" s="21">
        <v>10</v>
      </c>
      <c r="F35" s="21"/>
      <c r="G35" s="21">
        <v>9</v>
      </c>
      <c r="H35" s="21"/>
      <c r="I35" s="21"/>
      <c r="J35" s="21"/>
      <c r="K35" s="21"/>
      <c r="L35" s="21"/>
      <c r="M35" s="21"/>
      <c r="N35" s="3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>
        <v>10</v>
      </c>
      <c r="AH35" s="21"/>
      <c r="AI35" s="21"/>
      <c r="AJ35" s="21"/>
      <c r="AK35" s="21"/>
      <c r="AL35">
        <f t="shared" si="0"/>
        <v>1</v>
      </c>
      <c r="AM35">
        <f t="shared" si="2"/>
        <v>0</v>
      </c>
      <c r="AN35">
        <f t="shared" si="3"/>
        <v>1</v>
      </c>
      <c r="AO35">
        <f t="shared" si="4"/>
        <v>1</v>
      </c>
      <c r="AP35">
        <f t="shared" si="5"/>
        <v>1</v>
      </c>
      <c r="AQ35">
        <f t="shared" si="1"/>
        <v>0</v>
      </c>
    </row>
    <row r="36" spans="1:43" x14ac:dyDescent="0.3">
      <c r="A36" s="21">
        <v>2</v>
      </c>
      <c r="B36" s="21">
        <v>1</v>
      </c>
      <c r="C36" s="30">
        <v>13</v>
      </c>
      <c r="D36" s="21">
        <v>89</v>
      </c>
      <c r="E36" s="21">
        <v>27</v>
      </c>
      <c r="F36" s="21"/>
      <c r="G36" s="21"/>
      <c r="H36" s="21"/>
      <c r="I36" s="21"/>
      <c r="J36" s="21"/>
      <c r="K36" s="21">
        <v>7</v>
      </c>
      <c r="L36" s="21"/>
      <c r="M36" s="21"/>
      <c r="N36" s="30"/>
      <c r="O36" s="21"/>
      <c r="P36" s="21"/>
      <c r="Q36" s="21"/>
      <c r="R36" s="21"/>
      <c r="S36" s="21"/>
      <c r="T36" s="21"/>
      <c r="U36" s="21"/>
      <c r="V36" s="21" t="s">
        <v>67</v>
      </c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>
        <f t="shared" si="0"/>
        <v>0</v>
      </c>
      <c r="AM36">
        <f t="shared" si="2"/>
        <v>0</v>
      </c>
      <c r="AN36">
        <f t="shared" si="3"/>
        <v>0</v>
      </c>
      <c r="AO36">
        <f t="shared" si="4"/>
        <v>0</v>
      </c>
      <c r="AP36">
        <f t="shared" si="5"/>
        <v>0</v>
      </c>
      <c r="AQ36">
        <f t="shared" si="1"/>
        <v>0</v>
      </c>
    </row>
    <row r="37" spans="1:43" x14ac:dyDescent="0.3">
      <c r="A37" s="21">
        <v>2</v>
      </c>
      <c r="B37" s="21">
        <v>2</v>
      </c>
      <c r="C37" s="30">
        <v>13</v>
      </c>
      <c r="D37" s="21"/>
      <c r="E37" s="21"/>
      <c r="F37" s="21"/>
      <c r="G37" s="21"/>
      <c r="H37" s="21">
        <v>22</v>
      </c>
      <c r="I37" s="21"/>
      <c r="J37" s="21"/>
      <c r="K37" s="21"/>
      <c r="L37" s="21"/>
      <c r="M37" s="21"/>
      <c r="N37" s="30"/>
      <c r="O37" s="21"/>
      <c r="P37" s="21"/>
      <c r="Q37" s="21"/>
      <c r="R37" s="21">
        <v>10</v>
      </c>
      <c r="S37" s="21"/>
      <c r="T37" s="21">
        <v>6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 t="s">
        <v>61</v>
      </c>
      <c r="AI37" s="21"/>
      <c r="AJ37" s="21"/>
      <c r="AK37" s="21"/>
      <c r="AL37">
        <f t="shared" si="0"/>
        <v>1</v>
      </c>
      <c r="AM37">
        <f t="shared" si="2"/>
        <v>1</v>
      </c>
      <c r="AN37">
        <f t="shared" si="3"/>
        <v>0</v>
      </c>
      <c r="AO37">
        <f t="shared" si="4"/>
        <v>1</v>
      </c>
      <c r="AP37">
        <f t="shared" si="5"/>
        <v>1</v>
      </c>
      <c r="AQ37">
        <f t="shared" si="1"/>
        <v>0</v>
      </c>
    </row>
    <row r="38" spans="1:43" x14ac:dyDescent="0.3">
      <c r="A38" s="21">
        <v>1</v>
      </c>
      <c r="B38" s="21">
        <v>4</v>
      </c>
      <c r="C38" s="30">
        <v>16</v>
      </c>
      <c r="D38" s="21">
        <v>60</v>
      </c>
      <c r="E38" s="21"/>
      <c r="F38" s="21"/>
      <c r="G38" s="21"/>
      <c r="H38" s="21"/>
      <c r="I38" s="21"/>
      <c r="J38" s="21">
        <v>7</v>
      </c>
      <c r="K38" s="21"/>
      <c r="L38" s="21"/>
      <c r="M38" s="21"/>
      <c r="N38" s="30"/>
      <c r="O38" s="21"/>
      <c r="P38" s="21"/>
      <c r="Q38" s="21">
        <v>15</v>
      </c>
      <c r="R38" s="21"/>
      <c r="S38" s="21"/>
      <c r="T38" s="21">
        <v>5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>
        <f t="shared" si="0"/>
        <v>1</v>
      </c>
      <c r="AM38">
        <f t="shared" si="2"/>
        <v>1</v>
      </c>
      <c r="AN38">
        <f t="shared" si="3"/>
        <v>1</v>
      </c>
      <c r="AO38">
        <f t="shared" si="4"/>
        <v>1</v>
      </c>
      <c r="AP38">
        <f t="shared" si="5"/>
        <v>0</v>
      </c>
      <c r="AQ38">
        <f t="shared" si="1"/>
        <v>0</v>
      </c>
    </row>
    <row r="39" spans="1:43" x14ac:dyDescent="0.3">
      <c r="A39" s="21">
        <v>3</v>
      </c>
      <c r="B39" s="21">
        <v>1</v>
      </c>
      <c r="C39" s="30">
        <v>18</v>
      </c>
      <c r="D39" s="21">
        <v>40</v>
      </c>
      <c r="E39" s="21"/>
      <c r="F39" s="21"/>
      <c r="G39" s="21"/>
      <c r="H39" s="21"/>
      <c r="I39" s="21"/>
      <c r="J39" s="21"/>
      <c r="K39" s="21"/>
      <c r="L39" s="21"/>
      <c r="M39" s="21"/>
      <c r="N39" s="3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>
        <v>7</v>
      </c>
      <c r="AB39" s="21"/>
      <c r="AC39" s="21"/>
      <c r="AD39" s="21"/>
      <c r="AE39" s="21">
        <v>2</v>
      </c>
      <c r="AF39" s="21"/>
      <c r="AG39" s="21"/>
      <c r="AH39" s="21"/>
      <c r="AI39" s="21"/>
      <c r="AJ39" s="21"/>
      <c r="AK39" s="21" t="s">
        <v>72</v>
      </c>
      <c r="AL39">
        <f t="shared" si="0"/>
        <v>0</v>
      </c>
      <c r="AM39">
        <f t="shared" si="2"/>
        <v>0</v>
      </c>
      <c r="AN39">
        <f t="shared" si="3"/>
        <v>0</v>
      </c>
      <c r="AO39">
        <f t="shared" si="4"/>
        <v>0</v>
      </c>
      <c r="AP39">
        <f t="shared" si="5"/>
        <v>0</v>
      </c>
      <c r="AQ39">
        <f t="shared" si="1"/>
        <v>0</v>
      </c>
    </row>
    <row r="40" spans="1:43" x14ac:dyDescent="0.3">
      <c r="A40" s="21">
        <v>1</v>
      </c>
      <c r="B40" s="21">
        <v>4</v>
      </c>
      <c r="C40" s="30">
        <v>18</v>
      </c>
      <c r="D40" s="21">
        <v>51</v>
      </c>
      <c r="E40" s="21"/>
      <c r="F40" s="21"/>
      <c r="G40" s="21"/>
      <c r="H40" s="21"/>
      <c r="I40" s="21"/>
      <c r="J40" s="21">
        <v>10</v>
      </c>
      <c r="K40" s="21"/>
      <c r="L40" s="21"/>
      <c r="M40" s="21"/>
      <c r="N40" s="30"/>
      <c r="O40" s="21"/>
      <c r="P40" s="21">
        <v>7</v>
      </c>
      <c r="Q40" s="21"/>
      <c r="R40" s="21"/>
      <c r="S40" s="21"/>
      <c r="T40" s="21"/>
      <c r="U40" s="21">
        <v>3</v>
      </c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>
        <f t="shared" si="0"/>
        <v>1</v>
      </c>
      <c r="AM40">
        <f t="shared" si="2"/>
        <v>1</v>
      </c>
      <c r="AN40">
        <f t="shared" si="3"/>
        <v>1</v>
      </c>
      <c r="AO40">
        <f t="shared" si="4"/>
        <v>1</v>
      </c>
      <c r="AP40">
        <f t="shared" si="5"/>
        <v>0</v>
      </c>
      <c r="AQ40">
        <f t="shared" si="1"/>
        <v>1</v>
      </c>
    </row>
    <row r="41" spans="1:43" x14ac:dyDescent="0.3">
      <c r="A41" s="21">
        <v>1</v>
      </c>
      <c r="B41" s="21">
        <v>3</v>
      </c>
      <c r="C41" s="30">
        <v>14</v>
      </c>
      <c r="D41" s="21">
        <v>75</v>
      </c>
      <c r="E41" s="21">
        <v>76</v>
      </c>
      <c r="F41" s="21"/>
      <c r="G41" s="21"/>
      <c r="H41" s="21"/>
      <c r="I41" s="21">
        <v>8</v>
      </c>
      <c r="J41" s="21"/>
      <c r="K41" s="21"/>
      <c r="L41" s="21"/>
      <c r="M41" s="21"/>
      <c r="N41" s="30"/>
      <c r="O41" s="21">
        <v>14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>
        <f t="shared" si="0"/>
        <v>1</v>
      </c>
      <c r="AM41">
        <f t="shared" si="2"/>
        <v>1</v>
      </c>
      <c r="AN41">
        <f t="shared" si="3"/>
        <v>1</v>
      </c>
      <c r="AO41">
        <f t="shared" si="4"/>
        <v>0</v>
      </c>
      <c r="AP41">
        <f t="shared" si="5"/>
        <v>1</v>
      </c>
      <c r="AQ41">
        <f t="shared" si="1"/>
        <v>1</v>
      </c>
    </row>
    <row r="42" spans="1:43" x14ac:dyDescent="0.3">
      <c r="A42" s="21">
        <v>1</v>
      </c>
      <c r="B42" s="21">
        <v>4</v>
      </c>
      <c r="C42" s="30">
        <v>18</v>
      </c>
      <c r="D42" s="21"/>
      <c r="E42" s="21"/>
      <c r="F42" s="21"/>
      <c r="G42" s="21">
        <v>10</v>
      </c>
      <c r="H42" s="21">
        <v>27</v>
      </c>
      <c r="I42" s="21"/>
      <c r="J42" s="21"/>
      <c r="K42" s="21"/>
      <c r="L42" s="21"/>
      <c r="M42" s="21"/>
      <c r="N42" s="30"/>
      <c r="O42" s="21"/>
      <c r="P42" s="21"/>
      <c r="Q42" s="21">
        <v>8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>
        <v>1</v>
      </c>
      <c r="AE42" s="21"/>
      <c r="AF42" s="21"/>
      <c r="AG42" s="21"/>
      <c r="AH42" s="21"/>
      <c r="AI42" s="21"/>
      <c r="AJ42" s="21"/>
      <c r="AK42" s="21"/>
      <c r="AL42">
        <f t="shared" si="0"/>
        <v>2</v>
      </c>
      <c r="AM42">
        <f t="shared" si="2"/>
        <v>1</v>
      </c>
      <c r="AN42">
        <f t="shared" si="3"/>
        <v>1</v>
      </c>
      <c r="AO42">
        <f t="shared" si="4"/>
        <v>2</v>
      </c>
      <c r="AP42">
        <f t="shared" si="5"/>
        <v>2</v>
      </c>
      <c r="AQ42">
        <f t="shared" si="1"/>
        <v>0</v>
      </c>
    </row>
    <row r="43" spans="1:43" x14ac:dyDescent="0.3">
      <c r="A43" s="21">
        <v>3</v>
      </c>
      <c r="B43" s="21">
        <v>1</v>
      </c>
      <c r="C43" s="30">
        <v>10</v>
      </c>
      <c r="D43" s="21">
        <v>91</v>
      </c>
      <c r="E43" s="21">
        <v>69</v>
      </c>
      <c r="F43" s="21"/>
      <c r="G43" s="21"/>
      <c r="H43" s="21"/>
      <c r="I43" s="21">
        <v>15</v>
      </c>
      <c r="J43" s="21"/>
      <c r="K43" s="21"/>
      <c r="L43" s="21"/>
      <c r="M43" s="21"/>
      <c r="N43" s="30"/>
      <c r="O43" s="21"/>
      <c r="P43" s="21">
        <v>7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>
        <f t="shared" si="0"/>
        <v>1</v>
      </c>
      <c r="AM43">
        <f t="shared" si="2"/>
        <v>1</v>
      </c>
      <c r="AN43">
        <f t="shared" si="3"/>
        <v>1</v>
      </c>
      <c r="AO43">
        <f t="shared" si="4"/>
        <v>0</v>
      </c>
      <c r="AP43">
        <f t="shared" si="5"/>
        <v>1</v>
      </c>
      <c r="AQ43">
        <f t="shared" si="1"/>
        <v>1</v>
      </c>
    </row>
    <row r="44" spans="1:43" x14ac:dyDescent="0.3">
      <c r="A44" s="21">
        <v>1</v>
      </c>
      <c r="B44" s="21">
        <v>1</v>
      </c>
      <c r="C44" s="30">
        <v>10</v>
      </c>
      <c r="D44" s="21">
        <v>68</v>
      </c>
      <c r="E44" s="21"/>
      <c r="F44" s="21"/>
      <c r="G44" s="21"/>
      <c r="H44" s="21"/>
      <c r="I44" s="21">
        <v>6</v>
      </c>
      <c r="J44" s="21"/>
      <c r="K44" s="21"/>
      <c r="L44" s="21"/>
      <c r="M44" s="21"/>
      <c r="N44" s="30"/>
      <c r="O44" s="21"/>
      <c r="P44" s="21"/>
      <c r="Q44" s="21"/>
      <c r="R44" s="21">
        <v>1</v>
      </c>
      <c r="S44" s="21"/>
      <c r="T44" s="21"/>
      <c r="U44" s="21">
        <v>8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>
        <f t="shared" si="0"/>
        <v>1</v>
      </c>
      <c r="AM44">
        <f t="shared" si="2"/>
        <v>1</v>
      </c>
      <c r="AN44">
        <f t="shared" si="3"/>
        <v>1</v>
      </c>
      <c r="AO44">
        <f t="shared" si="4"/>
        <v>0</v>
      </c>
      <c r="AP44">
        <f t="shared" si="5"/>
        <v>1</v>
      </c>
      <c r="AQ44">
        <f t="shared" si="1"/>
        <v>0</v>
      </c>
    </row>
    <row r="45" spans="1:43" x14ac:dyDescent="0.3">
      <c r="A45" s="21">
        <v>1</v>
      </c>
      <c r="B45" s="21">
        <v>3</v>
      </c>
      <c r="C45" s="30">
        <v>18</v>
      </c>
      <c r="D45" s="21">
        <v>100</v>
      </c>
      <c r="E45" s="21"/>
      <c r="F45" s="21"/>
      <c r="G45" s="21"/>
      <c r="H45" s="21">
        <v>22</v>
      </c>
      <c r="I45" s="21"/>
      <c r="J45" s="21">
        <v>6</v>
      </c>
      <c r="K45" s="21"/>
      <c r="L45" s="21"/>
      <c r="M45" s="21"/>
      <c r="N45" s="3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 t="s">
        <v>61</v>
      </c>
      <c r="AI45" s="21"/>
      <c r="AJ45" s="21"/>
      <c r="AK45" s="21"/>
      <c r="AL45">
        <f t="shared" si="0"/>
        <v>2</v>
      </c>
      <c r="AM45">
        <f t="shared" si="2"/>
        <v>2</v>
      </c>
      <c r="AN45">
        <f t="shared" si="3"/>
        <v>1</v>
      </c>
      <c r="AO45">
        <f t="shared" si="4"/>
        <v>2</v>
      </c>
      <c r="AP45">
        <f t="shared" si="5"/>
        <v>1</v>
      </c>
      <c r="AQ45">
        <f t="shared" si="1"/>
        <v>0</v>
      </c>
    </row>
    <row r="46" spans="1:43" x14ac:dyDescent="0.3">
      <c r="A46" s="21">
        <v>1</v>
      </c>
      <c r="B46" s="21">
        <v>5</v>
      </c>
      <c r="C46" s="30">
        <v>10</v>
      </c>
      <c r="D46" s="21">
        <v>63</v>
      </c>
      <c r="E46" s="21">
        <v>10</v>
      </c>
      <c r="F46" s="21"/>
      <c r="G46" s="21">
        <v>12</v>
      </c>
      <c r="H46" s="21"/>
      <c r="I46" s="21"/>
      <c r="J46" s="21"/>
      <c r="K46" s="21"/>
      <c r="L46" s="21"/>
      <c r="M46" s="21"/>
      <c r="N46" s="3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 t="s">
        <v>73</v>
      </c>
      <c r="AK46" s="21"/>
      <c r="AL46">
        <f t="shared" si="0"/>
        <v>1</v>
      </c>
      <c r="AM46">
        <f t="shared" si="2"/>
        <v>0</v>
      </c>
      <c r="AN46">
        <f t="shared" si="3"/>
        <v>1</v>
      </c>
      <c r="AO46">
        <f t="shared" si="4"/>
        <v>1</v>
      </c>
      <c r="AP46">
        <f t="shared" si="5"/>
        <v>1</v>
      </c>
      <c r="AQ46">
        <f t="shared" si="1"/>
        <v>0</v>
      </c>
    </row>
    <row r="47" spans="1:43" x14ac:dyDescent="0.3">
      <c r="A47" s="21">
        <v>2</v>
      </c>
      <c r="B47" s="21">
        <v>4</v>
      </c>
      <c r="C47" s="30">
        <v>12</v>
      </c>
      <c r="D47" s="21">
        <v>20</v>
      </c>
      <c r="E47" s="21"/>
      <c r="F47" s="21"/>
      <c r="G47" s="21"/>
      <c r="H47" s="21"/>
      <c r="I47" s="21"/>
      <c r="J47" s="21"/>
      <c r="K47" s="21"/>
      <c r="L47" s="21"/>
      <c r="M47" s="21"/>
      <c r="N47" s="30"/>
      <c r="O47" s="21">
        <v>16</v>
      </c>
      <c r="P47" s="21"/>
      <c r="Q47" s="21"/>
      <c r="R47" s="21">
        <v>5</v>
      </c>
      <c r="S47" s="21"/>
      <c r="T47" s="21">
        <v>2</v>
      </c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>
        <f t="shared" si="0"/>
        <v>0</v>
      </c>
      <c r="AM47">
        <f t="shared" si="2"/>
        <v>0</v>
      </c>
      <c r="AN47">
        <f t="shared" si="3"/>
        <v>0</v>
      </c>
      <c r="AO47">
        <f t="shared" si="4"/>
        <v>0</v>
      </c>
      <c r="AP47">
        <f t="shared" si="5"/>
        <v>0</v>
      </c>
      <c r="AQ47">
        <f t="shared" si="1"/>
        <v>1</v>
      </c>
    </row>
    <row r="48" spans="1:43" x14ac:dyDescent="0.3">
      <c r="A48" s="21">
        <v>2</v>
      </c>
      <c r="B48" s="21">
        <v>2</v>
      </c>
      <c r="C48" s="30">
        <v>11</v>
      </c>
      <c r="D48" s="21">
        <v>115</v>
      </c>
      <c r="E48" s="21"/>
      <c r="F48" s="21"/>
      <c r="G48" s="21"/>
      <c r="H48" s="21">
        <v>8</v>
      </c>
      <c r="I48" s="21"/>
      <c r="J48" s="21"/>
      <c r="K48" s="21">
        <v>9</v>
      </c>
      <c r="L48" s="21"/>
      <c r="M48" s="21"/>
      <c r="N48" s="30"/>
      <c r="O48" s="21">
        <v>7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>
        <f t="shared" si="0"/>
        <v>1</v>
      </c>
      <c r="AM48">
        <f t="shared" si="2"/>
        <v>1</v>
      </c>
      <c r="AN48">
        <f t="shared" si="3"/>
        <v>0</v>
      </c>
      <c r="AO48">
        <f t="shared" si="4"/>
        <v>1</v>
      </c>
      <c r="AP48">
        <f t="shared" si="5"/>
        <v>1</v>
      </c>
      <c r="AQ48">
        <f t="shared" si="1"/>
        <v>1</v>
      </c>
    </row>
    <row r="49" spans="1:43" x14ac:dyDescent="0.3">
      <c r="A49" s="21">
        <v>1</v>
      </c>
      <c r="B49" s="21">
        <v>5</v>
      </c>
      <c r="C49" s="30">
        <v>19</v>
      </c>
      <c r="D49" s="21"/>
      <c r="E49" s="21"/>
      <c r="F49" s="21"/>
      <c r="G49" s="21"/>
      <c r="H49" s="21"/>
      <c r="I49" s="21">
        <v>29</v>
      </c>
      <c r="J49" s="21"/>
      <c r="K49" s="21">
        <v>8</v>
      </c>
      <c r="L49" s="21"/>
      <c r="M49" s="21"/>
      <c r="N49" s="30" t="s">
        <v>74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>
        <v>6</v>
      </c>
      <c r="AH49" s="21"/>
      <c r="AI49" s="21"/>
      <c r="AJ49" s="21"/>
      <c r="AK49" s="21"/>
      <c r="AL49">
        <f t="shared" si="0"/>
        <v>1</v>
      </c>
      <c r="AM49">
        <f t="shared" si="2"/>
        <v>1</v>
      </c>
      <c r="AN49">
        <f t="shared" si="3"/>
        <v>1</v>
      </c>
      <c r="AO49">
        <f t="shared" si="4"/>
        <v>0</v>
      </c>
      <c r="AP49">
        <f t="shared" si="5"/>
        <v>1</v>
      </c>
      <c r="AQ49">
        <f t="shared" si="1"/>
        <v>0</v>
      </c>
    </row>
    <row r="50" spans="1:43" x14ac:dyDescent="0.3">
      <c r="A50" s="21">
        <v>3</v>
      </c>
      <c r="B50" s="21">
        <v>1</v>
      </c>
      <c r="C50" s="30">
        <v>11</v>
      </c>
      <c r="D50" s="21">
        <v>20</v>
      </c>
      <c r="E50" s="21">
        <v>6</v>
      </c>
      <c r="F50" s="21"/>
      <c r="G50" s="21"/>
      <c r="H50" s="21"/>
      <c r="I50" s="21"/>
      <c r="J50" s="21"/>
      <c r="K50" s="21"/>
      <c r="L50" s="21" t="s">
        <v>74</v>
      </c>
      <c r="M50" s="21"/>
      <c r="N50" s="3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>
        <v>11</v>
      </c>
      <c r="AH50" s="21"/>
      <c r="AI50" s="21"/>
      <c r="AJ50" s="21"/>
      <c r="AK50" s="21"/>
      <c r="AL50">
        <f t="shared" si="0"/>
        <v>0</v>
      </c>
      <c r="AM50">
        <f t="shared" si="2"/>
        <v>0</v>
      </c>
      <c r="AN50">
        <f t="shared" si="3"/>
        <v>0</v>
      </c>
      <c r="AO50">
        <f t="shared" si="4"/>
        <v>0</v>
      </c>
      <c r="AP50">
        <f t="shared" si="5"/>
        <v>0</v>
      </c>
      <c r="AQ50">
        <f t="shared" si="1"/>
        <v>0</v>
      </c>
    </row>
    <row r="51" spans="1:43" x14ac:dyDescent="0.3">
      <c r="A51" s="21">
        <v>1</v>
      </c>
      <c r="B51" s="21">
        <v>4</v>
      </c>
      <c r="C51" s="30">
        <v>12</v>
      </c>
      <c r="D51" s="21"/>
      <c r="E51" s="21"/>
      <c r="F51" s="21"/>
      <c r="G51" s="21">
        <v>6</v>
      </c>
      <c r="H51" s="21"/>
      <c r="I51" s="21"/>
      <c r="J51" s="21"/>
      <c r="K51" s="21">
        <v>5</v>
      </c>
      <c r="L51" s="21"/>
      <c r="M51" s="21">
        <v>7</v>
      </c>
      <c r="N51" s="3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>
        <v>8</v>
      </c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>
        <f t="shared" si="0"/>
        <v>1</v>
      </c>
      <c r="AM51">
        <f t="shared" si="2"/>
        <v>0</v>
      </c>
      <c r="AN51">
        <f t="shared" si="3"/>
        <v>1</v>
      </c>
      <c r="AO51">
        <f t="shared" si="4"/>
        <v>1</v>
      </c>
      <c r="AP51">
        <f t="shared" si="5"/>
        <v>1</v>
      </c>
      <c r="AQ51">
        <f t="shared" si="1"/>
        <v>0</v>
      </c>
    </row>
    <row r="52" spans="1:43" x14ac:dyDescent="0.3">
      <c r="A52" s="21">
        <v>1</v>
      </c>
      <c r="B52" s="21">
        <v>5</v>
      </c>
      <c r="C52" s="30">
        <v>11</v>
      </c>
      <c r="D52" s="21"/>
      <c r="E52" s="21">
        <v>12</v>
      </c>
      <c r="F52" s="21"/>
      <c r="G52" s="21"/>
      <c r="H52" s="21"/>
      <c r="I52" s="21"/>
      <c r="J52" s="21"/>
      <c r="K52" s="21"/>
      <c r="L52" s="21"/>
      <c r="M52" s="21"/>
      <c r="N52" s="30"/>
      <c r="O52" s="21">
        <v>1</v>
      </c>
      <c r="P52" s="21"/>
      <c r="Q52" s="21"/>
      <c r="R52" s="21">
        <v>7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>
        <v>1</v>
      </c>
      <c r="AE52" s="21"/>
      <c r="AF52" s="21"/>
      <c r="AG52" s="21"/>
      <c r="AH52" s="21"/>
      <c r="AI52" s="21"/>
      <c r="AJ52" s="21"/>
      <c r="AK52" s="21"/>
      <c r="AL52">
        <f t="shared" si="0"/>
        <v>0</v>
      </c>
      <c r="AM52">
        <f t="shared" si="2"/>
        <v>0</v>
      </c>
      <c r="AN52">
        <f t="shared" si="3"/>
        <v>0</v>
      </c>
      <c r="AO52">
        <f t="shared" si="4"/>
        <v>0</v>
      </c>
      <c r="AP52">
        <f t="shared" si="5"/>
        <v>0</v>
      </c>
      <c r="AQ52">
        <f t="shared" si="1"/>
        <v>1</v>
      </c>
    </row>
    <row r="53" spans="1:43" x14ac:dyDescent="0.3">
      <c r="A53" s="21">
        <v>3</v>
      </c>
      <c r="B53" s="21">
        <v>4</v>
      </c>
      <c r="C53" s="30">
        <v>17</v>
      </c>
      <c r="D53" s="21">
        <v>48</v>
      </c>
      <c r="E53" s="21"/>
      <c r="F53" s="21"/>
      <c r="G53" s="21"/>
      <c r="H53" s="21"/>
      <c r="I53" s="21"/>
      <c r="J53" s="21"/>
      <c r="K53" s="21">
        <v>7</v>
      </c>
      <c r="L53" s="21">
        <v>1</v>
      </c>
      <c r="M53" s="21"/>
      <c r="N53" s="3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>
        <v>1</v>
      </c>
      <c r="AE53" s="21"/>
      <c r="AF53" s="21"/>
      <c r="AG53" s="21"/>
      <c r="AH53" s="21"/>
      <c r="AI53" s="21"/>
      <c r="AJ53" s="21"/>
      <c r="AK53" s="21"/>
      <c r="AL53">
        <f t="shared" si="0"/>
        <v>0</v>
      </c>
      <c r="AM53">
        <f t="shared" si="2"/>
        <v>0</v>
      </c>
      <c r="AN53">
        <f t="shared" si="3"/>
        <v>0</v>
      </c>
      <c r="AO53">
        <f t="shared" si="4"/>
        <v>0</v>
      </c>
      <c r="AP53">
        <f t="shared" si="5"/>
        <v>0</v>
      </c>
      <c r="AQ53">
        <f t="shared" si="1"/>
        <v>0</v>
      </c>
    </row>
    <row r="54" spans="1:43" x14ac:dyDescent="0.3">
      <c r="A54" s="21">
        <v>2</v>
      </c>
      <c r="B54" s="21">
        <v>1</v>
      </c>
      <c r="C54" s="30">
        <v>17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30" t="s">
        <v>77</v>
      </c>
      <c r="O54" s="21"/>
      <c r="P54" s="21">
        <v>2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>
        <v>6</v>
      </c>
      <c r="AB54" s="21"/>
      <c r="AC54" s="21"/>
      <c r="AD54" s="21">
        <v>2</v>
      </c>
      <c r="AE54" s="21"/>
      <c r="AF54" s="21"/>
      <c r="AG54" s="21"/>
      <c r="AH54" s="21"/>
      <c r="AI54" s="21"/>
      <c r="AJ54" s="21"/>
      <c r="AK54" s="21"/>
      <c r="AL54">
        <f t="shared" si="0"/>
        <v>0</v>
      </c>
      <c r="AM54">
        <f t="shared" si="2"/>
        <v>0</v>
      </c>
      <c r="AN54">
        <f t="shared" si="3"/>
        <v>0</v>
      </c>
      <c r="AO54">
        <f t="shared" si="4"/>
        <v>0</v>
      </c>
      <c r="AP54">
        <f t="shared" si="5"/>
        <v>0</v>
      </c>
      <c r="AQ54">
        <f t="shared" si="1"/>
        <v>1</v>
      </c>
    </row>
    <row r="55" spans="1:43" x14ac:dyDescent="0.3">
      <c r="A55" s="21">
        <v>3</v>
      </c>
      <c r="B55" s="21">
        <v>4</v>
      </c>
      <c r="C55" s="30">
        <v>13</v>
      </c>
      <c r="D55" s="21">
        <v>54</v>
      </c>
      <c r="E55" s="21"/>
      <c r="F55" s="21"/>
      <c r="G55" s="21"/>
      <c r="H55" s="21">
        <v>6</v>
      </c>
      <c r="I55" s="21"/>
      <c r="J55" s="21"/>
      <c r="K55" s="21"/>
      <c r="L55" s="21"/>
      <c r="M55" s="21"/>
      <c r="N55" s="3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>
        <v>2</v>
      </c>
      <c r="AF55" s="21"/>
      <c r="AG55" s="21"/>
      <c r="AH55" s="21"/>
      <c r="AI55" s="21" t="s">
        <v>76</v>
      </c>
      <c r="AJ55" s="21"/>
      <c r="AK55" s="21"/>
      <c r="AL55">
        <f t="shared" si="0"/>
        <v>1</v>
      </c>
      <c r="AM55">
        <f t="shared" si="2"/>
        <v>1</v>
      </c>
      <c r="AN55">
        <f t="shared" si="3"/>
        <v>0</v>
      </c>
      <c r="AO55">
        <f t="shared" si="4"/>
        <v>1</v>
      </c>
      <c r="AP55">
        <f t="shared" si="5"/>
        <v>1</v>
      </c>
      <c r="AQ55">
        <f t="shared" si="1"/>
        <v>0</v>
      </c>
    </row>
    <row r="56" spans="1:43" x14ac:dyDescent="0.3">
      <c r="A56" s="21">
        <v>1</v>
      </c>
      <c r="B56" s="21">
        <v>1</v>
      </c>
      <c r="C56" s="30">
        <v>20</v>
      </c>
      <c r="D56" s="21"/>
      <c r="E56" s="21">
        <v>19</v>
      </c>
      <c r="F56" s="21"/>
      <c r="G56" s="21">
        <v>30</v>
      </c>
      <c r="H56" s="21"/>
      <c r="I56" s="21"/>
      <c r="J56" s="21"/>
      <c r="K56" s="21"/>
      <c r="L56" s="21"/>
      <c r="M56" s="21"/>
      <c r="N56" s="30"/>
      <c r="O56" s="21">
        <v>19</v>
      </c>
      <c r="P56" s="21"/>
      <c r="Q56" s="21"/>
      <c r="R56" s="21">
        <v>11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>
        <f t="shared" si="0"/>
        <v>1</v>
      </c>
      <c r="AM56">
        <f t="shared" si="2"/>
        <v>0</v>
      </c>
      <c r="AN56">
        <f t="shared" si="3"/>
        <v>1</v>
      </c>
      <c r="AO56">
        <f t="shared" si="4"/>
        <v>1</v>
      </c>
      <c r="AP56">
        <f t="shared" si="5"/>
        <v>1</v>
      </c>
      <c r="AQ56">
        <f t="shared" si="1"/>
        <v>1</v>
      </c>
    </row>
    <row r="57" spans="1:43" x14ac:dyDescent="0.3">
      <c r="A57" s="21">
        <v>1</v>
      </c>
      <c r="B57" s="21">
        <v>3</v>
      </c>
      <c r="C57" s="30">
        <v>13</v>
      </c>
      <c r="D57" s="21">
        <v>108</v>
      </c>
      <c r="E57" s="21"/>
      <c r="F57" s="21"/>
      <c r="G57" s="21"/>
      <c r="H57" s="21"/>
      <c r="I57" s="21"/>
      <c r="J57" s="21"/>
      <c r="K57" s="21"/>
      <c r="L57" s="21"/>
      <c r="M57" s="21"/>
      <c r="N57" s="30"/>
      <c r="O57" s="21"/>
      <c r="P57" s="21"/>
      <c r="Q57" s="21"/>
      <c r="R57" s="21"/>
      <c r="S57" s="21" t="s">
        <v>78</v>
      </c>
      <c r="T57" s="21"/>
      <c r="U57" s="21"/>
      <c r="V57" s="21"/>
      <c r="W57" s="21"/>
      <c r="X57" s="21"/>
      <c r="Y57" s="21"/>
      <c r="Z57" s="21"/>
      <c r="AA57" s="21">
        <v>2</v>
      </c>
      <c r="AB57" s="21"/>
      <c r="AC57" s="21"/>
      <c r="AD57" s="21"/>
      <c r="AE57" s="21"/>
      <c r="AF57" s="21"/>
      <c r="AG57" s="21">
        <v>15</v>
      </c>
      <c r="AH57" s="21"/>
      <c r="AI57" s="21"/>
      <c r="AJ57" s="21"/>
      <c r="AK57" s="21"/>
      <c r="AL57">
        <f t="shared" si="0"/>
        <v>0</v>
      </c>
      <c r="AM57">
        <f t="shared" si="2"/>
        <v>0</v>
      </c>
      <c r="AN57">
        <f t="shared" si="3"/>
        <v>0</v>
      </c>
      <c r="AO57">
        <f t="shared" si="4"/>
        <v>0</v>
      </c>
      <c r="AP57">
        <f t="shared" si="5"/>
        <v>0</v>
      </c>
      <c r="AQ57">
        <f t="shared" si="1"/>
        <v>0</v>
      </c>
    </row>
    <row r="58" spans="1:43" x14ac:dyDescent="0.3">
      <c r="A58" s="21">
        <v>2</v>
      </c>
      <c r="B58" s="21">
        <v>5</v>
      </c>
      <c r="C58" s="30">
        <v>15</v>
      </c>
      <c r="D58" s="21"/>
      <c r="E58" s="21"/>
      <c r="F58" s="21"/>
      <c r="G58" s="21"/>
      <c r="H58" s="21"/>
      <c r="I58" s="21"/>
      <c r="J58" s="21">
        <v>16</v>
      </c>
      <c r="K58" s="21"/>
      <c r="L58" s="21"/>
      <c r="M58" s="21"/>
      <c r="N58" s="30" t="s">
        <v>76</v>
      </c>
      <c r="O58" s="21"/>
      <c r="P58" s="21">
        <v>7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 t="s">
        <v>76</v>
      </c>
      <c r="AI58" s="21"/>
      <c r="AJ58" s="21"/>
      <c r="AK58" s="21"/>
      <c r="AL58">
        <f t="shared" si="0"/>
        <v>1</v>
      </c>
      <c r="AM58">
        <f t="shared" si="2"/>
        <v>1</v>
      </c>
      <c r="AN58">
        <f t="shared" si="3"/>
        <v>1</v>
      </c>
      <c r="AO58">
        <f t="shared" si="4"/>
        <v>1</v>
      </c>
      <c r="AP58">
        <f t="shared" si="5"/>
        <v>0</v>
      </c>
      <c r="AQ58">
        <f t="shared" si="1"/>
        <v>1</v>
      </c>
    </row>
    <row r="59" spans="1:43" x14ac:dyDescent="0.3">
      <c r="A59" s="21">
        <v>1</v>
      </c>
      <c r="B59" s="21">
        <v>2</v>
      </c>
      <c r="C59" s="30">
        <v>16</v>
      </c>
      <c r="D59" s="21"/>
      <c r="E59" s="21"/>
      <c r="F59" s="21"/>
      <c r="G59" s="21"/>
      <c r="H59" s="21"/>
      <c r="I59" s="21"/>
      <c r="J59" s="21"/>
      <c r="K59" s="21"/>
      <c r="L59" s="21"/>
      <c r="M59" s="21">
        <v>8</v>
      </c>
      <c r="N59" s="3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>
        <v>25</v>
      </c>
      <c r="AA59" s="21"/>
      <c r="AB59" s="21"/>
      <c r="AC59" s="21"/>
      <c r="AD59" s="21">
        <v>2</v>
      </c>
      <c r="AE59" s="21"/>
      <c r="AF59" s="21"/>
      <c r="AG59" s="21"/>
      <c r="AH59" s="21"/>
      <c r="AI59" s="21" t="s">
        <v>76</v>
      </c>
      <c r="AJ59" s="21"/>
      <c r="AK59" s="21"/>
      <c r="AL59">
        <f t="shared" si="0"/>
        <v>0</v>
      </c>
      <c r="AM59">
        <f t="shared" si="2"/>
        <v>0</v>
      </c>
      <c r="AN59">
        <f t="shared" si="3"/>
        <v>0</v>
      </c>
      <c r="AO59">
        <f t="shared" si="4"/>
        <v>0</v>
      </c>
      <c r="AP59">
        <f t="shared" si="5"/>
        <v>0</v>
      </c>
      <c r="AQ59">
        <f t="shared" si="1"/>
        <v>0</v>
      </c>
    </row>
    <row r="60" spans="1:43" x14ac:dyDescent="0.3">
      <c r="A60" s="21">
        <v>2</v>
      </c>
      <c r="B60" s="21">
        <v>4</v>
      </c>
      <c r="C60" s="30">
        <v>19</v>
      </c>
      <c r="D60" s="21">
        <v>34</v>
      </c>
      <c r="E60" s="21"/>
      <c r="F60" s="21"/>
      <c r="G60" s="21"/>
      <c r="H60" s="21"/>
      <c r="I60" s="21">
        <v>18</v>
      </c>
      <c r="J60" s="21">
        <v>13</v>
      </c>
      <c r="K60" s="21"/>
      <c r="L60" s="21"/>
      <c r="M60" s="21"/>
      <c r="N60" s="30"/>
      <c r="O60" s="21"/>
      <c r="P60" s="21"/>
      <c r="Q60" s="21"/>
      <c r="R60" s="21">
        <v>35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>
        <f t="shared" si="0"/>
        <v>2</v>
      </c>
      <c r="AM60">
        <f t="shared" si="2"/>
        <v>2</v>
      </c>
      <c r="AN60">
        <f t="shared" si="3"/>
        <v>2</v>
      </c>
      <c r="AO60">
        <f t="shared" si="4"/>
        <v>1</v>
      </c>
      <c r="AP60">
        <f t="shared" si="5"/>
        <v>1</v>
      </c>
      <c r="AQ60">
        <f t="shared" si="1"/>
        <v>0</v>
      </c>
    </row>
    <row r="61" spans="1:43" x14ac:dyDescent="0.3">
      <c r="A61" s="21">
        <v>1</v>
      </c>
      <c r="B61" s="21">
        <v>5</v>
      </c>
      <c r="C61" s="30">
        <v>10</v>
      </c>
      <c r="D61" s="21">
        <v>30</v>
      </c>
      <c r="E61" s="21"/>
      <c r="F61" s="21"/>
      <c r="G61" s="21"/>
      <c r="H61" s="21"/>
      <c r="I61" s="21">
        <v>11</v>
      </c>
      <c r="J61" s="21">
        <v>5</v>
      </c>
      <c r="K61" s="21"/>
      <c r="L61" s="21"/>
      <c r="M61" s="21"/>
      <c r="N61" s="3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 t="s">
        <v>79</v>
      </c>
      <c r="AK61" s="21"/>
      <c r="AL61">
        <f t="shared" si="0"/>
        <v>2</v>
      </c>
      <c r="AM61">
        <f t="shared" si="2"/>
        <v>2</v>
      </c>
      <c r="AN61">
        <f t="shared" si="3"/>
        <v>2</v>
      </c>
      <c r="AO61">
        <f t="shared" si="4"/>
        <v>1</v>
      </c>
      <c r="AP61">
        <f t="shared" si="5"/>
        <v>1</v>
      </c>
      <c r="AQ61">
        <f t="shared" si="1"/>
        <v>0</v>
      </c>
    </row>
    <row r="62" spans="1:43" x14ac:dyDescent="0.3">
      <c r="A62" s="21">
        <v>2</v>
      </c>
      <c r="B62" s="21">
        <v>1</v>
      </c>
      <c r="C62" s="30">
        <v>15</v>
      </c>
      <c r="D62" s="21">
        <v>23</v>
      </c>
      <c r="E62" s="21"/>
      <c r="F62" s="21"/>
      <c r="G62" s="21"/>
      <c r="H62" s="21"/>
      <c r="I62" s="21"/>
      <c r="J62" s="21">
        <v>7</v>
      </c>
      <c r="K62" s="21"/>
      <c r="L62" s="21"/>
      <c r="M62" s="21"/>
      <c r="N62" s="30"/>
      <c r="O62" s="21"/>
      <c r="P62" s="21"/>
      <c r="Q62" s="21"/>
      <c r="R62" s="21"/>
      <c r="S62" s="21"/>
      <c r="T62" s="21">
        <v>5</v>
      </c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 t="s">
        <v>80</v>
      </c>
      <c r="AK62" s="21"/>
      <c r="AL62">
        <f t="shared" si="0"/>
        <v>1</v>
      </c>
      <c r="AM62">
        <f t="shared" si="2"/>
        <v>1</v>
      </c>
      <c r="AN62">
        <f t="shared" si="3"/>
        <v>1</v>
      </c>
      <c r="AO62">
        <f t="shared" si="4"/>
        <v>1</v>
      </c>
      <c r="AP62">
        <f t="shared" si="5"/>
        <v>0</v>
      </c>
      <c r="AQ62">
        <f t="shared" si="1"/>
        <v>0</v>
      </c>
    </row>
    <row r="63" spans="1:43" x14ac:dyDescent="0.3">
      <c r="A63" s="21">
        <v>3</v>
      </c>
      <c r="B63" s="21">
        <v>4</v>
      </c>
      <c r="C63" s="30">
        <v>18</v>
      </c>
      <c r="D63" s="21">
        <v>37</v>
      </c>
      <c r="E63" s="21"/>
      <c r="F63" s="21"/>
      <c r="G63" s="21"/>
      <c r="H63" s="21"/>
      <c r="I63" s="21"/>
      <c r="J63" s="21"/>
      <c r="K63" s="21"/>
      <c r="L63" s="21" t="s">
        <v>81</v>
      </c>
      <c r="M63" s="21"/>
      <c r="N63" s="30"/>
      <c r="O63" s="21"/>
      <c r="P63" s="21"/>
      <c r="Q63" s="21"/>
      <c r="R63" s="21"/>
      <c r="S63" s="21"/>
      <c r="T63" s="21"/>
      <c r="U63" s="21">
        <v>4</v>
      </c>
      <c r="V63" s="21"/>
      <c r="W63" s="21"/>
      <c r="X63" s="21"/>
      <c r="Y63" s="21"/>
      <c r="Z63" s="21"/>
      <c r="AA63" s="21">
        <v>7</v>
      </c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>
        <f t="shared" si="0"/>
        <v>0</v>
      </c>
      <c r="AM63">
        <f t="shared" si="2"/>
        <v>0</v>
      </c>
      <c r="AN63">
        <f t="shared" si="3"/>
        <v>0</v>
      </c>
      <c r="AO63">
        <f t="shared" si="4"/>
        <v>0</v>
      </c>
      <c r="AP63">
        <f t="shared" si="5"/>
        <v>0</v>
      </c>
      <c r="AQ63">
        <f t="shared" si="1"/>
        <v>0</v>
      </c>
    </row>
    <row r="64" spans="1:43" x14ac:dyDescent="0.3">
      <c r="A64" s="21">
        <v>3</v>
      </c>
      <c r="B64" s="21">
        <v>2</v>
      </c>
      <c r="C64" s="30">
        <v>19</v>
      </c>
      <c r="D64" s="21"/>
      <c r="E64" s="21">
        <v>7</v>
      </c>
      <c r="F64" s="21"/>
      <c r="G64" s="21"/>
      <c r="H64" s="21"/>
      <c r="I64" s="21"/>
      <c r="J64" s="21"/>
      <c r="K64" s="21"/>
      <c r="L64" s="21"/>
      <c r="M64" s="21"/>
      <c r="N64" s="30"/>
      <c r="O64" s="21"/>
      <c r="P64" s="21"/>
      <c r="Q64" s="21">
        <v>1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>
        <v>1</v>
      </c>
      <c r="AE64" s="21"/>
      <c r="AF64" s="21"/>
      <c r="AG64" s="21"/>
      <c r="AH64" s="21"/>
      <c r="AI64" s="21"/>
      <c r="AJ64" s="21" t="s">
        <v>82</v>
      </c>
      <c r="AK64" s="21"/>
      <c r="AL64">
        <f t="shared" si="0"/>
        <v>0</v>
      </c>
      <c r="AM64">
        <f t="shared" si="2"/>
        <v>0</v>
      </c>
      <c r="AN64">
        <f t="shared" si="3"/>
        <v>0</v>
      </c>
      <c r="AO64">
        <f t="shared" si="4"/>
        <v>0</v>
      </c>
      <c r="AP64">
        <f t="shared" si="5"/>
        <v>0</v>
      </c>
      <c r="AQ64">
        <f t="shared" si="1"/>
        <v>0</v>
      </c>
    </row>
    <row r="65" spans="1:43" x14ac:dyDescent="0.3">
      <c r="A65" s="21">
        <v>3</v>
      </c>
      <c r="B65" s="21">
        <v>5</v>
      </c>
      <c r="C65" s="30">
        <v>10</v>
      </c>
      <c r="D65" s="21"/>
      <c r="E65" s="21"/>
      <c r="F65" s="21"/>
      <c r="G65" s="21"/>
      <c r="H65" s="21">
        <v>30</v>
      </c>
      <c r="I65" s="21">
        <v>5</v>
      </c>
      <c r="J65" s="21"/>
      <c r="K65" s="21"/>
      <c r="L65" s="21"/>
      <c r="M65" s="21"/>
      <c r="N65" s="30" t="s">
        <v>67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 t="s">
        <v>81</v>
      </c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>
        <f t="shared" si="0"/>
        <v>2</v>
      </c>
      <c r="AM65">
        <f t="shared" si="2"/>
        <v>2</v>
      </c>
      <c r="AN65">
        <f t="shared" si="3"/>
        <v>1</v>
      </c>
      <c r="AO65">
        <f t="shared" si="4"/>
        <v>1</v>
      </c>
      <c r="AP65">
        <f t="shared" si="5"/>
        <v>2</v>
      </c>
      <c r="AQ65">
        <f t="shared" si="1"/>
        <v>0</v>
      </c>
    </row>
    <row r="66" spans="1:43" x14ac:dyDescent="0.3">
      <c r="A66" s="21">
        <v>2</v>
      </c>
      <c r="B66" s="21">
        <v>2</v>
      </c>
      <c r="C66" s="30">
        <v>10</v>
      </c>
      <c r="D66" s="21"/>
      <c r="E66" s="21">
        <v>4</v>
      </c>
      <c r="F66" s="21"/>
      <c r="G66" s="21">
        <v>11</v>
      </c>
      <c r="H66" s="21"/>
      <c r="I66" s="21"/>
      <c r="J66" s="21"/>
      <c r="K66" s="21"/>
      <c r="L66" s="21"/>
      <c r="M66" s="21"/>
      <c r="N66" s="30" t="s">
        <v>61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>
        <v>4</v>
      </c>
      <c r="AC66" s="21"/>
      <c r="AD66" s="21"/>
      <c r="AE66" s="21"/>
      <c r="AF66" s="21"/>
      <c r="AG66" s="21"/>
      <c r="AH66" s="21"/>
      <c r="AI66" s="21"/>
      <c r="AJ66" s="21"/>
      <c r="AK66" s="21"/>
      <c r="AL66">
        <f t="shared" si="0"/>
        <v>1</v>
      </c>
      <c r="AM66">
        <f t="shared" si="2"/>
        <v>0</v>
      </c>
      <c r="AN66">
        <f t="shared" si="3"/>
        <v>1</v>
      </c>
      <c r="AO66">
        <f t="shared" si="4"/>
        <v>1</v>
      </c>
      <c r="AP66">
        <f t="shared" si="5"/>
        <v>1</v>
      </c>
      <c r="AQ66">
        <f t="shared" si="1"/>
        <v>0</v>
      </c>
    </row>
    <row r="67" spans="1:43" x14ac:dyDescent="0.3">
      <c r="A67" s="21">
        <v>1</v>
      </c>
      <c r="B67" s="21">
        <v>1</v>
      </c>
      <c r="C67" s="30">
        <v>19</v>
      </c>
      <c r="D67" s="21">
        <v>18</v>
      </c>
      <c r="E67" s="21"/>
      <c r="F67" s="21"/>
      <c r="G67" s="21"/>
      <c r="H67" s="21">
        <v>12</v>
      </c>
      <c r="I67" s="21"/>
      <c r="J67" s="21"/>
      <c r="K67" s="21">
        <v>7</v>
      </c>
      <c r="L67" s="21"/>
      <c r="M67" s="21"/>
      <c r="N67" s="30"/>
      <c r="O67" s="21"/>
      <c r="P67" s="21"/>
      <c r="Q67" s="21"/>
      <c r="R67" s="21"/>
      <c r="S67" s="21"/>
      <c r="T67" s="21"/>
      <c r="U67" s="21"/>
      <c r="V67" s="21"/>
      <c r="W67" s="21"/>
      <c r="X67" s="21" t="s">
        <v>50</v>
      </c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>
        <f t="shared" ref="AL67:AL130" si="6">COUNT(G67:J67)</f>
        <v>1</v>
      </c>
      <c r="AM67">
        <f t="shared" si="2"/>
        <v>1</v>
      </c>
      <c r="AN67">
        <f t="shared" si="3"/>
        <v>0</v>
      </c>
      <c r="AO67">
        <f t="shared" si="4"/>
        <v>1</v>
      </c>
      <c r="AP67">
        <f t="shared" si="5"/>
        <v>1</v>
      </c>
      <c r="AQ67">
        <f t="shared" ref="AQ67:AQ130" si="7">COUNT(O67:P67)</f>
        <v>0</v>
      </c>
    </row>
    <row r="68" spans="1:43" x14ac:dyDescent="0.3">
      <c r="A68" s="21">
        <v>1</v>
      </c>
      <c r="B68" s="21">
        <v>5</v>
      </c>
      <c r="C68" s="30">
        <v>19</v>
      </c>
      <c r="D68" s="21">
        <v>99</v>
      </c>
      <c r="E68" s="21"/>
      <c r="F68" s="21"/>
      <c r="G68" s="21">
        <v>10</v>
      </c>
      <c r="H68" s="21"/>
      <c r="I68" s="21"/>
      <c r="J68" s="21"/>
      <c r="K68" s="21"/>
      <c r="L68" s="21"/>
      <c r="M68" s="21"/>
      <c r="N68" s="30" t="s">
        <v>61</v>
      </c>
      <c r="O68" s="21"/>
      <c r="P68" s="21">
        <v>9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>
        <f t="shared" si="6"/>
        <v>1</v>
      </c>
      <c r="AM68">
        <f t="shared" ref="AM68:AM131" si="8">COUNT(H68:J68)</f>
        <v>0</v>
      </c>
      <c r="AN68">
        <f t="shared" ref="AN68:AN131" si="9">COUNT(G68,I68,J68)</f>
        <v>1</v>
      </c>
      <c r="AO68">
        <f t="shared" ref="AO68:AO131" si="10">COUNT(G68:H68,J68)</f>
        <v>1</v>
      </c>
      <c r="AP68">
        <f t="shared" ref="AP68:AP131" si="11">COUNT(G68:I68)</f>
        <v>1</v>
      </c>
      <c r="AQ68">
        <f t="shared" si="7"/>
        <v>1</v>
      </c>
    </row>
    <row r="69" spans="1:43" x14ac:dyDescent="0.3">
      <c r="A69" s="21">
        <v>2</v>
      </c>
      <c r="B69" s="21">
        <v>5</v>
      </c>
      <c r="C69" s="30">
        <v>11</v>
      </c>
      <c r="D69" s="21">
        <v>13</v>
      </c>
      <c r="E69" s="21">
        <v>72</v>
      </c>
      <c r="F69" s="21"/>
      <c r="G69" s="21"/>
      <c r="H69" s="21">
        <v>18</v>
      </c>
      <c r="I69" s="21"/>
      <c r="J69" s="21"/>
      <c r="K69" s="21"/>
      <c r="L69" s="21"/>
      <c r="M69" s="21"/>
      <c r="N69" s="3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 t="s">
        <v>61</v>
      </c>
      <c r="AI69" s="21"/>
      <c r="AJ69" s="21"/>
      <c r="AK69" s="21"/>
      <c r="AL69">
        <f t="shared" si="6"/>
        <v>1</v>
      </c>
      <c r="AM69">
        <f t="shared" si="8"/>
        <v>1</v>
      </c>
      <c r="AN69">
        <f t="shared" si="9"/>
        <v>0</v>
      </c>
      <c r="AO69">
        <f t="shared" si="10"/>
        <v>1</v>
      </c>
      <c r="AP69">
        <f t="shared" si="11"/>
        <v>1</v>
      </c>
      <c r="AQ69">
        <f t="shared" si="7"/>
        <v>0</v>
      </c>
    </row>
    <row r="70" spans="1:43" x14ac:dyDescent="0.3">
      <c r="A70" s="21">
        <v>3</v>
      </c>
      <c r="B70" s="21">
        <v>1</v>
      </c>
      <c r="C70" s="30">
        <v>12</v>
      </c>
      <c r="D70" s="21">
        <v>15</v>
      </c>
      <c r="E70" s="21"/>
      <c r="F70" s="21"/>
      <c r="G70" s="21"/>
      <c r="H70" s="21"/>
      <c r="I70" s="21"/>
      <c r="J70" s="21"/>
      <c r="K70" s="21"/>
      <c r="L70" s="21"/>
      <c r="M70" s="21"/>
      <c r="N70" s="30"/>
      <c r="O70" s="21"/>
      <c r="P70" s="21"/>
      <c r="Q70" s="21">
        <v>15</v>
      </c>
      <c r="R70" s="21"/>
      <c r="S70" s="21"/>
      <c r="T70" s="21"/>
      <c r="U70" s="21">
        <v>1</v>
      </c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 t="s">
        <v>83</v>
      </c>
      <c r="AK70" s="21"/>
      <c r="AL70">
        <f t="shared" si="6"/>
        <v>0</v>
      </c>
      <c r="AM70">
        <f t="shared" si="8"/>
        <v>0</v>
      </c>
      <c r="AN70">
        <f t="shared" si="9"/>
        <v>0</v>
      </c>
      <c r="AO70">
        <f t="shared" si="10"/>
        <v>0</v>
      </c>
      <c r="AP70">
        <f t="shared" si="11"/>
        <v>0</v>
      </c>
      <c r="AQ70">
        <f t="shared" si="7"/>
        <v>0</v>
      </c>
    </row>
    <row r="71" spans="1:43" x14ac:dyDescent="0.3">
      <c r="A71" s="21">
        <v>2</v>
      </c>
      <c r="B71" s="21">
        <v>2</v>
      </c>
      <c r="C71" s="30">
        <v>17</v>
      </c>
      <c r="D71" s="21"/>
      <c r="E71" s="21"/>
      <c r="F71" s="21"/>
      <c r="G71" s="21"/>
      <c r="H71" s="21"/>
      <c r="I71" s="21">
        <v>30</v>
      </c>
      <c r="J71" s="21"/>
      <c r="K71" s="21"/>
      <c r="L71" s="21"/>
      <c r="M71" s="21"/>
      <c r="N71" s="30"/>
      <c r="O71" s="21"/>
      <c r="P71" s="21">
        <v>1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>
        <v>5</v>
      </c>
      <c r="AB71" s="21">
        <v>3</v>
      </c>
      <c r="AC71" s="21"/>
      <c r="AD71" s="21"/>
      <c r="AE71" s="21"/>
      <c r="AF71" s="21"/>
      <c r="AG71" s="21"/>
      <c r="AH71" s="21"/>
      <c r="AI71" s="21"/>
      <c r="AJ71" s="21"/>
      <c r="AK71" s="21"/>
      <c r="AL71">
        <f t="shared" si="6"/>
        <v>1</v>
      </c>
      <c r="AM71">
        <f t="shared" si="8"/>
        <v>1</v>
      </c>
      <c r="AN71">
        <f t="shared" si="9"/>
        <v>1</v>
      </c>
      <c r="AO71">
        <f t="shared" si="10"/>
        <v>0</v>
      </c>
      <c r="AP71">
        <f t="shared" si="11"/>
        <v>1</v>
      </c>
      <c r="AQ71">
        <f t="shared" si="7"/>
        <v>1</v>
      </c>
    </row>
    <row r="72" spans="1:43" x14ac:dyDescent="0.3">
      <c r="A72" s="21">
        <v>2</v>
      </c>
      <c r="B72" s="21">
        <v>5</v>
      </c>
      <c r="C72" s="30">
        <v>16</v>
      </c>
      <c r="D72" s="21"/>
      <c r="E72" s="21"/>
      <c r="F72" s="21"/>
      <c r="G72" s="21"/>
      <c r="H72" s="21">
        <v>8</v>
      </c>
      <c r="I72" s="21">
        <v>16</v>
      </c>
      <c r="J72" s="21"/>
      <c r="K72" s="21"/>
      <c r="L72" s="21"/>
      <c r="M72" s="21"/>
      <c r="N72" s="30"/>
      <c r="O72" s="21"/>
      <c r="P72" s="21"/>
      <c r="Q72" s="21"/>
      <c r="R72" s="21"/>
      <c r="S72" s="21"/>
      <c r="T72" s="21"/>
      <c r="U72" s="21">
        <v>1</v>
      </c>
      <c r="V72" s="21"/>
      <c r="W72" s="21"/>
      <c r="X72" s="21" t="s">
        <v>61</v>
      </c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>
        <f t="shared" si="6"/>
        <v>2</v>
      </c>
      <c r="AM72">
        <f t="shared" si="8"/>
        <v>2</v>
      </c>
      <c r="AN72">
        <f t="shared" si="9"/>
        <v>1</v>
      </c>
      <c r="AO72">
        <f t="shared" si="10"/>
        <v>1</v>
      </c>
      <c r="AP72">
        <f t="shared" si="11"/>
        <v>2</v>
      </c>
      <c r="AQ72">
        <f t="shared" si="7"/>
        <v>0</v>
      </c>
    </row>
    <row r="73" spans="1:43" x14ac:dyDescent="0.3">
      <c r="A73" s="21">
        <v>3</v>
      </c>
      <c r="B73" s="21">
        <v>3</v>
      </c>
      <c r="C73" s="30">
        <v>11</v>
      </c>
      <c r="D73" s="21"/>
      <c r="E73" s="21"/>
      <c r="F73" s="21"/>
      <c r="G73" s="21"/>
      <c r="H73" s="21"/>
      <c r="I73" s="21"/>
      <c r="J73" s="21"/>
      <c r="K73" s="21"/>
      <c r="L73" s="21" t="s">
        <v>67</v>
      </c>
      <c r="M73" s="21"/>
      <c r="N73" s="30"/>
      <c r="O73" s="21">
        <v>4</v>
      </c>
      <c r="P73" s="21"/>
      <c r="Q73" s="21"/>
      <c r="R73" s="21"/>
      <c r="S73" s="21"/>
      <c r="T73" s="21"/>
      <c r="U73" s="21">
        <v>1</v>
      </c>
      <c r="V73" s="21"/>
      <c r="W73" s="21"/>
      <c r="X73" s="21" t="s">
        <v>66</v>
      </c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>
        <f t="shared" si="6"/>
        <v>0</v>
      </c>
      <c r="AM73">
        <f t="shared" si="8"/>
        <v>0</v>
      </c>
      <c r="AN73">
        <f t="shared" si="9"/>
        <v>0</v>
      </c>
      <c r="AO73">
        <f t="shared" si="10"/>
        <v>0</v>
      </c>
      <c r="AP73">
        <f t="shared" si="11"/>
        <v>0</v>
      </c>
      <c r="AQ73">
        <f t="shared" si="7"/>
        <v>1</v>
      </c>
    </row>
    <row r="74" spans="1:43" x14ac:dyDescent="0.3">
      <c r="A74" s="21">
        <v>2</v>
      </c>
      <c r="B74" s="21">
        <v>5</v>
      </c>
      <c r="C74" s="30">
        <v>20</v>
      </c>
      <c r="D74" s="21"/>
      <c r="E74" s="21"/>
      <c r="F74" s="21"/>
      <c r="G74" s="21">
        <v>18</v>
      </c>
      <c r="H74" s="21">
        <v>18</v>
      </c>
      <c r="I74" s="21"/>
      <c r="J74" s="21"/>
      <c r="K74" s="21"/>
      <c r="L74" s="21"/>
      <c r="M74" s="21"/>
      <c r="N74" s="30"/>
      <c r="O74" s="21"/>
      <c r="P74" s="21">
        <v>2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 t="s">
        <v>61</v>
      </c>
      <c r="AJ74" s="21"/>
      <c r="AK74" s="21"/>
      <c r="AL74">
        <f t="shared" si="6"/>
        <v>2</v>
      </c>
      <c r="AM74">
        <f t="shared" si="8"/>
        <v>1</v>
      </c>
      <c r="AN74">
        <f t="shared" si="9"/>
        <v>1</v>
      </c>
      <c r="AO74">
        <f t="shared" si="10"/>
        <v>2</v>
      </c>
      <c r="AP74">
        <f t="shared" si="11"/>
        <v>2</v>
      </c>
      <c r="AQ74">
        <f t="shared" si="7"/>
        <v>1</v>
      </c>
    </row>
    <row r="75" spans="1:43" x14ac:dyDescent="0.3">
      <c r="A75" s="21">
        <v>3</v>
      </c>
      <c r="B75" s="21">
        <v>1</v>
      </c>
      <c r="C75" s="30">
        <v>13</v>
      </c>
      <c r="D75" s="21"/>
      <c r="E75" s="21"/>
      <c r="F75" s="21"/>
      <c r="G75" s="21"/>
      <c r="H75" s="21">
        <v>30</v>
      </c>
      <c r="I75" s="21"/>
      <c r="J75" s="21"/>
      <c r="K75" s="21"/>
      <c r="L75" s="21"/>
      <c r="M75" s="21"/>
      <c r="N75" s="30"/>
      <c r="O75" s="21"/>
      <c r="P75" s="21"/>
      <c r="Q75" s="21"/>
      <c r="R75" s="21"/>
      <c r="S75" s="21"/>
      <c r="T75" s="21"/>
      <c r="U75" s="21">
        <v>1</v>
      </c>
      <c r="V75" s="21"/>
      <c r="W75" s="21"/>
      <c r="X75" s="21"/>
      <c r="Y75" s="21"/>
      <c r="Z75" s="21"/>
      <c r="AA75" s="21">
        <v>3</v>
      </c>
      <c r="AB75" s="21"/>
      <c r="AC75" s="21"/>
      <c r="AD75" s="21"/>
      <c r="AE75" s="21"/>
      <c r="AF75" s="21"/>
      <c r="AG75" s="21"/>
      <c r="AH75" s="21"/>
      <c r="AI75" s="21"/>
      <c r="AJ75" s="21"/>
      <c r="AK75" s="21" t="s">
        <v>61</v>
      </c>
      <c r="AL75">
        <f t="shared" si="6"/>
        <v>1</v>
      </c>
      <c r="AM75">
        <f t="shared" si="8"/>
        <v>1</v>
      </c>
      <c r="AN75">
        <f t="shared" si="9"/>
        <v>0</v>
      </c>
      <c r="AO75">
        <f t="shared" si="10"/>
        <v>1</v>
      </c>
      <c r="AP75">
        <f t="shared" si="11"/>
        <v>1</v>
      </c>
      <c r="AQ75">
        <f t="shared" si="7"/>
        <v>0</v>
      </c>
    </row>
    <row r="76" spans="1:43" x14ac:dyDescent="0.3">
      <c r="A76" s="21">
        <v>2</v>
      </c>
      <c r="B76" s="21">
        <v>4</v>
      </c>
      <c r="C76" s="30">
        <v>20</v>
      </c>
      <c r="D76" s="21"/>
      <c r="E76" s="21"/>
      <c r="F76" s="21"/>
      <c r="G76" s="21"/>
      <c r="H76" s="21"/>
      <c r="I76" s="21"/>
      <c r="J76" s="21"/>
      <c r="K76" s="21">
        <v>10</v>
      </c>
      <c r="L76" s="21"/>
      <c r="M76" s="21"/>
      <c r="N76" s="30"/>
      <c r="O76" s="21"/>
      <c r="P76" s="21"/>
      <c r="Q76" s="21"/>
      <c r="R76" s="21">
        <v>15</v>
      </c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>
        <v>37</v>
      </c>
      <c r="AG76" s="21"/>
      <c r="AH76" s="21" t="s">
        <v>61</v>
      </c>
      <c r="AI76" s="21"/>
      <c r="AJ76" s="21"/>
      <c r="AK76" s="21"/>
      <c r="AL76">
        <f t="shared" si="6"/>
        <v>0</v>
      </c>
      <c r="AM76">
        <f t="shared" si="8"/>
        <v>0</v>
      </c>
      <c r="AN76">
        <f t="shared" si="9"/>
        <v>0</v>
      </c>
      <c r="AO76">
        <f t="shared" si="10"/>
        <v>0</v>
      </c>
      <c r="AP76">
        <f t="shared" si="11"/>
        <v>0</v>
      </c>
      <c r="AQ76">
        <f t="shared" si="7"/>
        <v>0</v>
      </c>
    </row>
    <row r="77" spans="1:43" x14ac:dyDescent="0.3">
      <c r="A77" s="21">
        <v>1</v>
      </c>
      <c r="B77" s="21">
        <v>2</v>
      </c>
      <c r="C77" s="30">
        <v>11</v>
      </c>
      <c r="D77" s="21">
        <v>39</v>
      </c>
      <c r="E77" s="21"/>
      <c r="F77" s="21"/>
      <c r="G77" s="21"/>
      <c r="H77" s="21"/>
      <c r="I77" s="21"/>
      <c r="J77" s="21"/>
      <c r="K77" s="21"/>
      <c r="L77" s="21"/>
      <c r="M77" s="21"/>
      <c r="N77" s="30"/>
      <c r="O77" s="21"/>
      <c r="P77" s="21"/>
      <c r="Q77" s="21">
        <v>3</v>
      </c>
      <c r="R77" s="21"/>
      <c r="S77" s="21"/>
      <c r="T77" s="21"/>
      <c r="U77" s="21">
        <v>1</v>
      </c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>
        <v>12</v>
      </c>
      <c r="AH77" s="21"/>
      <c r="AI77" s="21"/>
      <c r="AJ77" s="21"/>
      <c r="AK77" s="21"/>
      <c r="AL77">
        <f t="shared" si="6"/>
        <v>0</v>
      </c>
      <c r="AM77">
        <f t="shared" si="8"/>
        <v>0</v>
      </c>
      <c r="AN77">
        <f t="shared" si="9"/>
        <v>0</v>
      </c>
      <c r="AO77">
        <f t="shared" si="10"/>
        <v>0</v>
      </c>
      <c r="AP77">
        <f t="shared" si="11"/>
        <v>0</v>
      </c>
      <c r="AQ77">
        <f t="shared" si="7"/>
        <v>0</v>
      </c>
    </row>
    <row r="78" spans="1:43" x14ac:dyDescent="0.3">
      <c r="A78" s="21">
        <v>1</v>
      </c>
      <c r="B78" s="21">
        <v>5</v>
      </c>
      <c r="C78" s="30">
        <v>16</v>
      </c>
      <c r="D78" s="21">
        <v>25</v>
      </c>
      <c r="E78" s="21"/>
      <c r="F78" s="21"/>
      <c r="G78" s="21"/>
      <c r="H78" s="21"/>
      <c r="I78" s="21"/>
      <c r="J78" s="21">
        <v>6</v>
      </c>
      <c r="K78" s="21"/>
      <c r="L78" s="21"/>
      <c r="M78" s="21"/>
      <c r="N78" s="30"/>
      <c r="O78" s="21">
        <v>6</v>
      </c>
      <c r="P78" s="21"/>
      <c r="Q78" s="21"/>
      <c r="R78" s="21"/>
      <c r="S78" s="21"/>
      <c r="T78" s="21"/>
      <c r="U78" s="21">
        <v>4</v>
      </c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>
        <f t="shared" si="6"/>
        <v>1</v>
      </c>
      <c r="AM78">
        <f t="shared" si="8"/>
        <v>1</v>
      </c>
      <c r="AN78">
        <f t="shared" si="9"/>
        <v>1</v>
      </c>
      <c r="AO78">
        <f t="shared" si="10"/>
        <v>1</v>
      </c>
      <c r="AP78">
        <f t="shared" si="11"/>
        <v>0</v>
      </c>
      <c r="AQ78">
        <f t="shared" si="7"/>
        <v>1</v>
      </c>
    </row>
    <row r="79" spans="1:43" x14ac:dyDescent="0.3">
      <c r="A79" s="21">
        <v>3</v>
      </c>
      <c r="B79" s="21">
        <v>4</v>
      </c>
      <c r="C79" s="30">
        <v>15</v>
      </c>
      <c r="D79" s="21"/>
      <c r="E79" s="21">
        <v>23</v>
      </c>
      <c r="F79" s="21"/>
      <c r="G79" s="21"/>
      <c r="H79" s="21"/>
      <c r="I79" s="21">
        <v>9</v>
      </c>
      <c r="J79" s="21"/>
      <c r="K79" s="21"/>
      <c r="L79" s="21"/>
      <c r="M79" s="21"/>
      <c r="N79" s="30"/>
      <c r="O79" s="21"/>
      <c r="P79" s="21"/>
      <c r="Q79" s="21">
        <v>3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>
        <v>2</v>
      </c>
      <c r="AF79" s="21"/>
      <c r="AG79" s="21"/>
      <c r="AH79" s="21"/>
      <c r="AI79" s="21"/>
      <c r="AJ79" s="21"/>
      <c r="AK79" s="21"/>
      <c r="AL79">
        <f t="shared" si="6"/>
        <v>1</v>
      </c>
      <c r="AM79">
        <f t="shared" si="8"/>
        <v>1</v>
      </c>
      <c r="AN79">
        <f t="shared" si="9"/>
        <v>1</v>
      </c>
      <c r="AO79">
        <f t="shared" si="10"/>
        <v>0</v>
      </c>
      <c r="AP79">
        <f t="shared" si="11"/>
        <v>1</v>
      </c>
      <c r="AQ79">
        <f t="shared" si="7"/>
        <v>0</v>
      </c>
    </row>
    <row r="80" spans="1:43" x14ac:dyDescent="0.3">
      <c r="A80" s="21">
        <v>3</v>
      </c>
      <c r="B80" s="21">
        <v>3</v>
      </c>
      <c r="C80" s="30">
        <v>15</v>
      </c>
      <c r="D80" s="21"/>
      <c r="E80" s="21">
        <v>5</v>
      </c>
      <c r="F80" s="21"/>
      <c r="G80" s="21"/>
      <c r="H80" s="21"/>
      <c r="I80" s="21"/>
      <c r="J80" s="21"/>
      <c r="K80" s="21"/>
      <c r="L80" s="21"/>
      <c r="M80" s="21"/>
      <c r="N80" s="30"/>
      <c r="O80" s="21"/>
      <c r="P80" s="21"/>
      <c r="Q80" s="21">
        <v>10</v>
      </c>
      <c r="R80" s="21">
        <v>4</v>
      </c>
      <c r="S80" s="21"/>
      <c r="T80" s="21"/>
      <c r="U80" s="21">
        <v>5</v>
      </c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>
        <f t="shared" si="6"/>
        <v>0</v>
      </c>
      <c r="AM80">
        <f t="shared" si="8"/>
        <v>0</v>
      </c>
      <c r="AN80">
        <f t="shared" si="9"/>
        <v>0</v>
      </c>
      <c r="AO80">
        <f t="shared" si="10"/>
        <v>0</v>
      </c>
      <c r="AP80">
        <f t="shared" si="11"/>
        <v>0</v>
      </c>
      <c r="AQ80">
        <f t="shared" si="7"/>
        <v>0</v>
      </c>
    </row>
    <row r="81" spans="1:43" x14ac:dyDescent="0.3">
      <c r="A81" s="21">
        <v>3</v>
      </c>
      <c r="B81" s="21">
        <v>1</v>
      </c>
      <c r="C81" s="30">
        <v>20</v>
      </c>
      <c r="D81" s="21">
        <v>64</v>
      </c>
      <c r="E81" s="21">
        <v>4</v>
      </c>
      <c r="F81" s="21"/>
      <c r="G81" s="21"/>
      <c r="H81" s="21"/>
      <c r="I81" s="21"/>
      <c r="J81" s="21"/>
      <c r="K81" s="21">
        <v>6</v>
      </c>
      <c r="L81" s="21"/>
      <c r="M81" s="21"/>
      <c r="N81" s="3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>
        <v>3</v>
      </c>
      <c r="AD81" s="21"/>
      <c r="AE81" s="21"/>
      <c r="AF81" s="21"/>
      <c r="AG81" s="21"/>
      <c r="AH81" s="21"/>
      <c r="AI81" s="21"/>
      <c r="AJ81" s="21"/>
      <c r="AK81" s="21"/>
      <c r="AL81">
        <f t="shared" si="6"/>
        <v>0</v>
      </c>
      <c r="AM81">
        <f t="shared" si="8"/>
        <v>0</v>
      </c>
      <c r="AN81">
        <f t="shared" si="9"/>
        <v>0</v>
      </c>
      <c r="AO81">
        <f t="shared" si="10"/>
        <v>0</v>
      </c>
      <c r="AP81">
        <f t="shared" si="11"/>
        <v>0</v>
      </c>
      <c r="AQ81">
        <f t="shared" si="7"/>
        <v>0</v>
      </c>
    </row>
    <row r="82" spans="1:43" x14ac:dyDescent="0.3">
      <c r="A82" s="21">
        <v>1</v>
      </c>
      <c r="B82" s="21">
        <v>4</v>
      </c>
      <c r="C82" s="30">
        <v>18</v>
      </c>
      <c r="D82" s="21"/>
      <c r="E82" s="21"/>
      <c r="F82" s="21"/>
      <c r="G82" s="21"/>
      <c r="H82" s="21"/>
      <c r="I82" s="21"/>
      <c r="J82" s="21"/>
      <c r="K82" s="21">
        <v>8</v>
      </c>
      <c r="L82" s="21" t="s">
        <v>61</v>
      </c>
      <c r="M82" s="21"/>
      <c r="N82" s="3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>
        <v>2</v>
      </c>
      <c r="AB82" s="21">
        <v>3</v>
      </c>
      <c r="AC82" s="21"/>
      <c r="AD82" s="21"/>
      <c r="AE82" s="21"/>
      <c r="AF82" s="21"/>
      <c r="AG82" s="21"/>
      <c r="AH82" s="21"/>
      <c r="AI82" s="21"/>
      <c r="AJ82" s="21"/>
      <c r="AK82" s="21"/>
      <c r="AL82">
        <f t="shared" si="6"/>
        <v>0</v>
      </c>
      <c r="AM82">
        <f t="shared" si="8"/>
        <v>0</v>
      </c>
      <c r="AN82">
        <f t="shared" si="9"/>
        <v>0</v>
      </c>
      <c r="AO82">
        <f t="shared" si="10"/>
        <v>0</v>
      </c>
      <c r="AP82">
        <f t="shared" si="11"/>
        <v>0</v>
      </c>
      <c r="AQ82">
        <f t="shared" si="7"/>
        <v>0</v>
      </c>
    </row>
    <row r="83" spans="1:43" x14ac:dyDescent="0.3">
      <c r="A83" s="21">
        <v>3</v>
      </c>
      <c r="B83" s="21">
        <v>4</v>
      </c>
      <c r="C83" s="30">
        <v>17</v>
      </c>
      <c r="D83" s="21">
        <v>64</v>
      </c>
      <c r="E83" s="21"/>
      <c r="F83" s="21"/>
      <c r="G83" s="21"/>
      <c r="H83" s="21"/>
      <c r="I83" s="21"/>
      <c r="J83" s="21"/>
      <c r="K83" s="21">
        <v>8</v>
      </c>
      <c r="L83" s="21"/>
      <c r="M83" s="21"/>
      <c r="N83" s="3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>
        <v>1</v>
      </c>
      <c r="AE83" s="21"/>
      <c r="AF83" s="21"/>
      <c r="AG83" s="21"/>
      <c r="AH83" s="21"/>
      <c r="AI83" s="21"/>
      <c r="AJ83" s="21"/>
      <c r="AK83" s="21" t="s">
        <v>61</v>
      </c>
      <c r="AL83">
        <f t="shared" si="6"/>
        <v>0</v>
      </c>
      <c r="AM83">
        <f t="shared" si="8"/>
        <v>0</v>
      </c>
      <c r="AN83">
        <f t="shared" si="9"/>
        <v>0</v>
      </c>
      <c r="AO83">
        <f t="shared" si="10"/>
        <v>0</v>
      </c>
      <c r="AP83">
        <f t="shared" si="11"/>
        <v>0</v>
      </c>
      <c r="AQ83">
        <f t="shared" si="7"/>
        <v>0</v>
      </c>
    </row>
    <row r="84" spans="1:43" x14ac:dyDescent="0.3">
      <c r="A84" s="21">
        <v>1</v>
      </c>
      <c r="B84" s="21">
        <v>3</v>
      </c>
      <c r="C84" s="30">
        <v>13</v>
      </c>
      <c r="D84" s="21">
        <v>51</v>
      </c>
      <c r="E84" s="21">
        <v>4</v>
      </c>
      <c r="F84" s="21"/>
      <c r="G84" s="21"/>
      <c r="H84" s="21"/>
      <c r="I84" s="21">
        <v>5</v>
      </c>
      <c r="J84" s="21"/>
      <c r="K84" s="21"/>
      <c r="L84" s="21"/>
      <c r="M84" s="21"/>
      <c r="N84" s="3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>
        <v>6</v>
      </c>
      <c r="AC84" s="21"/>
      <c r="AD84" s="21"/>
      <c r="AE84" s="21"/>
      <c r="AF84" s="21"/>
      <c r="AG84" s="21"/>
      <c r="AH84" s="21"/>
      <c r="AI84" s="21"/>
      <c r="AJ84" s="21"/>
      <c r="AK84" s="21"/>
      <c r="AL84">
        <f t="shared" si="6"/>
        <v>1</v>
      </c>
      <c r="AM84">
        <f t="shared" si="8"/>
        <v>1</v>
      </c>
      <c r="AN84">
        <f t="shared" si="9"/>
        <v>1</v>
      </c>
      <c r="AO84">
        <f t="shared" si="10"/>
        <v>0</v>
      </c>
      <c r="AP84">
        <f t="shared" si="11"/>
        <v>1</v>
      </c>
      <c r="AQ84">
        <f t="shared" si="7"/>
        <v>0</v>
      </c>
    </row>
    <row r="85" spans="1:43" x14ac:dyDescent="0.3">
      <c r="A85" s="21">
        <v>2</v>
      </c>
      <c r="B85" s="21">
        <v>5</v>
      </c>
      <c r="C85" s="30">
        <v>17</v>
      </c>
      <c r="D85" s="21"/>
      <c r="E85" s="21">
        <v>6</v>
      </c>
      <c r="F85" s="21"/>
      <c r="G85" s="21">
        <v>25</v>
      </c>
      <c r="H85" s="21"/>
      <c r="I85" s="21"/>
      <c r="J85" s="21"/>
      <c r="K85" s="21"/>
      <c r="L85" s="21" t="s">
        <v>88</v>
      </c>
      <c r="M85" s="21"/>
      <c r="N85" s="3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>
        <v>10</v>
      </c>
      <c r="AH85" s="21"/>
      <c r="AI85" s="21"/>
      <c r="AJ85" s="21"/>
      <c r="AK85" s="21"/>
      <c r="AL85">
        <f t="shared" si="6"/>
        <v>1</v>
      </c>
      <c r="AM85">
        <f t="shared" si="8"/>
        <v>0</v>
      </c>
      <c r="AN85">
        <f t="shared" si="9"/>
        <v>1</v>
      </c>
      <c r="AO85">
        <f t="shared" si="10"/>
        <v>1</v>
      </c>
      <c r="AP85">
        <f t="shared" si="11"/>
        <v>1</v>
      </c>
      <c r="AQ85">
        <f t="shared" si="7"/>
        <v>0</v>
      </c>
    </row>
    <row r="86" spans="1:43" x14ac:dyDescent="0.3">
      <c r="A86" s="21">
        <v>2</v>
      </c>
      <c r="B86" s="21">
        <v>4</v>
      </c>
      <c r="C86" s="30">
        <v>11</v>
      </c>
      <c r="D86" s="21">
        <v>14</v>
      </c>
      <c r="E86" s="21"/>
      <c r="F86" s="21"/>
      <c r="G86" s="21"/>
      <c r="H86" s="21"/>
      <c r="I86" s="21">
        <v>11</v>
      </c>
      <c r="J86" s="21"/>
      <c r="K86" s="21"/>
      <c r="L86" s="21"/>
      <c r="M86" s="21"/>
      <c r="N86" s="30"/>
      <c r="O86" s="21">
        <v>17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>
        <v>15</v>
      </c>
      <c r="AH86" s="21"/>
      <c r="AI86" s="21"/>
      <c r="AJ86" s="21"/>
      <c r="AK86" s="21"/>
      <c r="AL86">
        <f t="shared" si="6"/>
        <v>1</v>
      </c>
      <c r="AM86">
        <f t="shared" si="8"/>
        <v>1</v>
      </c>
      <c r="AN86">
        <f t="shared" si="9"/>
        <v>1</v>
      </c>
      <c r="AO86">
        <f t="shared" si="10"/>
        <v>0</v>
      </c>
      <c r="AP86">
        <f t="shared" si="11"/>
        <v>1</v>
      </c>
      <c r="AQ86">
        <f t="shared" si="7"/>
        <v>1</v>
      </c>
    </row>
    <row r="87" spans="1:43" x14ac:dyDescent="0.3">
      <c r="A87" s="21">
        <v>2</v>
      </c>
      <c r="B87" s="21">
        <v>2</v>
      </c>
      <c r="C87" s="30">
        <v>16</v>
      </c>
      <c r="D87" s="21"/>
      <c r="E87" s="21"/>
      <c r="F87" s="21"/>
      <c r="G87" s="21">
        <v>7</v>
      </c>
      <c r="H87" s="21">
        <v>28</v>
      </c>
      <c r="I87" s="21"/>
      <c r="J87" s="21">
        <v>18</v>
      </c>
      <c r="K87" s="21"/>
      <c r="L87" s="21"/>
      <c r="M87" s="21"/>
      <c r="N87" s="30"/>
      <c r="O87" s="21">
        <v>14</v>
      </c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>
        <f t="shared" si="6"/>
        <v>3</v>
      </c>
      <c r="AM87">
        <f t="shared" si="8"/>
        <v>2</v>
      </c>
      <c r="AN87">
        <f t="shared" si="9"/>
        <v>2</v>
      </c>
      <c r="AO87">
        <f t="shared" si="10"/>
        <v>3</v>
      </c>
      <c r="AP87">
        <f t="shared" si="11"/>
        <v>2</v>
      </c>
      <c r="AQ87">
        <f t="shared" si="7"/>
        <v>1</v>
      </c>
    </row>
    <row r="88" spans="1:43" x14ac:dyDescent="0.3">
      <c r="A88" s="21">
        <v>2</v>
      </c>
      <c r="B88" s="21">
        <v>2</v>
      </c>
      <c r="C88" s="30">
        <v>20</v>
      </c>
      <c r="D88" s="21">
        <v>64</v>
      </c>
      <c r="E88" s="21">
        <v>49</v>
      </c>
      <c r="F88" s="21"/>
      <c r="G88" s="21">
        <v>15</v>
      </c>
      <c r="H88" s="21"/>
      <c r="I88" s="21"/>
      <c r="J88" s="21"/>
      <c r="K88" s="21"/>
      <c r="L88" s="21"/>
      <c r="M88" s="21"/>
      <c r="N88" s="30"/>
      <c r="O88" s="21"/>
      <c r="P88" s="21"/>
      <c r="Q88" s="21"/>
      <c r="R88" s="21"/>
      <c r="S88" s="21"/>
      <c r="T88" s="21"/>
      <c r="U88" s="21">
        <v>4</v>
      </c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>
        <f t="shared" si="6"/>
        <v>1</v>
      </c>
      <c r="AM88">
        <f t="shared" si="8"/>
        <v>0</v>
      </c>
      <c r="AN88">
        <f t="shared" si="9"/>
        <v>1</v>
      </c>
      <c r="AO88">
        <f t="shared" si="10"/>
        <v>1</v>
      </c>
      <c r="AP88">
        <f t="shared" si="11"/>
        <v>1</v>
      </c>
      <c r="AQ88">
        <f t="shared" si="7"/>
        <v>0</v>
      </c>
    </row>
    <row r="89" spans="1:43" x14ac:dyDescent="0.3">
      <c r="A89" s="21">
        <v>2</v>
      </c>
      <c r="B89" s="21">
        <v>2</v>
      </c>
      <c r="C89" s="30">
        <v>10</v>
      </c>
      <c r="D89" s="21">
        <v>75</v>
      </c>
      <c r="E89" s="21"/>
      <c r="F89" s="21"/>
      <c r="G89" s="21"/>
      <c r="H89" s="21"/>
      <c r="I89" s="21">
        <v>11</v>
      </c>
      <c r="J89" s="21"/>
      <c r="K89" s="21"/>
      <c r="L89" s="21"/>
      <c r="M89" s="21"/>
      <c r="N89" s="30"/>
      <c r="O89" s="21"/>
      <c r="P89" s="21">
        <v>2</v>
      </c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>
        <v>2</v>
      </c>
      <c r="AC89" s="21"/>
      <c r="AD89" s="21"/>
      <c r="AE89" s="21"/>
      <c r="AF89" s="21"/>
      <c r="AG89" s="21"/>
      <c r="AH89" s="21"/>
      <c r="AI89" s="21"/>
      <c r="AJ89" s="21"/>
      <c r="AK89" s="21"/>
      <c r="AL89">
        <f t="shared" si="6"/>
        <v>1</v>
      </c>
      <c r="AM89">
        <f t="shared" si="8"/>
        <v>1</v>
      </c>
      <c r="AN89">
        <f t="shared" si="9"/>
        <v>1</v>
      </c>
      <c r="AO89">
        <f t="shared" si="10"/>
        <v>0</v>
      </c>
      <c r="AP89">
        <f t="shared" si="11"/>
        <v>1</v>
      </c>
      <c r="AQ89">
        <f t="shared" si="7"/>
        <v>1</v>
      </c>
    </row>
    <row r="90" spans="1:43" x14ac:dyDescent="0.3">
      <c r="A90" s="21">
        <v>2</v>
      </c>
      <c r="B90" s="21">
        <v>5</v>
      </c>
      <c r="C90" s="30">
        <v>18</v>
      </c>
      <c r="D90" s="21">
        <v>114</v>
      </c>
      <c r="E90" s="21"/>
      <c r="F90" s="21"/>
      <c r="G90" s="21"/>
      <c r="H90" s="21"/>
      <c r="I90" s="21"/>
      <c r="J90" s="21"/>
      <c r="K90" s="21"/>
      <c r="L90" s="21"/>
      <c r="M90" s="21"/>
      <c r="N90" s="30"/>
      <c r="O90" s="21"/>
      <c r="P90" s="21"/>
      <c r="Q90" s="21"/>
      <c r="R90" s="21"/>
      <c r="S90" s="21"/>
      <c r="T90" s="21"/>
      <c r="U90" s="21">
        <v>1</v>
      </c>
      <c r="V90" s="21"/>
      <c r="W90" s="21"/>
      <c r="X90" s="21"/>
      <c r="Y90" s="21"/>
      <c r="Z90" s="21"/>
      <c r="AA90" s="21">
        <v>8</v>
      </c>
      <c r="AB90" s="21"/>
      <c r="AC90" s="21"/>
      <c r="AD90" s="21"/>
      <c r="AE90" s="21"/>
      <c r="AF90" s="21"/>
      <c r="AG90" s="21"/>
      <c r="AH90" s="21"/>
      <c r="AI90" s="21"/>
      <c r="AJ90" s="21" t="s">
        <v>85</v>
      </c>
      <c r="AK90" s="21"/>
      <c r="AL90">
        <f t="shared" si="6"/>
        <v>0</v>
      </c>
      <c r="AM90">
        <f t="shared" si="8"/>
        <v>0</v>
      </c>
      <c r="AN90">
        <f t="shared" si="9"/>
        <v>0</v>
      </c>
      <c r="AO90">
        <f t="shared" si="10"/>
        <v>0</v>
      </c>
      <c r="AP90">
        <f t="shared" si="11"/>
        <v>0</v>
      </c>
      <c r="AQ90">
        <f t="shared" si="7"/>
        <v>0</v>
      </c>
    </row>
    <row r="91" spans="1:43" x14ac:dyDescent="0.3">
      <c r="A91" s="21">
        <v>1</v>
      </c>
      <c r="B91" s="21">
        <v>5</v>
      </c>
      <c r="C91" s="30">
        <v>10</v>
      </c>
      <c r="D91" s="21"/>
      <c r="E91" s="21"/>
      <c r="F91" s="21"/>
      <c r="G91" s="21"/>
      <c r="H91" s="21"/>
      <c r="I91" s="21">
        <v>23</v>
      </c>
      <c r="J91" s="21"/>
      <c r="K91" s="21"/>
      <c r="L91" s="21"/>
      <c r="M91" s="21"/>
      <c r="N91" s="30"/>
      <c r="O91" s="21">
        <v>14</v>
      </c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>
        <v>6</v>
      </c>
      <c r="AC91" s="21">
        <v>4</v>
      </c>
      <c r="AD91" s="21"/>
      <c r="AE91" s="21"/>
      <c r="AF91" s="21"/>
      <c r="AG91" s="21"/>
      <c r="AH91" s="21"/>
      <c r="AI91" s="21"/>
      <c r="AJ91" s="21"/>
      <c r="AK91" s="21"/>
      <c r="AL91">
        <f t="shared" si="6"/>
        <v>1</v>
      </c>
      <c r="AM91">
        <f t="shared" si="8"/>
        <v>1</v>
      </c>
      <c r="AN91">
        <f t="shared" si="9"/>
        <v>1</v>
      </c>
      <c r="AO91">
        <f t="shared" si="10"/>
        <v>0</v>
      </c>
      <c r="AP91">
        <f t="shared" si="11"/>
        <v>1</v>
      </c>
      <c r="AQ91">
        <f t="shared" si="7"/>
        <v>1</v>
      </c>
    </row>
    <row r="92" spans="1:43" x14ac:dyDescent="0.3">
      <c r="A92" s="21">
        <v>2</v>
      </c>
      <c r="B92" s="21">
        <v>1</v>
      </c>
      <c r="C92" s="30">
        <v>14</v>
      </c>
      <c r="D92" s="21"/>
      <c r="E92" s="21">
        <v>19</v>
      </c>
      <c r="F92" s="21"/>
      <c r="G92" s="21"/>
      <c r="H92" s="21"/>
      <c r="I92" s="21"/>
      <c r="J92" s="21"/>
      <c r="K92" s="21"/>
      <c r="L92" s="21"/>
      <c r="M92" s="21"/>
      <c r="N92" s="30" t="s">
        <v>84</v>
      </c>
      <c r="O92" s="21"/>
      <c r="P92" s="21"/>
      <c r="Q92" s="21"/>
      <c r="R92" s="21">
        <v>4</v>
      </c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>
        <v>18</v>
      </c>
      <c r="AH92" s="21"/>
      <c r="AI92" s="21"/>
      <c r="AJ92" s="21"/>
      <c r="AK92" s="21"/>
      <c r="AL92">
        <f t="shared" si="6"/>
        <v>0</v>
      </c>
      <c r="AM92">
        <f t="shared" si="8"/>
        <v>0</v>
      </c>
      <c r="AN92">
        <f t="shared" si="9"/>
        <v>0</v>
      </c>
      <c r="AO92">
        <f t="shared" si="10"/>
        <v>0</v>
      </c>
      <c r="AP92">
        <f t="shared" si="11"/>
        <v>0</v>
      </c>
      <c r="AQ92">
        <f t="shared" si="7"/>
        <v>0</v>
      </c>
    </row>
    <row r="93" spans="1:43" x14ac:dyDescent="0.3">
      <c r="A93" s="21">
        <v>3</v>
      </c>
      <c r="B93" s="21">
        <v>3</v>
      </c>
      <c r="C93" s="30">
        <v>11</v>
      </c>
      <c r="D93" s="21">
        <v>95</v>
      </c>
      <c r="E93" s="21"/>
      <c r="F93" s="21"/>
      <c r="G93" s="21"/>
      <c r="H93" s="21">
        <v>9</v>
      </c>
      <c r="I93" s="21"/>
      <c r="J93" s="21"/>
      <c r="K93" s="21"/>
      <c r="L93" s="21"/>
      <c r="M93" s="21"/>
      <c r="N93" s="3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>
        <v>25</v>
      </c>
      <c r="AA93" s="21">
        <v>4</v>
      </c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>
        <f t="shared" si="6"/>
        <v>1</v>
      </c>
      <c r="AM93">
        <f t="shared" si="8"/>
        <v>1</v>
      </c>
      <c r="AN93">
        <f t="shared" si="9"/>
        <v>0</v>
      </c>
      <c r="AO93">
        <f t="shared" si="10"/>
        <v>1</v>
      </c>
      <c r="AP93">
        <f t="shared" si="11"/>
        <v>1</v>
      </c>
      <c r="AQ93">
        <f t="shared" si="7"/>
        <v>0</v>
      </c>
    </row>
    <row r="94" spans="1:43" x14ac:dyDescent="0.3">
      <c r="A94" s="21">
        <v>3</v>
      </c>
      <c r="B94" s="21">
        <v>3</v>
      </c>
      <c r="C94" s="30">
        <v>13</v>
      </c>
      <c r="D94" s="21"/>
      <c r="E94" s="21"/>
      <c r="F94" s="21"/>
      <c r="G94" s="21"/>
      <c r="H94" s="21"/>
      <c r="I94" s="21">
        <v>7</v>
      </c>
      <c r="J94" s="21"/>
      <c r="K94" s="21"/>
      <c r="L94" s="21"/>
      <c r="M94" s="21"/>
      <c r="N94" s="30"/>
      <c r="O94" s="21">
        <v>4</v>
      </c>
      <c r="P94" s="21"/>
      <c r="Q94" s="21"/>
      <c r="R94" s="21">
        <v>7</v>
      </c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>
        <v>25</v>
      </c>
      <c r="AH94" s="21"/>
      <c r="AI94" s="21"/>
      <c r="AJ94" s="21"/>
      <c r="AK94" s="21"/>
      <c r="AL94">
        <f t="shared" si="6"/>
        <v>1</v>
      </c>
      <c r="AM94">
        <f t="shared" si="8"/>
        <v>1</v>
      </c>
      <c r="AN94">
        <f t="shared" si="9"/>
        <v>1</v>
      </c>
      <c r="AO94">
        <f t="shared" si="10"/>
        <v>0</v>
      </c>
      <c r="AP94">
        <f t="shared" si="11"/>
        <v>1</v>
      </c>
      <c r="AQ94">
        <f t="shared" si="7"/>
        <v>1</v>
      </c>
    </row>
    <row r="95" spans="1:43" x14ac:dyDescent="0.3">
      <c r="A95" s="21">
        <v>2</v>
      </c>
      <c r="B95" s="21">
        <v>2</v>
      </c>
      <c r="C95" s="30">
        <v>16</v>
      </c>
      <c r="D95" s="21"/>
      <c r="E95" s="21"/>
      <c r="F95" s="21"/>
      <c r="G95" s="21">
        <v>23</v>
      </c>
      <c r="H95" s="21">
        <v>23</v>
      </c>
      <c r="I95" s="21"/>
      <c r="J95" s="21"/>
      <c r="K95" s="21"/>
      <c r="L95" s="21" t="s">
        <v>68</v>
      </c>
      <c r="M95" s="21"/>
      <c r="N95" s="30"/>
      <c r="O95" s="21">
        <v>5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>
        <f t="shared" si="6"/>
        <v>2</v>
      </c>
      <c r="AM95">
        <f t="shared" si="8"/>
        <v>1</v>
      </c>
      <c r="AN95">
        <f t="shared" si="9"/>
        <v>1</v>
      </c>
      <c r="AO95">
        <f t="shared" si="10"/>
        <v>2</v>
      </c>
      <c r="AP95">
        <f t="shared" si="11"/>
        <v>2</v>
      </c>
      <c r="AQ95">
        <f t="shared" si="7"/>
        <v>1</v>
      </c>
    </row>
    <row r="96" spans="1:43" x14ac:dyDescent="0.3">
      <c r="A96" s="21">
        <v>2</v>
      </c>
      <c r="B96" s="21">
        <v>1</v>
      </c>
      <c r="C96" s="30">
        <v>19</v>
      </c>
      <c r="D96" s="21">
        <v>19</v>
      </c>
      <c r="E96" s="21">
        <v>5</v>
      </c>
      <c r="F96" s="21"/>
      <c r="G96" s="21"/>
      <c r="H96" s="21"/>
      <c r="I96" s="21"/>
      <c r="J96" s="21"/>
      <c r="K96" s="21"/>
      <c r="L96" s="21"/>
      <c r="M96" s="21"/>
      <c r="N96" s="30"/>
      <c r="O96" s="21"/>
      <c r="P96" s="21"/>
      <c r="Q96" s="21">
        <v>4</v>
      </c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 t="s">
        <v>61</v>
      </c>
      <c r="AK96" s="21"/>
      <c r="AL96">
        <f t="shared" si="6"/>
        <v>0</v>
      </c>
      <c r="AM96">
        <f t="shared" si="8"/>
        <v>0</v>
      </c>
      <c r="AN96">
        <f t="shared" si="9"/>
        <v>0</v>
      </c>
      <c r="AO96">
        <f t="shared" si="10"/>
        <v>0</v>
      </c>
      <c r="AP96">
        <f t="shared" si="11"/>
        <v>0</v>
      </c>
      <c r="AQ96">
        <f t="shared" si="7"/>
        <v>0</v>
      </c>
    </row>
    <row r="97" spans="1:43" x14ac:dyDescent="0.3">
      <c r="A97" s="21">
        <v>3</v>
      </c>
      <c r="B97" s="21">
        <v>4</v>
      </c>
      <c r="C97" s="30">
        <v>19</v>
      </c>
      <c r="D97" s="21">
        <v>45</v>
      </c>
      <c r="E97" s="21">
        <v>9</v>
      </c>
      <c r="F97" s="21"/>
      <c r="G97" s="21"/>
      <c r="H97" s="21"/>
      <c r="I97" s="21">
        <v>8</v>
      </c>
      <c r="J97" s="21"/>
      <c r="K97" s="21"/>
      <c r="L97" s="21"/>
      <c r="M97" s="21"/>
      <c r="N97" s="30"/>
      <c r="O97" s="21">
        <v>7</v>
      </c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>
        <f t="shared" si="6"/>
        <v>1</v>
      </c>
      <c r="AM97">
        <f t="shared" si="8"/>
        <v>1</v>
      </c>
      <c r="AN97">
        <f t="shared" si="9"/>
        <v>1</v>
      </c>
      <c r="AO97">
        <f t="shared" si="10"/>
        <v>0</v>
      </c>
      <c r="AP97">
        <f t="shared" si="11"/>
        <v>1</v>
      </c>
      <c r="AQ97">
        <f t="shared" si="7"/>
        <v>1</v>
      </c>
    </row>
    <row r="98" spans="1:43" x14ac:dyDescent="0.3">
      <c r="A98" s="21">
        <v>2</v>
      </c>
      <c r="B98" s="21">
        <v>1</v>
      </c>
      <c r="C98" s="30">
        <v>16</v>
      </c>
      <c r="D98" s="21"/>
      <c r="E98" s="21">
        <v>5</v>
      </c>
      <c r="F98" s="21"/>
      <c r="G98" s="21"/>
      <c r="H98" s="21"/>
      <c r="I98" s="21"/>
      <c r="J98" s="21"/>
      <c r="K98" s="21"/>
      <c r="L98" s="21" t="s">
        <v>67</v>
      </c>
      <c r="M98" s="21"/>
      <c r="N98" s="30" t="s">
        <v>84</v>
      </c>
      <c r="O98" s="21"/>
      <c r="P98" s="21">
        <v>3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>
        <f t="shared" si="6"/>
        <v>0</v>
      </c>
      <c r="AM98">
        <f t="shared" si="8"/>
        <v>0</v>
      </c>
      <c r="AN98">
        <f t="shared" si="9"/>
        <v>0</v>
      </c>
      <c r="AO98">
        <f t="shared" si="10"/>
        <v>0</v>
      </c>
      <c r="AP98">
        <f t="shared" si="11"/>
        <v>0</v>
      </c>
      <c r="AQ98">
        <f t="shared" si="7"/>
        <v>1</v>
      </c>
    </row>
    <row r="99" spans="1:43" x14ac:dyDescent="0.3">
      <c r="A99" s="21">
        <v>2</v>
      </c>
      <c r="B99" s="21">
        <v>5</v>
      </c>
      <c r="C99" s="30">
        <v>12</v>
      </c>
      <c r="D99" s="21">
        <v>11</v>
      </c>
      <c r="E99" s="21">
        <v>41</v>
      </c>
      <c r="F99" s="21"/>
      <c r="G99" s="21"/>
      <c r="H99" s="21"/>
      <c r="I99" s="21"/>
      <c r="J99" s="21"/>
      <c r="K99" s="21"/>
      <c r="L99" s="21"/>
      <c r="M99" s="21"/>
      <c r="N99" s="30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>
        <v>1</v>
      </c>
      <c r="AF99" s="21"/>
      <c r="AG99" s="21"/>
      <c r="AH99" s="21"/>
      <c r="AI99" s="21"/>
      <c r="AJ99" s="21" t="s">
        <v>61</v>
      </c>
      <c r="AK99" s="21"/>
      <c r="AL99">
        <f t="shared" si="6"/>
        <v>0</v>
      </c>
      <c r="AM99">
        <f t="shared" si="8"/>
        <v>0</v>
      </c>
      <c r="AN99">
        <f t="shared" si="9"/>
        <v>0</v>
      </c>
      <c r="AO99">
        <f t="shared" si="10"/>
        <v>0</v>
      </c>
      <c r="AP99">
        <f t="shared" si="11"/>
        <v>0</v>
      </c>
      <c r="AQ99">
        <f t="shared" si="7"/>
        <v>0</v>
      </c>
    </row>
    <row r="100" spans="1:43" x14ac:dyDescent="0.3">
      <c r="A100" s="21">
        <v>3</v>
      </c>
      <c r="B100" s="21">
        <v>5</v>
      </c>
      <c r="C100" s="30">
        <v>11</v>
      </c>
      <c r="D100" s="21"/>
      <c r="E100" s="21"/>
      <c r="F100" s="21"/>
      <c r="G100" s="21">
        <v>16</v>
      </c>
      <c r="H100" s="21">
        <v>12</v>
      </c>
      <c r="I100" s="21"/>
      <c r="J100" s="21">
        <v>8</v>
      </c>
      <c r="K100" s="21"/>
      <c r="L100" s="21"/>
      <c r="M100" s="21"/>
      <c r="N100" s="30"/>
      <c r="O100" s="21"/>
      <c r="P100" s="21"/>
      <c r="Q100" s="21"/>
      <c r="R100" s="21"/>
      <c r="S100" s="21" t="s">
        <v>89</v>
      </c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>
        <f t="shared" si="6"/>
        <v>3</v>
      </c>
      <c r="AM100">
        <f t="shared" si="8"/>
        <v>2</v>
      </c>
      <c r="AN100">
        <f t="shared" si="9"/>
        <v>2</v>
      </c>
      <c r="AO100">
        <f t="shared" si="10"/>
        <v>3</v>
      </c>
      <c r="AP100">
        <f t="shared" si="11"/>
        <v>2</v>
      </c>
      <c r="AQ100">
        <f t="shared" si="7"/>
        <v>0</v>
      </c>
    </row>
    <row r="101" spans="1:43" x14ac:dyDescent="0.3">
      <c r="A101" s="21">
        <v>3</v>
      </c>
      <c r="B101" s="21">
        <v>1</v>
      </c>
      <c r="C101" s="30">
        <v>17</v>
      </c>
      <c r="D101" s="21"/>
      <c r="E101" s="21">
        <v>10</v>
      </c>
      <c r="F101" s="21"/>
      <c r="G101" s="21"/>
      <c r="H101" s="21"/>
      <c r="I101" s="21"/>
      <c r="J101" s="21"/>
      <c r="K101" s="21"/>
      <c r="L101" s="21"/>
      <c r="M101" s="21"/>
      <c r="N101" s="30"/>
      <c r="O101" s="21"/>
      <c r="P101" s="21"/>
      <c r="Q101" s="21"/>
      <c r="R101" s="21"/>
      <c r="S101" s="21"/>
      <c r="T101" s="21"/>
      <c r="U101" s="21">
        <v>4</v>
      </c>
      <c r="V101" s="21"/>
      <c r="W101" s="21"/>
      <c r="X101" s="21"/>
      <c r="Y101" s="21"/>
      <c r="Z101" s="21"/>
      <c r="AA101" s="21"/>
      <c r="AB101" s="21">
        <v>4</v>
      </c>
      <c r="AC101" s="21"/>
      <c r="AD101" s="21"/>
      <c r="AE101" s="21"/>
      <c r="AF101" s="21"/>
      <c r="AG101" s="21"/>
      <c r="AH101" s="21"/>
      <c r="AI101" s="21"/>
      <c r="AJ101" s="21"/>
      <c r="AK101" s="21" t="s">
        <v>61</v>
      </c>
      <c r="AL101">
        <f t="shared" si="6"/>
        <v>0</v>
      </c>
      <c r="AM101">
        <f t="shared" si="8"/>
        <v>0</v>
      </c>
      <c r="AN101">
        <f t="shared" si="9"/>
        <v>0</v>
      </c>
      <c r="AO101">
        <f t="shared" si="10"/>
        <v>0</v>
      </c>
      <c r="AP101">
        <f t="shared" si="11"/>
        <v>0</v>
      </c>
      <c r="AQ101">
        <f t="shared" si="7"/>
        <v>0</v>
      </c>
    </row>
    <row r="102" spans="1:43" x14ac:dyDescent="0.3">
      <c r="A102" s="21"/>
      <c r="B102" s="21"/>
      <c r="C102" s="30"/>
      <c r="D102" s="21"/>
      <c r="E102" s="21"/>
      <c r="F102" s="21"/>
      <c r="G102" s="21"/>
      <c r="H102" s="21"/>
      <c r="I102" s="21"/>
      <c r="J102" s="21"/>
      <c r="K102" s="21"/>
      <c r="L102" s="21"/>
      <c r="M102" s="21">
        <v>8</v>
      </c>
      <c r="N102" s="30"/>
      <c r="O102" s="21"/>
      <c r="P102" s="21"/>
      <c r="Q102" s="21">
        <v>3</v>
      </c>
      <c r="R102" s="21"/>
      <c r="S102" s="21"/>
      <c r="T102" s="21"/>
      <c r="U102" s="21"/>
      <c r="V102" s="21"/>
      <c r="W102" s="21"/>
      <c r="X102" s="21"/>
      <c r="Y102" s="21" t="s">
        <v>69</v>
      </c>
      <c r="Z102" s="21"/>
      <c r="AA102" s="21"/>
      <c r="AB102" s="21">
        <v>6</v>
      </c>
      <c r="AC102" s="21"/>
      <c r="AD102" s="21"/>
      <c r="AE102" s="21"/>
      <c r="AF102" s="21"/>
      <c r="AG102" s="21"/>
      <c r="AH102" s="21"/>
      <c r="AI102" s="21"/>
      <c r="AJ102" s="21"/>
      <c r="AK102" s="21"/>
      <c r="AL102">
        <f t="shared" si="6"/>
        <v>0</v>
      </c>
      <c r="AM102">
        <f t="shared" si="8"/>
        <v>0</v>
      </c>
      <c r="AN102">
        <f t="shared" si="9"/>
        <v>0</v>
      </c>
      <c r="AO102">
        <f t="shared" si="10"/>
        <v>0</v>
      </c>
      <c r="AP102">
        <f t="shared" si="11"/>
        <v>0</v>
      </c>
      <c r="AQ102">
        <f t="shared" si="7"/>
        <v>0</v>
      </c>
    </row>
    <row r="103" spans="1:43" x14ac:dyDescent="0.3">
      <c r="A103" s="21" t="s">
        <v>90</v>
      </c>
      <c r="B103" s="21">
        <f>COUNTIF(A2:A101,1)</f>
        <v>33</v>
      </c>
      <c r="C103" s="30"/>
      <c r="D103" s="21">
        <v>16</v>
      </c>
      <c r="E103" s="21"/>
      <c r="F103" s="21"/>
      <c r="G103" s="21"/>
      <c r="H103" s="21"/>
      <c r="I103" s="21"/>
      <c r="J103" s="21"/>
      <c r="K103" s="21">
        <v>6</v>
      </c>
      <c r="L103" s="21"/>
      <c r="M103" s="21"/>
      <c r="N103" s="30"/>
      <c r="O103" s="21"/>
      <c r="P103" s="21"/>
      <c r="Q103" s="21"/>
      <c r="R103" s="21">
        <v>4</v>
      </c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 t="s">
        <v>93</v>
      </c>
      <c r="AJ103" s="21"/>
      <c r="AK103" s="21"/>
      <c r="AL103">
        <f t="shared" si="6"/>
        <v>0</v>
      </c>
      <c r="AM103">
        <f t="shared" si="8"/>
        <v>0</v>
      </c>
      <c r="AN103">
        <f t="shared" si="9"/>
        <v>0</v>
      </c>
      <c r="AO103">
        <f t="shared" si="10"/>
        <v>0</v>
      </c>
      <c r="AP103">
        <f t="shared" si="11"/>
        <v>0</v>
      </c>
      <c r="AQ103">
        <f t="shared" si="7"/>
        <v>0</v>
      </c>
    </row>
    <row r="104" spans="1:43" x14ac:dyDescent="0.3">
      <c r="A104" s="21">
        <v>2</v>
      </c>
      <c r="B104" s="21">
        <f>COUNTIF(A2:A101,2)</f>
        <v>35</v>
      </c>
      <c r="C104" s="30"/>
      <c r="D104" s="21"/>
      <c r="E104" s="21"/>
      <c r="F104" s="21"/>
      <c r="G104" s="21">
        <v>10</v>
      </c>
      <c r="H104" s="21"/>
      <c r="I104" s="21"/>
      <c r="J104" s="21"/>
      <c r="K104" s="21"/>
      <c r="L104" s="21"/>
      <c r="M104" s="21">
        <v>7</v>
      </c>
      <c r="N104" s="30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 t="s">
        <v>61</v>
      </c>
      <c r="AJ104" s="21"/>
      <c r="AK104" s="21" t="s">
        <v>93</v>
      </c>
      <c r="AL104">
        <f t="shared" si="6"/>
        <v>1</v>
      </c>
      <c r="AM104">
        <f t="shared" si="8"/>
        <v>0</v>
      </c>
      <c r="AN104">
        <f t="shared" si="9"/>
        <v>1</v>
      </c>
      <c r="AO104">
        <f t="shared" si="10"/>
        <v>1</v>
      </c>
      <c r="AP104">
        <f t="shared" si="11"/>
        <v>1</v>
      </c>
      <c r="AQ104">
        <f t="shared" si="7"/>
        <v>0</v>
      </c>
    </row>
    <row r="105" spans="1:43" x14ac:dyDescent="0.3">
      <c r="A105" s="21">
        <v>3</v>
      </c>
      <c r="B105" s="21">
        <f>COUNTIF(A2:A101,3)</f>
        <v>31</v>
      </c>
      <c r="C105" s="30"/>
      <c r="D105" s="21"/>
      <c r="E105" s="21"/>
      <c r="F105" s="21"/>
      <c r="G105" s="21"/>
      <c r="H105" s="21"/>
      <c r="I105" s="21">
        <v>7</v>
      </c>
      <c r="J105" s="21">
        <v>25</v>
      </c>
      <c r="K105" s="21"/>
      <c r="L105" s="21"/>
      <c r="M105" s="21"/>
      <c r="N105" s="3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 t="s">
        <v>61</v>
      </c>
      <c r="AD105" s="21">
        <v>2</v>
      </c>
      <c r="AE105" s="21"/>
      <c r="AF105" s="21"/>
      <c r="AG105" s="21"/>
      <c r="AH105" s="21"/>
      <c r="AI105" s="21"/>
      <c r="AJ105" s="21"/>
      <c r="AK105" s="21"/>
      <c r="AL105">
        <f t="shared" si="6"/>
        <v>2</v>
      </c>
      <c r="AM105">
        <f t="shared" si="8"/>
        <v>2</v>
      </c>
      <c r="AN105">
        <f t="shared" si="9"/>
        <v>2</v>
      </c>
      <c r="AO105">
        <f t="shared" si="10"/>
        <v>1</v>
      </c>
      <c r="AP105">
        <f t="shared" si="11"/>
        <v>1</v>
      </c>
      <c r="AQ105">
        <f t="shared" si="7"/>
        <v>0</v>
      </c>
    </row>
    <row r="106" spans="1:43" x14ac:dyDescent="0.3">
      <c r="A106" s="21"/>
      <c r="B106" s="21"/>
      <c r="C106" s="3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30" t="s">
        <v>68</v>
      </c>
      <c r="O106" s="21"/>
      <c r="P106" s="21">
        <v>7</v>
      </c>
      <c r="Q106" s="21"/>
      <c r="R106" s="21"/>
      <c r="S106" s="21"/>
      <c r="T106" s="21"/>
      <c r="U106" s="21"/>
      <c r="V106" s="21"/>
      <c r="W106" s="21"/>
      <c r="X106" s="21"/>
      <c r="Y106" s="21" t="s">
        <v>94</v>
      </c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 t="s">
        <v>68</v>
      </c>
      <c r="AL106">
        <f t="shared" si="6"/>
        <v>0</v>
      </c>
      <c r="AM106">
        <f t="shared" si="8"/>
        <v>0</v>
      </c>
      <c r="AN106">
        <f t="shared" si="9"/>
        <v>0</v>
      </c>
      <c r="AO106">
        <f t="shared" si="10"/>
        <v>0</v>
      </c>
      <c r="AP106">
        <f t="shared" si="11"/>
        <v>0</v>
      </c>
      <c r="AQ106">
        <f t="shared" si="7"/>
        <v>1</v>
      </c>
    </row>
    <row r="107" spans="1:43" x14ac:dyDescent="0.3">
      <c r="A107" s="21"/>
      <c r="B107" s="21"/>
      <c r="C107" s="30"/>
      <c r="D107" s="21">
        <v>17</v>
      </c>
      <c r="E107" s="21">
        <v>50</v>
      </c>
      <c r="F107" s="21"/>
      <c r="G107" s="21"/>
      <c r="H107" s="21"/>
      <c r="I107" s="21"/>
      <c r="J107" s="21"/>
      <c r="K107" s="21"/>
      <c r="L107" s="21"/>
      <c r="M107" s="21"/>
      <c r="N107" s="30"/>
      <c r="O107" s="21">
        <v>2</v>
      </c>
      <c r="P107" s="21"/>
      <c r="Q107" s="21"/>
      <c r="R107" s="21"/>
      <c r="S107" s="21"/>
      <c r="T107" s="21">
        <v>8</v>
      </c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>
        <f t="shared" si="6"/>
        <v>0</v>
      </c>
      <c r="AM107">
        <f t="shared" si="8"/>
        <v>0</v>
      </c>
      <c r="AN107">
        <f t="shared" si="9"/>
        <v>0</v>
      </c>
      <c r="AO107">
        <f t="shared" si="10"/>
        <v>0</v>
      </c>
      <c r="AP107">
        <f t="shared" si="11"/>
        <v>0</v>
      </c>
      <c r="AQ107">
        <f t="shared" si="7"/>
        <v>1</v>
      </c>
    </row>
    <row r="108" spans="1:43" x14ac:dyDescent="0.3">
      <c r="A108" s="21" t="s">
        <v>91</v>
      </c>
      <c r="B108" s="21">
        <f>COUNTIF(B2:B101,1)</f>
        <v>23</v>
      </c>
      <c r="C108" s="30"/>
      <c r="D108" s="21"/>
      <c r="E108" s="21"/>
      <c r="F108" s="21"/>
      <c r="G108" s="21"/>
      <c r="H108" s="21"/>
      <c r="I108" s="21"/>
      <c r="J108" s="21">
        <v>18</v>
      </c>
      <c r="K108" s="21"/>
      <c r="L108" s="21"/>
      <c r="M108" s="21"/>
      <c r="N108" s="30"/>
      <c r="O108" s="21">
        <v>17</v>
      </c>
      <c r="P108" s="21"/>
      <c r="Q108" s="21"/>
      <c r="R108" s="21">
        <v>4</v>
      </c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>
        <v>2</v>
      </c>
      <c r="AF108" s="21"/>
      <c r="AG108" s="21"/>
      <c r="AH108" s="21"/>
      <c r="AI108" s="21"/>
      <c r="AJ108" s="21"/>
      <c r="AK108" s="21"/>
      <c r="AL108">
        <f t="shared" si="6"/>
        <v>1</v>
      </c>
      <c r="AM108">
        <f t="shared" si="8"/>
        <v>1</v>
      </c>
      <c r="AN108">
        <f t="shared" si="9"/>
        <v>1</v>
      </c>
      <c r="AO108">
        <f t="shared" si="10"/>
        <v>1</v>
      </c>
      <c r="AP108">
        <f t="shared" si="11"/>
        <v>0</v>
      </c>
      <c r="AQ108">
        <f t="shared" si="7"/>
        <v>1</v>
      </c>
    </row>
    <row r="109" spans="1:43" x14ac:dyDescent="0.3">
      <c r="A109" s="21">
        <v>2</v>
      </c>
      <c r="B109" s="21">
        <f>COUNTIF(B2:B101,2)</f>
        <v>18</v>
      </c>
      <c r="C109" s="30"/>
      <c r="D109" s="21">
        <v>77</v>
      </c>
      <c r="E109" s="21"/>
      <c r="F109" s="21"/>
      <c r="G109" s="21">
        <v>26</v>
      </c>
      <c r="H109" s="21"/>
      <c r="I109" s="21"/>
      <c r="J109" s="21">
        <v>20</v>
      </c>
      <c r="K109" s="21"/>
      <c r="L109" s="21"/>
      <c r="M109" s="21"/>
      <c r="N109" s="3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 t="s">
        <v>68</v>
      </c>
      <c r="AD109" s="21"/>
      <c r="AE109" s="21"/>
      <c r="AF109" s="21"/>
      <c r="AG109" s="21"/>
      <c r="AH109" s="21"/>
      <c r="AI109" s="21"/>
      <c r="AJ109" s="21"/>
      <c r="AK109" s="21"/>
      <c r="AL109">
        <f t="shared" si="6"/>
        <v>2</v>
      </c>
      <c r="AM109">
        <f t="shared" si="8"/>
        <v>1</v>
      </c>
      <c r="AN109">
        <f t="shared" si="9"/>
        <v>2</v>
      </c>
      <c r="AO109">
        <f t="shared" si="10"/>
        <v>2</v>
      </c>
      <c r="AP109">
        <f t="shared" si="11"/>
        <v>1</v>
      </c>
      <c r="AQ109">
        <f t="shared" si="7"/>
        <v>0</v>
      </c>
    </row>
    <row r="110" spans="1:43" x14ac:dyDescent="0.3">
      <c r="A110" s="21">
        <v>3</v>
      </c>
      <c r="B110" s="21">
        <f>COUNTIF(B2:B101,3)</f>
        <v>13</v>
      </c>
      <c r="C110" s="30"/>
      <c r="D110" s="21"/>
      <c r="E110" s="21"/>
      <c r="F110" s="21"/>
      <c r="G110" s="21">
        <v>8</v>
      </c>
      <c r="H110" s="21"/>
      <c r="I110" s="21">
        <v>28</v>
      </c>
      <c r="J110" s="21"/>
      <c r="K110" s="21"/>
      <c r="L110" s="21"/>
      <c r="M110" s="21"/>
      <c r="N110" s="30"/>
      <c r="O110" s="21"/>
      <c r="P110" s="21"/>
      <c r="Q110" s="21"/>
      <c r="R110" s="21"/>
      <c r="S110" s="21"/>
      <c r="T110" s="21"/>
      <c r="U110" s="21">
        <v>1</v>
      </c>
      <c r="V110" s="21"/>
      <c r="W110" s="21"/>
      <c r="X110" s="21" t="s">
        <v>67</v>
      </c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>
        <f t="shared" si="6"/>
        <v>2</v>
      </c>
      <c r="AM110">
        <f t="shared" si="8"/>
        <v>1</v>
      </c>
      <c r="AN110">
        <f t="shared" si="9"/>
        <v>2</v>
      </c>
      <c r="AO110">
        <f t="shared" si="10"/>
        <v>1</v>
      </c>
      <c r="AP110">
        <f t="shared" si="11"/>
        <v>2</v>
      </c>
      <c r="AQ110">
        <f t="shared" si="7"/>
        <v>0</v>
      </c>
    </row>
    <row r="111" spans="1:43" x14ac:dyDescent="0.3">
      <c r="A111" s="21">
        <v>4</v>
      </c>
      <c r="B111" s="21">
        <f>COUNTIF(B2:B101,4)</f>
        <v>24</v>
      </c>
      <c r="C111" s="30"/>
      <c r="D111" s="21"/>
      <c r="E111" s="21"/>
      <c r="F111" s="21" t="s">
        <v>61</v>
      </c>
      <c r="G111" s="21">
        <v>29</v>
      </c>
      <c r="H111" s="21"/>
      <c r="I111" s="21"/>
      <c r="J111" s="21"/>
      <c r="K111" s="21"/>
      <c r="L111" s="21"/>
      <c r="M111" s="21"/>
      <c r="N111" s="3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>
        <v>2</v>
      </c>
      <c r="AF111" s="21">
        <v>25</v>
      </c>
      <c r="AG111" s="21"/>
      <c r="AH111" s="21"/>
      <c r="AI111" s="21"/>
      <c r="AJ111" s="21"/>
      <c r="AK111" s="21"/>
      <c r="AL111">
        <f t="shared" si="6"/>
        <v>1</v>
      </c>
      <c r="AM111">
        <f t="shared" si="8"/>
        <v>0</v>
      </c>
      <c r="AN111">
        <f t="shared" si="9"/>
        <v>1</v>
      </c>
      <c r="AO111">
        <f t="shared" si="10"/>
        <v>1</v>
      </c>
      <c r="AP111">
        <f t="shared" si="11"/>
        <v>1</v>
      </c>
      <c r="AQ111">
        <f t="shared" si="7"/>
        <v>0</v>
      </c>
    </row>
    <row r="112" spans="1:43" x14ac:dyDescent="0.3">
      <c r="A112" s="21">
        <v>5</v>
      </c>
      <c r="B112" s="21">
        <f>COUNTIF(B2:B101,5)</f>
        <v>22</v>
      </c>
      <c r="C112" s="30"/>
      <c r="D112" s="21">
        <v>102</v>
      </c>
      <c r="E112" s="21">
        <v>8</v>
      </c>
      <c r="F112" s="21"/>
      <c r="G112" s="21"/>
      <c r="H112" s="21"/>
      <c r="I112" s="21"/>
      <c r="J112" s="21">
        <v>8</v>
      </c>
      <c r="K112" s="21"/>
      <c r="L112" s="21"/>
      <c r="M112" s="21"/>
      <c r="N112" s="3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 t="s">
        <v>61</v>
      </c>
      <c r="AE112" s="21"/>
      <c r="AF112" s="21"/>
      <c r="AG112" s="21"/>
      <c r="AH112" s="21"/>
      <c r="AI112" s="21"/>
      <c r="AJ112" s="21"/>
      <c r="AK112" s="21"/>
      <c r="AL112">
        <f t="shared" si="6"/>
        <v>1</v>
      </c>
      <c r="AM112">
        <f t="shared" si="8"/>
        <v>1</v>
      </c>
      <c r="AN112">
        <f t="shared" si="9"/>
        <v>1</v>
      </c>
      <c r="AO112">
        <f t="shared" si="10"/>
        <v>1</v>
      </c>
      <c r="AP112">
        <f t="shared" si="11"/>
        <v>0</v>
      </c>
      <c r="AQ112">
        <f t="shared" si="7"/>
        <v>0</v>
      </c>
    </row>
    <row r="113" spans="1:43" x14ac:dyDescent="0.3">
      <c r="A113" s="21"/>
      <c r="B113" s="21"/>
      <c r="C113" s="30"/>
      <c r="D113" s="21"/>
      <c r="E113" s="21"/>
      <c r="F113" s="21"/>
      <c r="G113" s="21">
        <v>5</v>
      </c>
      <c r="H113" s="21"/>
      <c r="I113" s="21">
        <v>13</v>
      </c>
      <c r="J113" s="21">
        <v>15</v>
      </c>
      <c r="K113" s="21"/>
      <c r="L113" s="21"/>
      <c r="M113" s="21"/>
      <c r="N113" s="30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 t="s">
        <v>93</v>
      </c>
      <c r="AJ113" s="21"/>
      <c r="AK113" s="21"/>
      <c r="AL113">
        <f t="shared" si="6"/>
        <v>3</v>
      </c>
      <c r="AM113">
        <f t="shared" si="8"/>
        <v>2</v>
      </c>
      <c r="AN113">
        <f t="shared" si="9"/>
        <v>3</v>
      </c>
      <c r="AO113">
        <f t="shared" si="10"/>
        <v>2</v>
      </c>
      <c r="AP113">
        <f t="shared" si="11"/>
        <v>2</v>
      </c>
      <c r="AQ113">
        <f t="shared" si="7"/>
        <v>0</v>
      </c>
    </row>
    <row r="114" spans="1:43" x14ac:dyDescent="0.3">
      <c r="A114" s="21"/>
      <c r="B114" s="21"/>
      <c r="C114" s="30"/>
      <c r="D114" s="21"/>
      <c r="E114" s="21"/>
      <c r="F114" s="21"/>
      <c r="G114" s="21"/>
      <c r="H114" s="21"/>
      <c r="I114" s="21"/>
      <c r="J114" s="21"/>
      <c r="K114" s="21"/>
      <c r="L114" s="21" t="s">
        <v>68</v>
      </c>
      <c r="M114" s="21"/>
      <c r="N114" s="30"/>
      <c r="O114" s="21"/>
      <c r="P114" s="21"/>
      <c r="Q114" s="21"/>
      <c r="R114" s="21"/>
      <c r="S114" s="21"/>
      <c r="T114" s="21"/>
      <c r="U114" s="21">
        <v>1</v>
      </c>
      <c r="V114" s="21"/>
      <c r="W114" s="21"/>
      <c r="X114" s="21"/>
      <c r="Y114" s="21"/>
      <c r="Z114" s="21">
        <v>25</v>
      </c>
      <c r="AA114" s="21"/>
      <c r="AB114" s="21"/>
      <c r="AC114" s="21"/>
      <c r="AD114" s="21"/>
      <c r="AE114" s="21"/>
      <c r="AF114" s="21" t="s">
        <v>61</v>
      </c>
      <c r="AG114" s="21"/>
      <c r="AH114" s="21"/>
      <c r="AI114" s="21"/>
      <c r="AJ114" s="21"/>
      <c r="AK114" s="21"/>
      <c r="AL114">
        <f t="shared" si="6"/>
        <v>0</v>
      </c>
      <c r="AM114">
        <f t="shared" si="8"/>
        <v>0</v>
      </c>
      <c r="AN114">
        <f t="shared" si="9"/>
        <v>0</v>
      </c>
      <c r="AO114">
        <f t="shared" si="10"/>
        <v>0</v>
      </c>
      <c r="AP114">
        <f t="shared" si="11"/>
        <v>0</v>
      </c>
      <c r="AQ114">
        <f t="shared" si="7"/>
        <v>0</v>
      </c>
    </row>
    <row r="115" spans="1:43" x14ac:dyDescent="0.3">
      <c r="A115" s="21" t="s">
        <v>92</v>
      </c>
      <c r="B115" s="21">
        <f>COUNTIF(C2:C101,10)</f>
        <v>10</v>
      </c>
      <c r="C115" s="30"/>
      <c r="D115" s="21"/>
      <c r="E115" s="21">
        <v>3</v>
      </c>
      <c r="F115" s="21"/>
      <c r="G115" s="21"/>
      <c r="H115" s="21"/>
      <c r="I115" s="21"/>
      <c r="J115" s="21">
        <v>15</v>
      </c>
      <c r="K115" s="21"/>
      <c r="L115" s="21" t="s">
        <v>68</v>
      </c>
      <c r="M115" s="21"/>
      <c r="N115" s="30"/>
      <c r="O115" s="21"/>
      <c r="P115" s="21"/>
      <c r="Q115" s="21"/>
      <c r="R115" s="21">
        <v>6</v>
      </c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>
        <f t="shared" si="6"/>
        <v>1</v>
      </c>
      <c r="AM115">
        <f t="shared" si="8"/>
        <v>1</v>
      </c>
      <c r="AN115">
        <f t="shared" si="9"/>
        <v>1</v>
      </c>
      <c r="AO115">
        <f t="shared" si="10"/>
        <v>1</v>
      </c>
      <c r="AP115">
        <f t="shared" si="11"/>
        <v>0</v>
      </c>
      <c r="AQ115">
        <f t="shared" si="7"/>
        <v>0</v>
      </c>
    </row>
    <row r="116" spans="1:43" x14ac:dyDescent="0.3">
      <c r="A116" s="21">
        <v>11</v>
      </c>
      <c r="B116" s="21">
        <f>COUNTIF(C2:C101,11)</f>
        <v>11</v>
      </c>
      <c r="C116" s="30"/>
      <c r="D116" s="21"/>
      <c r="E116" s="21"/>
      <c r="F116" s="21"/>
      <c r="G116" s="21"/>
      <c r="H116" s="21"/>
      <c r="I116" s="21"/>
      <c r="J116" s="21"/>
      <c r="K116" s="21"/>
      <c r="L116" s="21"/>
      <c r="M116" s="21" t="s">
        <v>68</v>
      </c>
      <c r="N116" s="30"/>
      <c r="O116" s="21"/>
      <c r="P116" s="21"/>
      <c r="Q116" s="21"/>
      <c r="R116" s="21">
        <v>36</v>
      </c>
      <c r="S116" s="21"/>
      <c r="T116" s="21">
        <v>2</v>
      </c>
      <c r="U116" s="21"/>
      <c r="V116" s="21"/>
      <c r="W116" s="21"/>
      <c r="X116" s="21"/>
      <c r="Y116" s="21"/>
      <c r="Z116" s="21"/>
      <c r="AA116" s="21">
        <v>5</v>
      </c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>
        <f t="shared" si="6"/>
        <v>0</v>
      </c>
      <c r="AM116">
        <f t="shared" si="8"/>
        <v>0</v>
      </c>
      <c r="AN116">
        <f t="shared" si="9"/>
        <v>0</v>
      </c>
      <c r="AO116">
        <f t="shared" si="10"/>
        <v>0</v>
      </c>
      <c r="AP116">
        <f t="shared" si="11"/>
        <v>0</v>
      </c>
      <c r="AQ116">
        <f t="shared" si="7"/>
        <v>0</v>
      </c>
    </row>
    <row r="117" spans="1:43" x14ac:dyDescent="0.3">
      <c r="A117" s="21">
        <v>12</v>
      </c>
      <c r="B117" s="21">
        <f>COUNTIF(C2:C101,12)</f>
        <v>6</v>
      </c>
      <c r="C117" s="30"/>
      <c r="D117" s="21">
        <v>12</v>
      </c>
      <c r="E117" s="21">
        <v>69</v>
      </c>
      <c r="F117" s="21"/>
      <c r="G117" s="21"/>
      <c r="H117" s="21"/>
      <c r="I117" s="21"/>
      <c r="J117" s="21">
        <v>28</v>
      </c>
      <c r="K117" s="21"/>
      <c r="L117" s="21"/>
      <c r="M117" s="21"/>
      <c r="N117" s="3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 t="s">
        <v>61</v>
      </c>
      <c r="AE117" s="21"/>
      <c r="AF117" s="21"/>
      <c r="AG117" s="21"/>
      <c r="AH117" s="21"/>
      <c r="AI117" s="21"/>
      <c r="AJ117" s="21"/>
      <c r="AK117" s="21"/>
      <c r="AL117">
        <f t="shared" si="6"/>
        <v>1</v>
      </c>
      <c r="AM117">
        <f t="shared" si="8"/>
        <v>1</v>
      </c>
      <c r="AN117">
        <f t="shared" si="9"/>
        <v>1</v>
      </c>
      <c r="AO117">
        <f t="shared" si="10"/>
        <v>1</v>
      </c>
      <c r="AP117">
        <f t="shared" si="11"/>
        <v>0</v>
      </c>
      <c r="AQ117">
        <f t="shared" si="7"/>
        <v>0</v>
      </c>
    </row>
    <row r="118" spans="1:43" x14ac:dyDescent="0.3">
      <c r="A118" s="21">
        <v>13</v>
      </c>
      <c r="B118" s="21">
        <f>COUNTIF(C2:C101,13)</f>
        <v>9</v>
      </c>
      <c r="C118" s="30"/>
      <c r="D118" s="21"/>
      <c r="E118" s="21">
        <v>32</v>
      </c>
      <c r="F118" s="21"/>
      <c r="G118" s="21"/>
      <c r="H118" s="21"/>
      <c r="I118" s="21"/>
      <c r="J118" s="21"/>
      <c r="K118" s="21"/>
      <c r="L118" s="21"/>
      <c r="M118" s="21"/>
      <c r="N118" s="30"/>
      <c r="O118" s="21">
        <v>5</v>
      </c>
      <c r="P118" s="21">
        <v>11</v>
      </c>
      <c r="Q118" s="21"/>
      <c r="R118" s="21"/>
      <c r="S118" s="21"/>
      <c r="T118" s="21"/>
      <c r="U118" s="21">
        <v>1</v>
      </c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>
        <f t="shared" si="6"/>
        <v>0</v>
      </c>
      <c r="AM118">
        <f t="shared" si="8"/>
        <v>0</v>
      </c>
      <c r="AN118">
        <f t="shared" si="9"/>
        <v>0</v>
      </c>
      <c r="AO118">
        <f t="shared" si="10"/>
        <v>0</v>
      </c>
      <c r="AP118">
        <f t="shared" si="11"/>
        <v>0</v>
      </c>
      <c r="AQ118">
        <f t="shared" si="7"/>
        <v>2</v>
      </c>
    </row>
    <row r="119" spans="1:43" x14ac:dyDescent="0.3">
      <c r="A119" s="21">
        <v>14</v>
      </c>
      <c r="B119" s="21">
        <f>COUNTIF(C2:C101,14)</f>
        <v>8</v>
      </c>
      <c r="C119" s="30"/>
      <c r="D119" s="21">
        <v>97</v>
      </c>
      <c r="E119" s="21"/>
      <c r="F119" s="21"/>
      <c r="G119" s="21"/>
      <c r="H119" s="21"/>
      <c r="I119" s="21"/>
      <c r="J119" s="21"/>
      <c r="K119" s="21"/>
      <c r="L119" s="21"/>
      <c r="M119" s="21"/>
      <c r="N119" s="30"/>
      <c r="O119" s="21"/>
      <c r="P119" s="21"/>
      <c r="Q119" s="21"/>
      <c r="R119" s="21">
        <v>37</v>
      </c>
      <c r="S119" s="21"/>
      <c r="T119" s="21"/>
      <c r="U119" s="21"/>
      <c r="V119" s="21" t="s">
        <v>68</v>
      </c>
      <c r="W119" s="21"/>
      <c r="X119" s="21"/>
      <c r="Y119" s="21"/>
      <c r="Z119" s="21"/>
      <c r="AA119" s="21">
        <v>7</v>
      </c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>
        <f t="shared" si="6"/>
        <v>0</v>
      </c>
      <c r="AM119">
        <f t="shared" si="8"/>
        <v>0</v>
      </c>
      <c r="AN119">
        <f t="shared" si="9"/>
        <v>0</v>
      </c>
      <c r="AO119">
        <f t="shared" si="10"/>
        <v>0</v>
      </c>
      <c r="AP119">
        <f t="shared" si="11"/>
        <v>0</v>
      </c>
      <c r="AQ119">
        <f t="shared" si="7"/>
        <v>0</v>
      </c>
    </row>
    <row r="120" spans="1:43" x14ac:dyDescent="0.3">
      <c r="A120" s="21">
        <v>15</v>
      </c>
      <c r="B120" s="21">
        <f>COUNTIF(C2:C101,15)</f>
        <v>8</v>
      </c>
      <c r="C120" s="30"/>
      <c r="D120" s="21"/>
      <c r="E120" s="21"/>
      <c r="F120" s="21" t="s">
        <v>61</v>
      </c>
      <c r="G120" s="21"/>
      <c r="H120" s="21"/>
      <c r="I120" s="21"/>
      <c r="J120" s="21"/>
      <c r="K120" s="21"/>
      <c r="L120" s="21"/>
      <c r="M120" s="21"/>
      <c r="N120" s="30"/>
      <c r="O120" s="21"/>
      <c r="P120" s="21"/>
      <c r="Q120" s="21">
        <v>7</v>
      </c>
      <c r="R120" s="21"/>
      <c r="S120" s="21"/>
      <c r="T120" s="21">
        <v>3</v>
      </c>
      <c r="U120" s="21"/>
      <c r="V120" s="21"/>
      <c r="W120" s="21"/>
      <c r="X120" s="21"/>
      <c r="Y120" s="21"/>
      <c r="Z120" s="21"/>
      <c r="AA120" s="21"/>
      <c r="AB120" s="21">
        <v>6</v>
      </c>
      <c r="AC120" s="21"/>
      <c r="AD120" s="21"/>
      <c r="AE120" s="21"/>
      <c r="AF120" s="21"/>
      <c r="AG120" s="21"/>
      <c r="AH120" s="21"/>
      <c r="AI120" s="21"/>
      <c r="AJ120" s="21"/>
      <c r="AK120" s="21"/>
      <c r="AL120">
        <f t="shared" si="6"/>
        <v>0</v>
      </c>
      <c r="AM120">
        <f t="shared" si="8"/>
        <v>0</v>
      </c>
      <c r="AN120">
        <f t="shared" si="9"/>
        <v>0</v>
      </c>
      <c r="AO120">
        <f t="shared" si="10"/>
        <v>0</v>
      </c>
      <c r="AP120">
        <f t="shared" si="11"/>
        <v>0</v>
      </c>
      <c r="AQ120">
        <f t="shared" si="7"/>
        <v>0</v>
      </c>
    </row>
    <row r="121" spans="1:43" x14ac:dyDescent="0.3">
      <c r="A121" s="21">
        <v>16</v>
      </c>
      <c r="B121" s="21">
        <f>COUNTIF(C2:C101,16)</f>
        <v>10</v>
      </c>
      <c r="C121" s="30"/>
      <c r="D121" s="21"/>
      <c r="E121" s="21"/>
      <c r="F121" s="21"/>
      <c r="G121" s="21"/>
      <c r="H121" s="21"/>
      <c r="I121" s="21"/>
      <c r="J121" s="21">
        <v>29</v>
      </c>
      <c r="K121" s="21"/>
      <c r="L121" s="21"/>
      <c r="M121" s="21"/>
      <c r="N121" s="30"/>
      <c r="O121" s="21"/>
      <c r="P121" s="21">
        <v>7</v>
      </c>
      <c r="Q121" s="21"/>
      <c r="R121" s="21"/>
      <c r="S121" s="21"/>
      <c r="T121" s="21"/>
      <c r="U121" s="21">
        <v>1</v>
      </c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 t="s">
        <v>68</v>
      </c>
      <c r="AG121" s="21"/>
      <c r="AH121" s="21"/>
      <c r="AI121" s="21"/>
      <c r="AJ121" s="21"/>
      <c r="AK121" s="21"/>
      <c r="AL121">
        <f t="shared" si="6"/>
        <v>1</v>
      </c>
      <c r="AM121">
        <f t="shared" si="8"/>
        <v>1</v>
      </c>
      <c r="AN121">
        <f t="shared" si="9"/>
        <v>1</v>
      </c>
      <c r="AO121">
        <f t="shared" si="10"/>
        <v>1</v>
      </c>
      <c r="AP121">
        <f t="shared" si="11"/>
        <v>0</v>
      </c>
      <c r="AQ121">
        <f t="shared" si="7"/>
        <v>1</v>
      </c>
    </row>
    <row r="122" spans="1:43" x14ac:dyDescent="0.3">
      <c r="A122" s="21">
        <v>17</v>
      </c>
      <c r="B122" s="21">
        <f>COUNTIF(C2:C101,17)</f>
        <v>9</v>
      </c>
      <c r="C122" s="30"/>
      <c r="D122" s="21">
        <v>63</v>
      </c>
      <c r="E122" s="21">
        <v>87</v>
      </c>
      <c r="F122" s="21"/>
      <c r="G122" s="21"/>
      <c r="H122" s="21"/>
      <c r="I122" s="21"/>
      <c r="J122" s="21"/>
      <c r="K122" s="21"/>
      <c r="L122" s="21"/>
      <c r="M122" s="21"/>
      <c r="N122" s="30"/>
      <c r="O122" s="21"/>
      <c r="P122" s="21"/>
      <c r="Q122" s="21"/>
      <c r="R122" s="21"/>
      <c r="S122" s="21"/>
      <c r="T122" s="21"/>
      <c r="U122" s="21">
        <v>1</v>
      </c>
      <c r="V122" s="21"/>
      <c r="W122" s="21"/>
      <c r="X122" s="21"/>
      <c r="Y122" s="21" t="s">
        <v>68</v>
      </c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>
        <f t="shared" si="6"/>
        <v>0</v>
      </c>
      <c r="AM122">
        <f t="shared" si="8"/>
        <v>0</v>
      </c>
      <c r="AN122">
        <f t="shared" si="9"/>
        <v>0</v>
      </c>
      <c r="AO122">
        <f t="shared" si="10"/>
        <v>0</v>
      </c>
      <c r="AP122">
        <f t="shared" si="11"/>
        <v>0</v>
      </c>
      <c r="AQ122">
        <f t="shared" si="7"/>
        <v>0</v>
      </c>
    </row>
    <row r="123" spans="1:43" x14ac:dyDescent="0.3">
      <c r="A123" s="21">
        <v>18</v>
      </c>
      <c r="B123" s="21">
        <f>COUNTIF(C2:C101,18)</f>
        <v>11</v>
      </c>
      <c r="C123" s="30"/>
      <c r="D123" s="21">
        <v>108</v>
      </c>
      <c r="E123" s="21"/>
      <c r="F123" s="21"/>
      <c r="G123" s="21"/>
      <c r="H123" s="21">
        <v>21</v>
      </c>
      <c r="I123" s="21">
        <v>5</v>
      </c>
      <c r="J123" s="21"/>
      <c r="K123" s="21"/>
      <c r="L123" s="21"/>
      <c r="M123" s="21"/>
      <c r="N123" s="30"/>
      <c r="O123" s="21"/>
      <c r="P123" s="21"/>
      <c r="Q123" s="21"/>
      <c r="R123" s="21"/>
      <c r="S123" s="21"/>
      <c r="T123" s="21"/>
      <c r="U123" s="21">
        <v>1</v>
      </c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>
        <f t="shared" si="6"/>
        <v>2</v>
      </c>
      <c r="AM123">
        <f t="shared" si="8"/>
        <v>2</v>
      </c>
      <c r="AN123">
        <f t="shared" si="9"/>
        <v>1</v>
      </c>
      <c r="AO123">
        <f t="shared" si="10"/>
        <v>1</v>
      </c>
      <c r="AP123">
        <f t="shared" si="11"/>
        <v>2</v>
      </c>
      <c r="AQ123">
        <f t="shared" si="7"/>
        <v>0</v>
      </c>
    </row>
    <row r="124" spans="1:43" x14ac:dyDescent="0.3">
      <c r="A124" s="21">
        <v>19</v>
      </c>
      <c r="B124" s="21">
        <f>COUNTIF(C2:C101,19)</f>
        <v>9</v>
      </c>
      <c r="C124" s="30"/>
      <c r="D124" s="21"/>
      <c r="E124" s="21">
        <v>3</v>
      </c>
      <c r="F124" s="21"/>
      <c r="G124" s="21"/>
      <c r="H124" s="21"/>
      <c r="I124" s="21">
        <v>17</v>
      </c>
      <c r="J124" s="21"/>
      <c r="K124" s="21"/>
      <c r="L124" s="21" t="s">
        <v>96</v>
      </c>
      <c r="M124" s="21"/>
      <c r="N124" s="30"/>
      <c r="O124" s="21">
        <v>4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>
        <f t="shared" si="6"/>
        <v>1</v>
      </c>
      <c r="AM124">
        <f t="shared" si="8"/>
        <v>1</v>
      </c>
      <c r="AN124">
        <f t="shared" si="9"/>
        <v>1</v>
      </c>
      <c r="AO124">
        <f t="shared" si="10"/>
        <v>0</v>
      </c>
      <c r="AP124">
        <f t="shared" si="11"/>
        <v>1</v>
      </c>
      <c r="AQ124">
        <f t="shared" si="7"/>
        <v>1</v>
      </c>
    </row>
    <row r="125" spans="1:43" x14ac:dyDescent="0.3">
      <c r="A125" s="21">
        <v>20</v>
      </c>
      <c r="B125" s="21">
        <f>COUNTIF(C2:C101,20)</f>
        <v>8</v>
      </c>
      <c r="C125" s="30"/>
      <c r="D125" s="21"/>
      <c r="E125" s="21">
        <v>16</v>
      </c>
      <c r="F125" s="21"/>
      <c r="G125" s="21"/>
      <c r="H125" s="21"/>
      <c r="I125" s="21"/>
      <c r="J125" s="21"/>
      <c r="K125" s="21"/>
      <c r="L125" s="21"/>
      <c r="M125" s="21"/>
      <c r="N125" s="30"/>
      <c r="O125" s="21"/>
      <c r="P125" s="21"/>
      <c r="Q125" s="21"/>
      <c r="R125" s="21"/>
      <c r="S125" s="21"/>
      <c r="T125" s="21">
        <v>3</v>
      </c>
      <c r="U125" s="21">
        <v>1</v>
      </c>
      <c r="V125" s="21"/>
      <c r="W125" s="21"/>
      <c r="X125" s="21"/>
      <c r="Y125" s="21"/>
      <c r="Z125" s="21"/>
      <c r="AA125" s="21"/>
      <c r="AB125" s="21"/>
      <c r="AC125" s="21"/>
      <c r="AD125" s="21"/>
      <c r="AE125" s="21" t="s">
        <v>68</v>
      </c>
      <c r="AF125" s="21"/>
      <c r="AG125" s="21"/>
      <c r="AH125" s="21"/>
      <c r="AI125" s="21"/>
      <c r="AJ125" s="21"/>
      <c r="AK125" s="21"/>
      <c r="AL125">
        <f t="shared" si="6"/>
        <v>0</v>
      </c>
      <c r="AM125">
        <f t="shared" si="8"/>
        <v>0</v>
      </c>
      <c r="AN125">
        <f t="shared" si="9"/>
        <v>0</v>
      </c>
      <c r="AO125">
        <f t="shared" si="10"/>
        <v>0</v>
      </c>
      <c r="AP125">
        <f t="shared" si="11"/>
        <v>0</v>
      </c>
      <c r="AQ125">
        <f t="shared" si="7"/>
        <v>0</v>
      </c>
    </row>
    <row r="126" spans="1:43" x14ac:dyDescent="0.3">
      <c r="A126" s="21"/>
      <c r="B126" s="21"/>
      <c r="C126" s="30"/>
      <c r="D126" s="21">
        <v>103</v>
      </c>
      <c r="E126" s="21"/>
      <c r="F126" s="21"/>
      <c r="G126" s="21"/>
      <c r="H126" s="21"/>
      <c r="I126" s="21"/>
      <c r="J126" s="21"/>
      <c r="K126" s="21"/>
      <c r="L126" s="21"/>
      <c r="M126" s="21"/>
      <c r="N126" s="30"/>
      <c r="O126" s="21"/>
      <c r="P126" s="21"/>
      <c r="Q126" s="21"/>
      <c r="R126" s="21"/>
      <c r="S126" s="21"/>
      <c r="T126" s="21"/>
      <c r="U126" s="21"/>
      <c r="V126" s="21"/>
      <c r="W126" s="21"/>
      <c r="X126" s="21" t="s">
        <v>66</v>
      </c>
      <c r="Y126" s="21"/>
      <c r="Z126" s="21"/>
      <c r="AA126" s="21"/>
      <c r="AB126" s="21"/>
      <c r="AC126" s="21"/>
      <c r="AD126" s="21" t="s">
        <v>61</v>
      </c>
      <c r="AE126" s="21" t="s">
        <v>61</v>
      </c>
      <c r="AF126" s="21"/>
      <c r="AG126" s="21"/>
      <c r="AH126" s="21"/>
      <c r="AI126" s="21"/>
      <c r="AJ126" s="21"/>
      <c r="AK126" s="21"/>
      <c r="AL126">
        <f t="shared" si="6"/>
        <v>0</v>
      </c>
      <c r="AM126">
        <f t="shared" si="8"/>
        <v>0</v>
      </c>
      <c r="AN126">
        <f t="shared" si="9"/>
        <v>0</v>
      </c>
      <c r="AO126">
        <f t="shared" si="10"/>
        <v>0</v>
      </c>
      <c r="AP126">
        <f t="shared" si="11"/>
        <v>0</v>
      </c>
      <c r="AQ126">
        <f t="shared" si="7"/>
        <v>0</v>
      </c>
    </row>
    <row r="127" spans="1:43" x14ac:dyDescent="0.3">
      <c r="A127" s="21"/>
      <c r="B127" s="21"/>
      <c r="C127" s="30"/>
      <c r="D127" s="21"/>
      <c r="E127" s="21"/>
      <c r="F127" s="21"/>
      <c r="G127" s="21"/>
      <c r="H127" s="21"/>
      <c r="I127" s="21"/>
      <c r="J127" s="21">
        <v>10</v>
      </c>
      <c r="K127" s="21"/>
      <c r="L127" s="21"/>
      <c r="M127" s="21"/>
      <c r="N127" s="30"/>
      <c r="O127" s="21">
        <v>5</v>
      </c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>
        <v>2</v>
      </c>
      <c r="AB127" s="21"/>
      <c r="AC127" s="21"/>
      <c r="AD127" s="21"/>
      <c r="AE127" s="21"/>
      <c r="AF127" s="21"/>
      <c r="AG127" s="21"/>
      <c r="AH127" s="21"/>
      <c r="AI127" s="21"/>
      <c r="AJ127" s="21"/>
      <c r="AK127" s="21" t="s">
        <v>61</v>
      </c>
      <c r="AL127">
        <f t="shared" si="6"/>
        <v>1</v>
      </c>
      <c r="AM127">
        <f t="shared" si="8"/>
        <v>1</v>
      </c>
      <c r="AN127">
        <f t="shared" si="9"/>
        <v>1</v>
      </c>
      <c r="AO127">
        <f t="shared" si="10"/>
        <v>1</v>
      </c>
      <c r="AP127">
        <f t="shared" si="11"/>
        <v>0</v>
      </c>
      <c r="AQ127">
        <f t="shared" si="7"/>
        <v>1</v>
      </c>
    </row>
    <row r="128" spans="1:43" x14ac:dyDescent="0.3">
      <c r="A128" s="21"/>
      <c r="B128" s="21"/>
      <c r="C128" s="30"/>
      <c r="D128" s="21">
        <v>23</v>
      </c>
      <c r="E128" s="21"/>
      <c r="F128" s="21"/>
      <c r="G128" s="21">
        <v>29</v>
      </c>
      <c r="H128" s="21"/>
      <c r="I128" s="21"/>
      <c r="J128" s="21"/>
      <c r="K128" s="21"/>
      <c r="L128" s="21"/>
      <c r="M128" s="21"/>
      <c r="N128" s="30"/>
      <c r="O128" s="21"/>
      <c r="P128" s="21"/>
      <c r="Q128" s="21">
        <v>7</v>
      </c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 t="s">
        <v>66</v>
      </c>
      <c r="AI128" s="21"/>
      <c r="AJ128" s="21"/>
      <c r="AK128" s="21"/>
      <c r="AL128">
        <f t="shared" si="6"/>
        <v>1</v>
      </c>
      <c r="AM128">
        <f t="shared" si="8"/>
        <v>0</v>
      </c>
      <c r="AN128">
        <f t="shared" si="9"/>
        <v>1</v>
      </c>
      <c r="AO128">
        <f t="shared" si="10"/>
        <v>1</v>
      </c>
      <c r="AP128">
        <f t="shared" si="11"/>
        <v>1</v>
      </c>
      <c r="AQ128">
        <f t="shared" si="7"/>
        <v>0</v>
      </c>
    </row>
    <row r="129" spans="1:43" x14ac:dyDescent="0.3">
      <c r="A129" s="21"/>
      <c r="B129" s="21"/>
      <c r="C129" s="30"/>
      <c r="D129" s="21">
        <v>77</v>
      </c>
      <c r="E129" s="21"/>
      <c r="F129" s="21"/>
      <c r="G129" s="21"/>
      <c r="H129" s="21">
        <v>29</v>
      </c>
      <c r="I129" s="21"/>
      <c r="J129" s="21"/>
      <c r="K129" s="21"/>
      <c r="L129" s="21"/>
      <c r="M129" s="21"/>
      <c r="N129" s="30"/>
      <c r="O129" s="21"/>
      <c r="P129" s="21"/>
      <c r="Q129" s="21">
        <v>1</v>
      </c>
      <c r="R129" s="21"/>
      <c r="S129" s="21"/>
      <c r="T129" s="21"/>
      <c r="U129" s="21">
        <v>4</v>
      </c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>
        <f t="shared" si="6"/>
        <v>1</v>
      </c>
      <c r="AM129">
        <f t="shared" si="8"/>
        <v>1</v>
      </c>
      <c r="AN129">
        <f t="shared" si="9"/>
        <v>0</v>
      </c>
      <c r="AO129">
        <f t="shared" si="10"/>
        <v>1</v>
      </c>
      <c r="AP129">
        <f t="shared" si="11"/>
        <v>1</v>
      </c>
      <c r="AQ129">
        <f t="shared" si="7"/>
        <v>0</v>
      </c>
    </row>
    <row r="130" spans="1:43" x14ac:dyDescent="0.3">
      <c r="A130" s="21"/>
      <c r="B130" s="21"/>
      <c r="C130" s="30"/>
      <c r="D130" s="21">
        <v>59</v>
      </c>
      <c r="E130" s="21"/>
      <c r="F130" s="21"/>
      <c r="G130" s="21"/>
      <c r="H130" s="21"/>
      <c r="I130" s="21"/>
      <c r="J130" s="21"/>
      <c r="K130" s="21"/>
      <c r="L130" s="21"/>
      <c r="M130" s="21"/>
      <c r="N130" s="30"/>
      <c r="O130" s="21"/>
      <c r="P130" s="21"/>
      <c r="Q130" s="21">
        <v>5</v>
      </c>
      <c r="R130" s="21"/>
      <c r="S130" s="21" t="s">
        <v>61</v>
      </c>
      <c r="T130" s="21"/>
      <c r="U130" s="21"/>
      <c r="V130" s="21"/>
      <c r="W130" s="21"/>
      <c r="X130" s="21"/>
      <c r="Y130" s="21"/>
      <c r="Z130" s="21"/>
      <c r="AA130" s="21">
        <v>7</v>
      </c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>
        <f t="shared" si="6"/>
        <v>0</v>
      </c>
      <c r="AM130">
        <f t="shared" si="8"/>
        <v>0</v>
      </c>
      <c r="AN130">
        <f t="shared" si="9"/>
        <v>0</v>
      </c>
      <c r="AO130">
        <f t="shared" si="10"/>
        <v>0</v>
      </c>
      <c r="AP130">
        <f t="shared" si="11"/>
        <v>0</v>
      </c>
      <c r="AQ130">
        <f t="shared" si="7"/>
        <v>0</v>
      </c>
    </row>
    <row r="131" spans="1:43" x14ac:dyDescent="0.3">
      <c r="A131" s="21"/>
      <c r="B131" s="21"/>
      <c r="C131" s="30"/>
      <c r="D131" s="21">
        <v>26</v>
      </c>
      <c r="E131" s="21">
        <v>6</v>
      </c>
      <c r="F131" s="21"/>
      <c r="G131" s="21"/>
      <c r="H131" s="21"/>
      <c r="I131" s="21"/>
      <c r="J131" s="21"/>
      <c r="K131" s="21"/>
      <c r="L131" s="21"/>
      <c r="M131" s="21"/>
      <c r="N131" s="30"/>
      <c r="O131" s="21"/>
      <c r="P131" s="21"/>
      <c r="Q131" s="21"/>
      <c r="R131" s="21"/>
      <c r="S131" s="21"/>
      <c r="T131" s="21">
        <v>3</v>
      </c>
      <c r="U131" s="21"/>
      <c r="V131" s="21"/>
      <c r="W131" s="21"/>
      <c r="X131" s="21"/>
      <c r="Y131" s="21"/>
      <c r="Z131" s="21">
        <v>25</v>
      </c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>
        <f t="shared" ref="AL131:AL194" si="12">COUNT(G131:J131)</f>
        <v>0</v>
      </c>
      <c r="AM131">
        <f t="shared" si="8"/>
        <v>0</v>
      </c>
      <c r="AN131">
        <f t="shared" si="9"/>
        <v>0</v>
      </c>
      <c r="AO131">
        <f t="shared" si="10"/>
        <v>0</v>
      </c>
      <c r="AP131">
        <f t="shared" si="11"/>
        <v>0</v>
      </c>
      <c r="AQ131">
        <f t="shared" ref="AQ131:AQ194" si="13">COUNT(O131:P131)</f>
        <v>0</v>
      </c>
    </row>
    <row r="132" spans="1:43" x14ac:dyDescent="0.3">
      <c r="A132" s="21"/>
      <c r="B132" s="21"/>
      <c r="C132" s="30"/>
      <c r="D132" s="21">
        <v>17</v>
      </c>
      <c r="E132" s="21"/>
      <c r="F132" s="21"/>
      <c r="G132" s="21"/>
      <c r="H132" s="21"/>
      <c r="I132" s="21"/>
      <c r="J132" s="21"/>
      <c r="K132" s="21"/>
      <c r="L132" s="21"/>
      <c r="M132" s="21"/>
      <c r="N132" s="30"/>
      <c r="O132" s="21"/>
      <c r="P132" s="21"/>
      <c r="Q132" s="21">
        <v>4</v>
      </c>
      <c r="R132" s="21">
        <v>33</v>
      </c>
      <c r="S132" s="21"/>
      <c r="T132" s="21"/>
      <c r="U132" s="21">
        <v>9</v>
      </c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>
        <f t="shared" si="12"/>
        <v>0</v>
      </c>
      <c r="AM132">
        <f t="shared" ref="AM132:AM195" si="14">COUNT(H132:J132)</f>
        <v>0</v>
      </c>
      <c r="AN132">
        <f t="shared" ref="AN132:AN195" si="15">COUNT(G132,I132,J132)</f>
        <v>0</v>
      </c>
      <c r="AO132">
        <f t="shared" ref="AO132:AO195" si="16">COUNT(G132:H132,J132)</f>
        <v>0</v>
      </c>
      <c r="AP132">
        <f t="shared" ref="AP132:AP195" si="17">COUNT(G132:I132)</f>
        <v>0</v>
      </c>
      <c r="AQ132">
        <f t="shared" si="13"/>
        <v>0</v>
      </c>
    </row>
    <row r="133" spans="1:43" x14ac:dyDescent="0.3">
      <c r="A133" s="21"/>
      <c r="B133" s="21"/>
      <c r="C133" s="30"/>
      <c r="D133" s="21">
        <v>106</v>
      </c>
      <c r="E133" s="21">
        <v>7</v>
      </c>
      <c r="F133" s="21"/>
      <c r="G133" s="21"/>
      <c r="H133" s="21"/>
      <c r="I133" s="21"/>
      <c r="J133" s="21"/>
      <c r="K133" s="21"/>
      <c r="L133" s="21" t="s">
        <v>97</v>
      </c>
      <c r="M133" s="21"/>
      <c r="N133" s="3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 t="s">
        <v>68</v>
      </c>
      <c r="AK133" s="21"/>
      <c r="AL133">
        <f t="shared" si="12"/>
        <v>0</v>
      </c>
      <c r="AM133">
        <f t="shared" si="14"/>
        <v>0</v>
      </c>
      <c r="AN133">
        <f t="shared" si="15"/>
        <v>0</v>
      </c>
      <c r="AO133">
        <f t="shared" si="16"/>
        <v>0</v>
      </c>
      <c r="AP133">
        <f t="shared" si="17"/>
        <v>0</v>
      </c>
      <c r="AQ133">
        <f t="shared" si="13"/>
        <v>0</v>
      </c>
    </row>
    <row r="134" spans="1:43" x14ac:dyDescent="0.3">
      <c r="A134" s="21"/>
      <c r="B134" s="21"/>
      <c r="C134" s="30"/>
      <c r="D134" s="21"/>
      <c r="E134" s="21">
        <v>44</v>
      </c>
      <c r="F134" s="21"/>
      <c r="G134" s="21"/>
      <c r="H134" s="21"/>
      <c r="I134" s="21"/>
      <c r="J134" s="21">
        <v>20</v>
      </c>
      <c r="K134" s="21"/>
      <c r="L134" s="21"/>
      <c r="M134" s="21"/>
      <c r="N134" s="30"/>
      <c r="O134" s="21"/>
      <c r="P134" s="21"/>
      <c r="Q134" s="21"/>
      <c r="R134" s="21"/>
      <c r="S134" s="21"/>
      <c r="T134" s="21"/>
      <c r="U134" s="21">
        <v>4</v>
      </c>
      <c r="V134" s="21"/>
      <c r="W134" s="21"/>
      <c r="X134" s="21"/>
      <c r="Y134" s="21"/>
      <c r="Z134" s="21"/>
      <c r="AA134" s="21"/>
      <c r="AB134" s="21"/>
      <c r="AC134" s="21" t="s">
        <v>97</v>
      </c>
      <c r="AD134" s="21"/>
      <c r="AE134" s="21"/>
      <c r="AF134" s="21"/>
      <c r="AG134" s="21"/>
      <c r="AH134" s="21"/>
      <c r="AI134" s="21"/>
      <c r="AJ134" s="21"/>
      <c r="AK134" s="21"/>
      <c r="AL134">
        <f t="shared" si="12"/>
        <v>1</v>
      </c>
      <c r="AM134">
        <f t="shared" si="14"/>
        <v>1</v>
      </c>
      <c r="AN134">
        <f t="shared" si="15"/>
        <v>1</v>
      </c>
      <c r="AO134">
        <f t="shared" si="16"/>
        <v>1</v>
      </c>
      <c r="AP134">
        <f t="shared" si="17"/>
        <v>0</v>
      </c>
      <c r="AQ134">
        <f t="shared" si="13"/>
        <v>0</v>
      </c>
    </row>
    <row r="135" spans="1:43" x14ac:dyDescent="0.3">
      <c r="A135" s="21"/>
      <c r="B135" s="21"/>
      <c r="C135" s="30"/>
      <c r="D135" s="21"/>
      <c r="E135" s="21"/>
      <c r="F135" s="21"/>
      <c r="G135" s="21"/>
      <c r="H135" s="21">
        <v>17</v>
      </c>
      <c r="I135" s="21"/>
      <c r="J135" s="21"/>
      <c r="K135" s="21">
        <v>4</v>
      </c>
      <c r="L135" s="21"/>
      <c r="M135" s="21"/>
      <c r="N135" s="30"/>
      <c r="O135" s="21"/>
      <c r="P135" s="21"/>
      <c r="Q135" s="21"/>
      <c r="R135" s="21">
        <v>33</v>
      </c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 t="s">
        <v>61</v>
      </c>
      <c r="AJ135" s="21"/>
      <c r="AK135" s="21"/>
      <c r="AL135">
        <f t="shared" si="12"/>
        <v>1</v>
      </c>
      <c r="AM135">
        <f t="shared" si="14"/>
        <v>1</v>
      </c>
      <c r="AN135">
        <f t="shared" si="15"/>
        <v>0</v>
      </c>
      <c r="AO135">
        <f t="shared" si="16"/>
        <v>1</v>
      </c>
      <c r="AP135">
        <f t="shared" si="17"/>
        <v>1</v>
      </c>
      <c r="AQ135">
        <f t="shared" si="13"/>
        <v>0</v>
      </c>
    </row>
    <row r="136" spans="1:43" x14ac:dyDescent="0.3">
      <c r="A136" s="21"/>
      <c r="B136" s="21"/>
      <c r="C136" s="30"/>
      <c r="D136" s="21"/>
      <c r="E136" s="21">
        <v>3</v>
      </c>
      <c r="F136" s="21"/>
      <c r="G136" s="21"/>
      <c r="H136" s="21">
        <v>9</v>
      </c>
      <c r="I136" s="21">
        <v>11</v>
      </c>
      <c r="J136" s="21"/>
      <c r="K136" s="21"/>
      <c r="L136" s="21"/>
      <c r="M136" s="21"/>
      <c r="N136" s="30"/>
      <c r="O136" s="21">
        <v>8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>
        <f t="shared" si="12"/>
        <v>2</v>
      </c>
      <c r="AM136">
        <f t="shared" si="14"/>
        <v>2</v>
      </c>
      <c r="AN136">
        <f t="shared" si="15"/>
        <v>1</v>
      </c>
      <c r="AO136">
        <f t="shared" si="16"/>
        <v>1</v>
      </c>
      <c r="AP136">
        <f t="shared" si="17"/>
        <v>2</v>
      </c>
      <c r="AQ136">
        <f t="shared" si="13"/>
        <v>1</v>
      </c>
    </row>
    <row r="137" spans="1:43" x14ac:dyDescent="0.3">
      <c r="A137" s="21"/>
      <c r="B137" s="21"/>
      <c r="C137" s="30"/>
      <c r="D137" s="21">
        <v>15</v>
      </c>
      <c r="E137" s="21"/>
      <c r="F137" s="21"/>
      <c r="G137" s="21"/>
      <c r="H137" s="21"/>
      <c r="I137" s="21"/>
      <c r="J137" s="21"/>
      <c r="K137" s="21">
        <v>6</v>
      </c>
      <c r="L137" s="21"/>
      <c r="M137" s="21"/>
      <c r="N137" s="30" t="s">
        <v>68</v>
      </c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>
        <v>4</v>
      </c>
      <c r="AC137" s="21"/>
      <c r="AD137" s="21"/>
      <c r="AE137" s="21"/>
      <c r="AF137" s="21"/>
      <c r="AG137" s="21"/>
      <c r="AH137" s="21"/>
      <c r="AI137" s="21"/>
      <c r="AJ137" s="21"/>
      <c r="AK137" s="21"/>
      <c r="AL137">
        <f t="shared" si="12"/>
        <v>0</v>
      </c>
      <c r="AM137">
        <f t="shared" si="14"/>
        <v>0</v>
      </c>
      <c r="AN137">
        <f t="shared" si="15"/>
        <v>0</v>
      </c>
      <c r="AO137">
        <f t="shared" si="16"/>
        <v>0</v>
      </c>
      <c r="AP137">
        <f t="shared" si="17"/>
        <v>0</v>
      </c>
      <c r="AQ137">
        <f t="shared" si="13"/>
        <v>0</v>
      </c>
    </row>
    <row r="138" spans="1:43" x14ac:dyDescent="0.3">
      <c r="A138" s="21"/>
      <c r="B138" s="21"/>
      <c r="C138" s="30"/>
      <c r="D138" s="21">
        <v>71</v>
      </c>
      <c r="E138" s="21"/>
      <c r="F138" s="21"/>
      <c r="G138" s="21">
        <v>9</v>
      </c>
      <c r="H138" s="21">
        <v>27</v>
      </c>
      <c r="I138" s="21"/>
      <c r="J138" s="21"/>
      <c r="K138" s="21"/>
      <c r="L138" s="21"/>
      <c r="M138" s="21"/>
      <c r="N138" s="30"/>
      <c r="O138" s="21"/>
      <c r="P138" s="21"/>
      <c r="Q138" s="21">
        <v>4</v>
      </c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>
        <f t="shared" si="12"/>
        <v>2</v>
      </c>
      <c r="AM138">
        <f t="shared" si="14"/>
        <v>1</v>
      </c>
      <c r="AN138">
        <f t="shared" si="15"/>
        <v>1</v>
      </c>
      <c r="AO138">
        <f t="shared" si="16"/>
        <v>2</v>
      </c>
      <c r="AP138">
        <f t="shared" si="17"/>
        <v>2</v>
      </c>
      <c r="AQ138">
        <f t="shared" si="13"/>
        <v>0</v>
      </c>
    </row>
    <row r="139" spans="1:43" x14ac:dyDescent="0.3">
      <c r="A139" s="21"/>
      <c r="B139" s="21"/>
      <c r="C139" s="30"/>
      <c r="D139" s="21">
        <v>80</v>
      </c>
      <c r="E139" s="21"/>
      <c r="F139" s="21"/>
      <c r="G139" s="21">
        <v>11</v>
      </c>
      <c r="H139" s="21"/>
      <c r="I139" s="21"/>
      <c r="J139" s="21"/>
      <c r="K139" s="21"/>
      <c r="L139" s="21"/>
      <c r="M139" s="21"/>
      <c r="N139" s="30"/>
      <c r="O139" s="21"/>
      <c r="P139" s="21"/>
      <c r="Q139" s="21"/>
      <c r="R139" s="21"/>
      <c r="S139" s="21"/>
      <c r="T139" s="21">
        <v>3</v>
      </c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 t="s">
        <v>68</v>
      </c>
      <c r="AL139">
        <f t="shared" si="12"/>
        <v>1</v>
      </c>
      <c r="AM139">
        <f t="shared" si="14"/>
        <v>0</v>
      </c>
      <c r="AN139">
        <f t="shared" si="15"/>
        <v>1</v>
      </c>
      <c r="AO139">
        <f t="shared" si="16"/>
        <v>1</v>
      </c>
      <c r="AP139">
        <f t="shared" si="17"/>
        <v>1</v>
      </c>
      <c r="AQ139">
        <f t="shared" si="13"/>
        <v>0</v>
      </c>
    </row>
    <row r="140" spans="1:43" x14ac:dyDescent="0.3">
      <c r="A140" s="21"/>
      <c r="B140" s="21"/>
      <c r="C140" s="30"/>
      <c r="D140" s="21"/>
      <c r="E140" s="21">
        <v>10</v>
      </c>
      <c r="F140" s="21"/>
      <c r="G140" s="21"/>
      <c r="H140" s="21">
        <v>23</v>
      </c>
      <c r="I140" s="21"/>
      <c r="J140" s="21"/>
      <c r="K140" s="21"/>
      <c r="L140" s="21"/>
      <c r="M140" s="21"/>
      <c r="N140" s="30"/>
      <c r="O140" s="21"/>
      <c r="P140" s="21"/>
      <c r="Q140" s="21"/>
      <c r="R140" s="21"/>
      <c r="S140" s="21"/>
      <c r="T140" s="21"/>
      <c r="U140" s="21"/>
      <c r="V140" s="21"/>
      <c r="W140" s="21"/>
      <c r="X140" s="21" t="s">
        <v>98</v>
      </c>
      <c r="Y140" s="21"/>
      <c r="Z140" s="21"/>
      <c r="AA140" s="21">
        <v>3</v>
      </c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>
        <f t="shared" si="12"/>
        <v>1</v>
      </c>
      <c r="AM140">
        <f t="shared" si="14"/>
        <v>1</v>
      </c>
      <c r="AN140">
        <f t="shared" si="15"/>
        <v>0</v>
      </c>
      <c r="AO140">
        <f t="shared" si="16"/>
        <v>1</v>
      </c>
      <c r="AP140">
        <f t="shared" si="17"/>
        <v>1</v>
      </c>
      <c r="AQ140">
        <f t="shared" si="13"/>
        <v>0</v>
      </c>
    </row>
    <row r="141" spans="1:43" x14ac:dyDescent="0.3">
      <c r="A141" s="21"/>
      <c r="B141" s="21"/>
      <c r="C141" s="30"/>
      <c r="D141" s="21">
        <v>37</v>
      </c>
      <c r="E141" s="21"/>
      <c r="F141" s="21" t="s">
        <v>61</v>
      </c>
      <c r="G141" s="21"/>
      <c r="H141" s="21"/>
      <c r="I141" s="21"/>
      <c r="J141" s="21"/>
      <c r="K141" s="21"/>
      <c r="L141" s="21"/>
      <c r="M141" s="21"/>
      <c r="N141" s="30"/>
      <c r="O141" s="21"/>
      <c r="P141" s="21"/>
      <c r="Q141" s="21"/>
      <c r="R141" s="21"/>
      <c r="S141" s="21"/>
      <c r="T141" s="21"/>
      <c r="U141" s="21">
        <v>1</v>
      </c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 t="s">
        <v>98</v>
      </c>
      <c r="AL141">
        <f t="shared" si="12"/>
        <v>0</v>
      </c>
      <c r="AM141">
        <f t="shared" si="14"/>
        <v>0</v>
      </c>
      <c r="AN141">
        <f t="shared" si="15"/>
        <v>0</v>
      </c>
      <c r="AO141">
        <f t="shared" si="16"/>
        <v>0</v>
      </c>
      <c r="AP141">
        <f t="shared" si="17"/>
        <v>0</v>
      </c>
      <c r="AQ141">
        <f t="shared" si="13"/>
        <v>0</v>
      </c>
    </row>
    <row r="142" spans="1:43" x14ac:dyDescent="0.3">
      <c r="A142" s="21"/>
      <c r="B142" s="21"/>
      <c r="C142" s="30"/>
      <c r="D142" s="21">
        <v>11</v>
      </c>
      <c r="E142" s="21"/>
      <c r="F142" s="21"/>
      <c r="G142" s="21"/>
      <c r="H142" s="21"/>
      <c r="I142" s="21"/>
      <c r="J142" s="21"/>
      <c r="K142" s="21">
        <v>4</v>
      </c>
      <c r="L142" s="21"/>
      <c r="M142" s="21"/>
      <c r="N142" s="3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 t="s">
        <v>99</v>
      </c>
      <c r="AI142" s="21" t="s">
        <v>68</v>
      </c>
      <c r="AJ142" s="21"/>
      <c r="AK142" s="21"/>
      <c r="AL142">
        <f t="shared" si="12"/>
        <v>0</v>
      </c>
      <c r="AM142">
        <f t="shared" si="14"/>
        <v>0</v>
      </c>
      <c r="AN142">
        <f t="shared" si="15"/>
        <v>0</v>
      </c>
      <c r="AO142">
        <f t="shared" si="16"/>
        <v>0</v>
      </c>
      <c r="AP142">
        <f t="shared" si="17"/>
        <v>0</v>
      </c>
      <c r="AQ142">
        <f t="shared" si="13"/>
        <v>0</v>
      </c>
    </row>
    <row r="143" spans="1:43" x14ac:dyDescent="0.3">
      <c r="A143" s="21"/>
      <c r="B143" s="21"/>
      <c r="C143" s="30"/>
      <c r="D143" s="21">
        <v>52</v>
      </c>
      <c r="E143" s="21">
        <v>33</v>
      </c>
      <c r="F143" s="21"/>
      <c r="G143" s="21"/>
      <c r="H143" s="21"/>
      <c r="I143" s="21"/>
      <c r="J143" s="21"/>
      <c r="K143" s="21"/>
      <c r="L143" s="21"/>
      <c r="M143" s="21" t="s">
        <v>68</v>
      </c>
      <c r="N143" s="30"/>
      <c r="O143" s="21"/>
      <c r="P143" s="21">
        <v>14</v>
      </c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>
        <f t="shared" si="12"/>
        <v>0</v>
      </c>
      <c r="AM143">
        <f t="shared" si="14"/>
        <v>0</v>
      </c>
      <c r="AN143">
        <f t="shared" si="15"/>
        <v>0</v>
      </c>
      <c r="AO143">
        <f t="shared" si="16"/>
        <v>0</v>
      </c>
      <c r="AP143">
        <f t="shared" si="17"/>
        <v>0</v>
      </c>
      <c r="AQ143">
        <f t="shared" si="13"/>
        <v>1</v>
      </c>
    </row>
    <row r="144" spans="1:43" x14ac:dyDescent="0.3">
      <c r="A144" s="21"/>
      <c r="B144" s="21"/>
      <c r="C144" s="30"/>
      <c r="D144" s="21"/>
      <c r="E144" s="21"/>
      <c r="F144" s="21"/>
      <c r="G144" s="21"/>
      <c r="H144" s="21"/>
      <c r="I144" s="21"/>
      <c r="J144" s="21">
        <v>28</v>
      </c>
      <c r="K144" s="21"/>
      <c r="L144" s="21"/>
      <c r="M144" s="21"/>
      <c r="N144" s="30" t="s">
        <v>67</v>
      </c>
      <c r="O144" s="21">
        <v>1</v>
      </c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 t="s">
        <v>61</v>
      </c>
      <c r="AF144" s="21"/>
      <c r="AG144" s="21"/>
      <c r="AH144" s="21"/>
      <c r="AI144" s="21"/>
      <c r="AJ144" s="21"/>
      <c r="AK144" s="21"/>
      <c r="AL144">
        <f t="shared" si="12"/>
        <v>1</v>
      </c>
      <c r="AM144">
        <f t="shared" si="14"/>
        <v>1</v>
      </c>
      <c r="AN144">
        <f t="shared" si="15"/>
        <v>1</v>
      </c>
      <c r="AO144">
        <f t="shared" si="16"/>
        <v>1</v>
      </c>
      <c r="AP144">
        <f t="shared" si="17"/>
        <v>0</v>
      </c>
      <c r="AQ144">
        <f t="shared" si="13"/>
        <v>1</v>
      </c>
    </row>
    <row r="145" spans="1:43" x14ac:dyDescent="0.3">
      <c r="A145" s="21"/>
      <c r="B145" s="21"/>
      <c r="C145" s="30"/>
      <c r="D145" s="21">
        <v>10</v>
      </c>
      <c r="E145" s="21"/>
      <c r="F145" s="21"/>
      <c r="G145" s="21">
        <v>11</v>
      </c>
      <c r="H145" s="21"/>
      <c r="I145" s="21"/>
      <c r="J145" s="21"/>
      <c r="K145" s="21"/>
      <c r="L145" s="21"/>
      <c r="M145" s="21"/>
      <c r="N145" s="30"/>
      <c r="O145" s="21"/>
      <c r="P145" s="21"/>
      <c r="Q145" s="21"/>
      <c r="R145" s="21">
        <v>21</v>
      </c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 t="s">
        <v>100</v>
      </c>
      <c r="AJ145" s="21"/>
      <c r="AK145" s="21"/>
      <c r="AL145">
        <f t="shared" si="12"/>
        <v>1</v>
      </c>
      <c r="AM145">
        <f t="shared" si="14"/>
        <v>0</v>
      </c>
      <c r="AN145">
        <f t="shared" si="15"/>
        <v>1</v>
      </c>
      <c r="AO145">
        <f t="shared" si="16"/>
        <v>1</v>
      </c>
      <c r="AP145">
        <f t="shared" si="17"/>
        <v>1</v>
      </c>
      <c r="AQ145">
        <f t="shared" si="13"/>
        <v>0</v>
      </c>
    </row>
    <row r="146" spans="1:43" x14ac:dyDescent="0.3">
      <c r="A146" s="21"/>
      <c r="B146" s="21"/>
      <c r="C146" s="30"/>
      <c r="D146" s="21"/>
      <c r="E146" s="21">
        <v>21</v>
      </c>
      <c r="F146" s="21" t="s">
        <v>98</v>
      </c>
      <c r="G146" s="21"/>
      <c r="H146" s="21"/>
      <c r="I146" s="21"/>
      <c r="J146" s="21"/>
      <c r="K146" s="21"/>
      <c r="L146" s="21"/>
      <c r="M146" s="21"/>
      <c r="N146" s="30"/>
      <c r="O146" s="21">
        <v>20</v>
      </c>
      <c r="P146" s="21"/>
      <c r="Q146" s="21"/>
      <c r="R146" s="21"/>
      <c r="S146" s="21" t="s">
        <v>61</v>
      </c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>
        <f t="shared" si="12"/>
        <v>0</v>
      </c>
      <c r="AM146">
        <f t="shared" si="14"/>
        <v>0</v>
      </c>
      <c r="AN146">
        <f t="shared" si="15"/>
        <v>0</v>
      </c>
      <c r="AO146">
        <f t="shared" si="16"/>
        <v>0</v>
      </c>
      <c r="AP146">
        <f t="shared" si="17"/>
        <v>0</v>
      </c>
      <c r="AQ146">
        <f t="shared" si="13"/>
        <v>1</v>
      </c>
    </row>
    <row r="147" spans="1:43" x14ac:dyDescent="0.3">
      <c r="A147" s="21"/>
      <c r="B147" s="21"/>
      <c r="C147" s="30"/>
      <c r="D147" s="21">
        <v>85</v>
      </c>
      <c r="E147" s="21">
        <v>20</v>
      </c>
      <c r="F147" s="21"/>
      <c r="G147" s="21"/>
      <c r="H147" s="21"/>
      <c r="I147" s="21"/>
      <c r="J147" s="21">
        <v>20</v>
      </c>
      <c r="K147" s="21"/>
      <c r="L147" s="21"/>
      <c r="M147" s="21"/>
      <c r="N147" s="30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 t="s">
        <v>61</v>
      </c>
      <c r="AH147" s="21"/>
      <c r="AI147" s="21"/>
      <c r="AJ147" s="21"/>
      <c r="AK147" s="21"/>
      <c r="AL147">
        <f t="shared" si="12"/>
        <v>1</v>
      </c>
      <c r="AM147">
        <f t="shared" si="14"/>
        <v>1</v>
      </c>
      <c r="AN147">
        <f t="shared" si="15"/>
        <v>1</v>
      </c>
      <c r="AO147">
        <f t="shared" si="16"/>
        <v>1</v>
      </c>
      <c r="AP147">
        <f t="shared" si="17"/>
        <v>0</v>
      </c>
      <c r="AQ147">
        <f t="shared" si="13"/>
        <v>0</v>
      </c>
    </row>
    <row r="148" spans="1:43" x14ac:dyDescent="0.3">
      <c r="A148" s="21"/>
      <c r="B148" s="21"/>
      <c r="C148" s="30"/>
      <c r="D148" s="21">
        <v>17</v>
      </c>
      <c r="E148" s="21"/>
      <c r="F148" s="21"/>
      <c r="G148" s="21"/>
      <c r="H148" s="21"/>
      <c r="I148" s="21">
        <v>30</v>
      </c>
      <c r="J148" s="21"/>
      <c r="K148" s="21"/>
      <c r="L148" s="21"/>
      <c r="M148" s="21"/>
      <c r="N148" s="30"/>
      <c r="O148" s="21"/>
      <c r="P148" s="21"/>
      <c r="Q148" s="21"/>
      <c r="R148" s="21"/>
      <c r="S148" s="21"/>
      <c r="T148" s="21"/>
      <c r="U148" s="21">
        <v>1</v>
      </c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 t="s">
        <v>68</v>
      </c>
      <c r="AH148" s="21"/>
      <c r="AI148" s="21"/>
      <c r="AJ148" s="21"/>
      <c r="AK148" s="21"/>
      <c r="AL148">
        <f t="shared" si="12"/>
        <v>1</v>
      </c>
      <c r="AM148">
        <f t="shared" si="14"/>
        <v>1</v>
      </c>
      <c r="AN148">
        <f t="shared" si="15"/>
        <v>1</v>
      </c>
      <c r="AO148">
        <f t="shared" si="16"/>
        <v>0</v>
      </c>
      <c r="AP148">
        <f t="shared" si="17"/>
        <v>1</v>
      </c>
      <c r="AQ148">
        <f t="shared" si="13"/>
        <v>0</v>
      </c>
    </row>
    <row r="149" spans="1:43" x14ac:dyDescent="0.3">
      <c r="A149" s="21"/>
      <c r="B149" s="21"/>
      <c r="C149" s="30"/>
      <c r="D149" s="21">
        <v>17</v>
      </c>
      <c r="E149" s="21"/>
      <c r="F149" s="21"/>
      <c r="G149" s="21"/>
      <c r="H149" s="21"/>
      <c r="I149" s="21"/>
      <c r="J149" s="21">
        <v>9</v>
      </c>
      <c r="K149" s="21"/>
      <c r="L149" s="21"/>
      <c r="M149" s="21"/>
      <c r="N149" s="30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>
        <v>2</v>
      </c>
      <c r="AB149" s="21"/>
      <c r="AC149" s="21"/>
      <c r="AD149" s="21"/>
      <c r="AE149" s="21"/>
      <c r="AF149" s="21"/>
      <c r="AG149" s="21"/>
      <c r="AH149" s="21"/>
      <c r="AI149" s="21"/>
      <c r="AJ149" s="21"/>
      <c r="AK149" s="21" t="s">
        <v>69</v>
      </c>
      <c r="AL149">
        <f t="shared" si="12"/>
        <v>1</v>
      </c>
      <c r="AM149">
        <f t="shared" si="14"/>
        <v>1</v>
      </c>
      <c r="AN149">
        <f t="shared" si="15"/>
        <v>1</v>
      </c>
      <c r="AO149">
        <f t="shared" si="16"/>
        <v>1</v>
      </c>
      <c r="AP149">
        <f t="shared" si="17"/>
        <v>0</v>
      </c>
      <c r="AQ149">
        <f t="shared" si="13"/>
        <v>0</v>
      </c>
    </row>
    <row r="150" spans="1:43" x14ac:dyDescent="0.3">
      <c r="A150" s="21"/>
      <c r="B150" s="21"/>
      <c r="C150" s="30"/>
      <c r="D150" s="21">
        <v>16</v>
      </c>
      <c r="E150" s="21"/>
      <c r="F150" s="21"/>
      <c r="G150" s="21"/>
      <c r="H150" s="21"/>
      <c r="I150" s="21"/>
      <c r="J150" s="21"/>
      <c r="K150" s="21"/>
      <c r="L150" s="21"/>
      <c r="M150" s="21"/>
      <c r="N150" s="30"/>
      <c r="O150" s="21">
        <v>16</v>
      </c>
      <c r="P150" s="21">
        <v>1</v>
      </c>
      <c r="Q150" s="21"/>
      <c r="R150" s="21"/>
      <c r="S150" s="21"/>
      <c r="T150" s="21"/>
      <c r="U150" s="21"/>
      <c r="V150" s="21"/>
      <c r="W150" s="21"/>
      <c r="X150" s="21"/>
      <c r="Y150" s="21"/>
      <c r="Z150" s="21">
        <v>25</v>
      </c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>
        <f t="shared" si="12"/>
        <v>0</v>
      </c>
      <c r="AM150">
        <f t="shared" si="14"/>
        <v>0</v>
      </c>
      <c r="AN150">
        <f t="shared" si="15"/>
        <v>0</v>
      </c>
      <c r="AO150">
        <f t="shared" si="16"/>
        <v>0</v>
      </c>
      <c r="AP150">
        <f t="shared" si="17"/>
        <v>0</v>
      </c>
      <c r="AQ150">
        <f t="shared" si="13"/>
        <v>2</v>
      </c>
    </row>
    <row r="151" spans="1:43" x14ac:dyDescent="0.3">
      <c r="A151" s="21"/>
      <c r="B151" s="21"/>
      <c r="C151" s="30"/>
      <c r="D151" s="21">
        <v>62</v>
      </c>
      <c r="E151" s="21"/>
      <c r="F151" s="21"/>
      <c r="G151" s="21"/>
      <c r="H151" s="21"/>
      <c r="I151" s="21"/>
      <c r="J151" s="21"/>
      <c r="K151" s="21"/>
      <c r="L151" s="21" t="s">
        <v>68</v>
      </c>
      <c r="M151" s="21"/>
      <c r="N151" s="30"/>
      <c r="O151" s="21">
        <v>10</v>
      </c>
      <c r="P151" s="21"/>
      <c r="Q151" s="21"/>
      <c r="R151" s="21"/>
      <c r="S151" s="21"/>
      <c r="T151" s="21">
        <v>6</v>
      </c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>
        <f t="shared" si="12"/>
        <v>0</v>
      </c>
      <c r="AM151">
        <f t="shared" si="14"/>
        <v>0</v>
      </c>
      <c r="AN151">
        <f t="shared" si="15"/>
        <v>0</v>
      </c>
      <c r="AO151">
        <f t="shared" si="16"/>
        <v>0</v>
      </c>
      <c r="AP151">
        <f t="shared" si="17"/>
        <v>0</v>
      </c>
      <c r="AQ151">
        <f t="shared" si="13"/>
        <v>1</v>
      </c>
    </row>
    <row r="152" spans="1:43" x14ac:dyDescent="0.3">
      <c r="A152" s="21"/>
      <c r="B152" s="21"/>
      <c r="C152" s="30"/>
      <c r="D152" s="21"/>
      <c r="E152" s="21"/>
      <c r="F152" s="21"/>
      <c r="G152" s="21"/>
      <c r="H152" s="21">
        <v>9</v>
      </c>
      <c r="I152" s="21"/>
      <c r="J152" s="21"/>
      <c r="K152" s="21"/>
      <c r="L152" s="21"/>
      <c r="M152" s="21"/>
      <c r="N152" s="3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>
        <v>8</v>
      </c>
      <c r="AB152" s="21"/>
      <c r="AC152" s="21"/>
      <c r="AD152" s="21"/>
      <c r="AE152" s="21">
        <v>1</v>
      </c>
      <c r="AF152" s="21"/>
      <c r="AG152" s="21"/>
      <c r="AH152" s="21"/>
      <c r="AI152" s="21"/>
      <c r="AJ152" s="21"/>
      <c r="AK152" s="21" t="s">
        <v>61</v>
      </c>
      <c r="AL152">
        <f t="shared" si="12"/>
        <v>1</v>
      </c>
      <c r="AM152">
        <f t="shared" si="14"/>
        <v>1</v>
      </c>
      <c r="AN152">
        <f t="shared" si="15"/>
        <v>0</v>
      </c>
      <c r="AO152">
        <f t="shared" si="16"/>
        <v>1</v>
      </c>
      <c r="AP152">
        <f t="shared" si="17"/>
        <v>1</v>
      </c>
      <c r="AQ152">
        <f t="shared" si="13"/>
        <v>0</v>
      </c>
    </row>
    <row r="153" spans="1:43" x14ac:dyDescent="0.3">
      <c r="A153" s="21"/>
      <c r="B153" s="21"/>
      <c r="C153" s="30"/>
      <c r="D153" s="21"/>
      <c r="E153" s="21"/>
      <c r="F153" s="21"/>
      <c r="G153" s="21">
        <v>8</v>
      </c>
      <c r="H153" s="21"/>
      <c r="I153" s="21">
        <v>18</v>
      </c>
      <c r="J153" s="21"/>
      <c r="K153" s="21"/>
      <c r="L153" s="21"/>
      <c r="M153" s="21"/>
      <c r="N153" s="30"/>
      <c r="O153" s="21"/>
      <c r="P153" s="21"/>
      <c r="Q153" s="21">
        <v>11</v>
      </c>
      <c r="R153" s="21">
        <v>5</v>
      </c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>
        <f t="shared" si="12"/>
        <v>2</v>
      </c>
      <c r="AM153">
        <f t="shared" si="14"/>
        <v>1</v>
      </c>
      <c r="AN153">
        <f t="shared" si="15"/>
        <v>2</v>
      </c>
      <c r="AO153">
        <f t="shared" si="16"/>
        <v>1</v>
      </c>
      <c r="AP153">
        <f t="shared" si="17"/>
        <v>2</v>
      </c>
      <c r="AQ153">
        <f t="shared" si="13"/>
        <v>0</v>
      </c>
    </row>
    <row r="154" spans="1:43" x14ac:dyDescent="0.3">
      <c r="A154" s="21"/>
      <c r="B154" s="21"/>
      <c r="C154" s="30"/>
      <c r="D154" s="21"/>
      <c r="E154" s="21">
        <v>16</v>
      </c>
      <c r="F154" s="21" t="s">
        <v>68</v>
      </c>
      <c r="G154" s="21"/>
      <c r="H154" s="21">
        <v>28</v>
      </c>
      <c r="I154" s="21"/>
      <c r="J154" s="21"/>
      <c r="K154" s="21"/>
      <c r="L154" s="21"/>
      <c r="M154" s="21"/>
      <c r="N154" s="30"/>
      <c r="O154" s="21"/>
      <c r="P154" s="21"/>
      <c r="Q154" s="21"/>
      <c r="R154" s="21">
        <v>10</v>
      </c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>
        <f t="shared" si="12"/>
        <v>1</v>
      </c>
      <c r="AM154">
        <f t="shared" si="14"/>
        <v>1</v>
      </c>
      <c r="AN154">
        <f t="shared" si="15"/>
        <v>0</v>
      </c>
      <c r="AO154">
        <f t="shared" si="16"/>
        <v>1</v>
      </c>
      <c r="AP154">
        <f t="shared" si="17"/>
        <v>1</v>
      </c>
      <c r="AQ154">
        <f t="shared" si="13"/>
        <v>0</v>
      </c>
    </row>
    <row r="155" spans="1:43" x14ac:dyDescent="0.3">
      <c r="A155" s="21"/>
      <c r="B155" s="21"/>
      <c r="C155" s="30"/>
      <c r="D155" s="21"/>
      <c r="E155" s="21"/>
      <c r="F155" s="21"/>
      <c r="G155" s="21"/>
      <c r="H155" s="21">
        <v>30</v>
      </c>
      <c r="I155" s="21"/>
      <c r="J155" s="21"/>
      <c r="K155" s="21"/>
      <c r="L155" s="21"/>
      <c r="M155" s="21"/>
      <c r="N155" s="30"/>
      <c r="O155" s="21"/>
      <c r="P155" s="21"/>
      <c r="Q155" s="21">
        <v>2</v>
      </c>
      <c r="R155" s="21"/>
      <c r="S155" s="21"/>
      <c r="T155" s="21"/>
      <c r="U155" s="21"/>
      <c r="V155" s="21"/>
      <c r="W155" s="21"/>
      <c r="X155" s="21" t="s">
        <v>61</v>
      </c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 t="s">
        <v>68</v>
      </c>
      <c r="AK155" s="21"/>
      <c r="AL155">
        <f t="shared" si="12"/>
        <v>1</v>
      </c>
      <c r="AM155">
        <f t="shared" si="14"/>
        <v>1</v>
      </c>
      <c r="AN155">
        <f t="shared" si="15"/>
        <v>0</v>
      </c>
      <c r="AO155">
        <f t="shared" si="16"/>
        <v>1</v>
      </c>
      <c r="AP155">
        <f t="shared" si="17"/>
        <v>1</v>
      </c>
      <c r="AQ155">
        <f t="shared" si="13"/>
        <v>0</v>
      </c>
    </row>
    <row r="156" spans="1:43" x14ac:dyDescent="0.3">
      <c r="A156" s="21"/>
      <c r="B156" s="21"/>
      <c r="C156" s="30"/>
      <c r="D156" s="21">
        <v>40</v>
      </c>
      <c r="E156" s="21"/>
      <c r="F156" s="21"/>
      <c r="G156" s="21"/>
      <c r="H156" s="21"/>
      <c r="I156" s="21"/>
      <c r="J156" s="21">
        <v>28</v>
      </c>
      <c r="K156" s="21"/>
      <c r="L156" s="21"/>
      <c r="M156" s="21"/>
      <c r="N156" s="30"/>
      <c r="O156" s="21"/>
      <c r="P156" s="21">
        <v>5</v>
      </c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>
        <v>8</v>
      </c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>
        <f t="shared" si="12"/>
        <v>1</v>
      </c>
      <c r="AM156">
        <f t="shared" si="14"/>
        <v>1</v>
      </c>
      <c r="AN156">
        <f t="shared" si="15"/>
        <v>1</v>
      </c>
      <c r="AO156">
        <f t="shared" si="16"/>
        <v>1</v>
      </c>
      <c r="AP156">
        <f t="shared" si="17"/>
        <v>0</v>
      </c>
      <c r="AQ156">
        <f t="shared" si="13"/>
        <v>1</v>
      </c>
    </row>
    <row r="157" spans="1:43" x14ac:dyDescent="0.3">
      <c r="A157" s="21"/>
      <c r="B157" s="21"/>
      <c r="C157" s="30"/>
      <c r="D157" s="21">
        <v>107</v>
      </c>
      <c r="E157" s="21"/>
      <c r="F157" s="21"/>
      <c r="G157" s="21"/>
      <c r="H157" s="21"/>
      <c r="I157" s="21">
        <v>6</v>
      </c>
      <c r="J157" s="21"/>
      <c r="K157" s="21"/>
      <c r="L157" s="21"/>
      <c r="M157" s="21"/>
      <c r="N157" s="30"/>
      <c r="O157" s="21"/>
      <c r="P157" s="21">
        <v>2</v>
      </c>
      <c r="Q157" s="21">
        <v>3</v>
      </c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>
        <f t="shared" si="12"/>
        <v>1</v>
      </c>
      <c r="AM157">
        <f t="shared" si="14"/>
        <v>1</v>
      </c>
      <c r="AN157">
        <f t="shared" si="15"/>
        <v>1</v>
      </c>
      <c r="AO157">
        <f t="shared" si="16"/>
        <v>0</v>
      </c>
      <c r="AP157">
        <f t="shared" si="17"/>
        <v>1</v>
      </c>
      <c r="AQ157">
        <f t="shared" si="13"/>
        <v>1</v>
      </c>
    </row>
    <row r="158" spans="1:43" x14ac:dyDescent="0.3">
      <c r="A158" s="21"/>
      <c r="B158" s="21"/>
      <c r="C158" s="30"/>
      <c r="D158" s="21">
        <v>966</v>
      </c>
      <c r="E158" s="21"/>
      <c r="F158" s="21"/>
      <c r="G158" s="21"/>
      <c r="H158" s="21">
        <v>8</v>
      </c>
      <c r="I158" s="21"/>
      <c r="J158" s="21"/>
      <c r="K158" s="21"/>
      <c r="L158" s="21"/>
      <c r="M158" s="21"/>
      <c r="N158" s="30"/>
      <c r="O158" s="21">
        <v>3</v>
      </c>
      <c r="P158" s="21"/>
      <c r="Q158" s="21"/>
      <c r="R158" s="21">
        <v>26</v>
      </c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>
        <f t="shared" si="12"/>
        <v>1</v>
      </c>
      <c r="AM158">
        <f t="shared" si="14"/>
        <v>1</v>
      </c>
      <c r="AN158">
        <f t="shared" si="15"/>
        <v>0</v>
      </c>
      <c r="AO158">
        <f t="shared" si="16"/>
        <v>1</v>
      </c>
      <c r="AP158">
        <f t="shared" si="17"/>
        <v>1</v>
      </c>
      <c r="AQ158">
        <f t="shared" si="13"/>
        <v>1</v>
      </c>
    </row>
    <row r="159" spans="1:43" x14ac:dyDescent="0.3">
      <c r="A159" s="21"/>
      <c r="B159" s="21"/>
      <c r="C159" s="30"/>
      <c r="D159" s="21">
        <v>12</v>
      </c>
      <c r="E159" s="21"/>
      <c r="F159" s="21"/>
      <c r="G159" s="21"/>
      <c r="H159" s="21"/>
      <c r="I159" s="21">
        <v>30</v>
      </c>
      <c r="J159" s="21"/>
      <c r="K159" s="21"/>
      <c r="L159" s="21"/>
      <c r="M159" s="21"/>
      <c r="N159" s="30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 t="s">
        <v>67</v>
      </c>
      <c r="AE159" s="21" t="s">
        <v>98</v>
      </c>
      <c r="AF159" s="21"/>
      <c r="AG159" s="21"/>
      <c r="AH159" s="21"/>
      <c r="AI159" s="21"/>
      <c r="AJ159" s="21"/>
      <c r="AK159" s="21"/>
      <c r="AL159">
        <f t="shared" si="12"/>
        <v>1</v>
      </c>
      <c r="AM159">
        <f t="shared" si="14"/>
        <v>1</v>
      </c>
      <c r="AN159">
        <f t="shared" si="15"/>
        <v>1</v>
      </c>
      <c r="AO159">
        <f t="shared" si="16"/>
        <v>0</v>
      </c>
      <c r="AP159">
        <f t="shared" si="17"/>
        <v>1</v>
      </c>
      <c r="AQ159">
        <f t="shared" si="13"/>
        <v>0</v>
      </c>
    </row>
    <row r="160" spans="1:43" x14ac:dyDescent="0.3">
      <c r="A160" s="21"/>
      <c r="B160" s="21"/>
      <c r="C160" s="30"/>
      <c r="D160" s="21"/>
      <c r="E160" s="21">
        <v>5</v>
      </c>
      <c r="F160" s="21"/>
      <c r="G160" s="21"/>
      <c r="H160" s="21"/>
      <c r="I160" s="21"/>
      <c r="J160" s="21"/>
      <c r="K160" s="21"/>
      <c r="L160" s="21"/>
      <c r="M160" s="21"/>
      <c r="N160" s="30" t="s">
        <v>100</v>
      </c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 t="s">
        <v>95</v>
      </c>
      <c r="AI160" s="21"/>
      <c r="AJ160" s="21" t="s">
        <v>61</v>
      </c>
      <c r="AK160" s="21"/>
      <c r="AL160">
        <f t="shared" si="12"/>
        <v>0</v>
      </c>
      <c r="AM160">
        <f t="shared" si="14"/>
        <v>0</v>
      </c>
      <c r="AN160">
        <f t="shared" si="15"/>
        <v>0</v>
      </c>
      <c r="AO160">
        <f t="shared" si="16"/>
        <v>0</v>
      </c>
      <c r="AP160">
        <f t="shared" si="17"/>
        <v>0</v>
      </c>
      <c r="AQ160">
        <f t="shared" si="13"/>
        <v>0</v>
      </c>
    </row>
    <row r="161" spans="1:43" x14ac:dyDescent="0.3">
      <c r="A161" s="21"/>
      <c r="B161" s="21"/>
      <c r="C161" s="30"/>
      <c r="D161" s="21"/>
      <c r="E161" s="21"/>
      <c r="F161" s="21"/>
      <c r="G161" s="21">
        <v>26</v>
      </c>
      <c r="H161" s="21"/>
      <c r="I161" s="21">
        <v>17</v>
      </c>
      <c r="J161" s="21"/>
      <c r="K161" s="21"/>
      <c r="L161" s="21"/>
      <c r="M161" s="21"/>
      <c r="N161" s="30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>
        <v>25</v>
      </c>
      <c r="AA161" s="21"/>
      <c r="AB161" s="21"/>
      <c r="AC161" s="21"/>
      <c r="AD161" s="21"/>
      <c r="AE161" s="21"/>
      <c r="AF161" s="21"/>
      <c r="AG161" s="21"/>
      <c r="AH161" s="21"/>
      <c r="AI161" s="21"/>
      <c r="AJ161" s="21" t="s">
        <v>68</v>
      </c>
      <c r="AK161" s="21"/>
      <c r="AL161">
        <f t="shared" si="12"/>
        <v>2</v>
      </c>
      <c r="AM161">
        <f t="shared" si="14"/>
        <v>1</v>
      </c>
      <c r="AN161">
        <f t="shared" si="15"/>
        <v>2</v>
      </c>
      <c r="AO161">
        <f t="shared" si="16"/>
        <v>1</v>
      </c>
      <c r="AP161">
        <f t="shared" si="17"/>
        <v>2</v>
      </c>
      <c r="AQ161">
        <f t="shared" si="13"/>
        <v>0</v>
      </c>
    </row>
    <row r="162" spans="1:43" x14ac:dyDescent="0.3">
      <c r="A162" s="21"/>
      <c r="B162" s="21"/>
      <c r="C162" s="30"/>
      <c r="D162" s="21">
        <v>81</v>
      </c>
      <c r="E162" s="21"/>
      <c r="F162" s="21"/>
      <c r="G162" s="21"/>
      <c r="H162" s="21">
        <v>26</v>
      </c>
      <c r="I162" s="21">
        <v>12</v>
      </c>
      <c r="J162" s="21"/>
      <c r="K162" s="21"/>
      <c r="L162" s="21"/>
      <c r="M162" s="21"/>
      <c r="N162" s="3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 t="s">
        <v>61</v>
      </c>
      <c r="AH162" s="21"/>
      <c r="AI162" s="21"/>
      <c r="AJ162" s="21"/>
      <c r="AK162" s="21"/>
      <c r="AL162">
        <f t="shared" si="12"/>
        <v>2</v>
      </c>
      <c r="AM162">
        <f t="shared" si="14"/>
        <v>2</v>
      </c>
      <c r="AN162">
        <f t="shared" si="15"/>
        <v>1</v>
      </c>
      <c r="AO162">
        <f t="shared" si="16"/>
        <v>1</v>
      </c>
      <c r="AP162">
        <f t="shared" si="17"/>
        <v>2</v>
      </c>
      <c r="AQ162">
        <f t="shared" si="13"/>
        <v>0</v>
      </c>
    </row>
    <row r="163" spans="1:43" x14ac:dyDescent="0.3">
      <c r="A163" s="21"/>
      <c r="B163" s="21"/>
      <c r="C163" s="30"/>
      <c r="D163" s="21">
        <v>65</v>
      </c>
      <c r="E163" s="21"/>
      <c r="F163" s="21"/>
      <c r="G163" s="21"/>
      <c r="H163" s="21"/>
      <c r="I163" s="21">
        <v>15</v>
      </c>
      <c r="J163" s="21"/>
      <c r="K163" s="21">
        <v>7</v>
      </c>
      <c r="L163" s="21"/>
      <c r="M163" s="21"/>
      <c r="N163" s="30"/>
      <c r="O163" s="21"/>
      <c r="P163" s="21"/>
      <c r="Q163" s="21"/>
      <c r="R163" s="21">
        <v>2</v>
      </c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>
        <f t="shared" si="12"/>
        <v>1</v>
      </c>
      <c r="AM163">
        <f t="shared" si="14"/>
        <v>1</v>
      </c>
      <c r="AN163">
        <f t="shared" si="15"/>
        <v>1</v>
      </c>
      <c r="AO163">
        <f t="shared" si="16"/>
        <v>0</v>
      </c>
      <c r="AP163">
        <f t="shared" si="17"/>
        <v>1</v>
      </c>
      <c r="AQ163">
        <f t="shared" si="13"/>
        <v>0</v>
      </c>
    </row>
    <row r="164" spans="1:43" x14ac:dyDescent="0.3">
      <c r="A164" s="21"/>
      <c r="B164" s="21"/>
      <c r="C164" s="30"/>
      <c r="D164" s="21">
        <v>13</v>
      </c>
      <c r="E164" s="21"/>
      <c r="F164" s="21"/>
      <c r="G164" s="21"/>
      <c r="H164" s="21"/>
      <c r="I164" s="21">
        <v>26</v>
      </c>
      <c r="J164" s="21"/>
      <c r="K164" s="21"/>
      <c r="L164" s="21"/>
      <c r="M164" s="21" t="s">
        <v>68</v>
      </c>
      <c r="N164" s="30"/>
      <c r="O164" s="21"/>
      <c r="P164" s="21"/>
      <c r="Q164" s="21">
        <v>4</v>
      </c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>
        <f t="shared" si="12"/>
        <v>1</v>
      </c>
      <c r="AM164">
        <f t="shared" si="14"/>
        <v>1</v>
      </c>
      <c r="AN164">
        <f t="shared" si="15"/>
        <v>1</v>
      </c>
      <c r="AO164">
        <f t="shared" si="16"/>
        <v>0</v>
      </c>
      <c r="AP164">
        <f t="shared" si="17"/>
        <v>1</v>
      </c>
      <c r="AQ164">
        <f t="shared" si="13"/>
        <v>0</v>
      </c>
    </row>
    <row r="165" spans="1:43" x14ac:dyDescent="0.3">
      <c r="A165" s="21"/>
      <c r="B165" s="21"/>
      <c r="C165" s="30"/>
      <c r="D165" s="21">
        <v>52</v>
      </c>
      <c r="E165" s="21"/>
      <c r="F165" s="21"/>
      <c r="G165" s="21"/>
      <c r="H165" s="21"/>
      <c r="I165" s="21"/>
      <c r="J165" s="21"/>
      <c r="K165" s="21"/>
      <c r="L165" s="21"/>
      <c r="M165" s="21"/>
      <c r="N165" s="30"/>
      <c r="O165" s="21"/>
      <c r="P165" s="21"/>
      <c r="Q165" s="21">
        <v>2</v>
      </c>
      <c r="R165" s="21"/>
      <c r="S165" s="21"/>
      <c r="T165" s="21"/>
      <c r="U165" s="21"/>
      <c r="V165" s="21"/>
      <c r="W165" s="21"/>
      <c r="X165" s="21" t="s">
        <v>102</v>
      </c>
      <c r="Y165" s="21"/>
      <c r="Z165" s="21"/>
      <c r="AA165" s="21"/>
      <c r="AB165" s="21">
        <v>6</v>
      </c>
      <c r="AC165" s="21"/>
      <c r="AD165" s="21"/>
      <c r="AE165" s="21"/>
      <c r="AF165" s="21"/>
      <c r="AG165" s="21"/>
      <c r="AH165" s="21"/>
      <c r="AI165" s="21"/>
      <c r="AJ165" s="21"/>
      <c r="AK165" s="21"/>
      <c r="AL165">
        <f t="shared" si="12"/>
        <v>0</v>
      </c>
      <c r="AM165">
        <f t="shared" si="14"/>
        <v>0</v>
      </c>
      <c r="AN165">
        <f t="shared" si="15"/>
        <v>0</v>
      </c>
      <c r="AO165">
        <f t="shared" si="16"/>
        <v>0</v>
      </c>
      <c r="AP165">
        <f t="shared" si="17"/>
        <v>0</v>
      </c>
      <c r="AQ165">
        <f t="shared" si="13"/>
        <v>0</v>
      </c>
    </row>
    <row r="166" spans="1:43" x14ac:dyDescent="0.3">
      <c r="A166" s="21"/>
      <c r="B166" s="21"/>
      <c r="C166" s="30"/>
      <c r="D166" s="21">
        <v>20</v>
      </c>
      <c r="E166" s="21"/>
      <c r="F166" s="21"/>
      <c r="G166" s="21"/>
      <c r="H166" s="21"/>
      <c r="I166" s="21">
        <v>12</v>
      </c>
      <c r="J166" s="21"/>
      <c r="K166" s="21"/>
      <c r="L166" s="21"/>
      <c r="M166" s="21"/>
      <c r="N166" s="30"/>
      <c r="O166" s="21"/>
      <c r="P166" s="21"/>
      <c r="Q166" s="21">
        <v>2</v>
      </c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 t="s">
        <v>98</v>
      </c>
      <c r="AH166" s="21"/>
      <c r="AI166" s="21"/>
      <c r="AJ166" s="21"/>
      <c r="AK166" s="21"/>
      <c r="AL166">
        <f t="shared" si="12"/>
        <v>1</v>
      </c>
      <c r="AM166">
        <f t="shared" si="14"/>
        <v>1</v>
      </c>
      <c r="AN166">
        <f t="shared" si="15"/>
        <v>1</v>
      </c>
      <c r="AO166">
        <f t="shared" si="16"/>
        <v>0</v>
      </c>
      <c r="AP166">
        <f t="shared" si="17"/>
        <v>1</v>
      </c>
      <c r="AQ166">
        <f t="shared" si="13"/>
        <v>0</v>
      </c>
    </row>
    <row r="167" spans="1:43" x14ac:dyDescent="0.3">
      <c r="A167" s="21"/>
      <c r="B167" s="21"/>
      <c r="C167" s="30"/>
      <c r="D167" s="21">
        <v>10</v>
      </c>
      <c r="E167" s="21"/>
      <c r="F167" s="21"/>
      <c r="G167" s="21"/>
      <c r="H167" s="21"/>
      <c r="I167" s="21"/>
      <c r="J167" s="21"/>
      <c r="K167" s="21"/>
      <c r="L167" s="21"/>
      <c r="M167" s="21"/>
      <c r="N167" s="30" t="s">
        <v>104</v>
      </c>
      <c r="O167" s="21"/>
      <c r="P167" s="21">
        <v>3</v>
      </c>
      <c r="Q167" s="21"/>
      <c r="R167" s="21"/>
      <c r="S167" s="21"/>
      <c r="T167" s="21">
        <v>2</v>
      </c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>
        <f t="shared" si="12"/>
        <v>0</v>
      </c>
      <c r="AM167">
        <f t="shared" si="14"/>
        <v>0</v>
      </c>
      <c r="AN167">
        <f t="shared" si="15"/>
        <v>0</v>
      </c>
      <c r="AO167">
        <f t="shared" si="16"/>
        <v>0</v>
      </c>
      <c r="AP167">
        <f t="shared" si="17"/>
        <v>0</v>
      </c>
      <c r="AQ167">
        <f t="shared" si="13"/>
        <v>1</v>
      </c>
    </row>
    <row r="168" spans="1:43" x14ac:dyDescent="0.3">
      <c r="A168" s="21"/>
      <c r="B168" s="21"/>
      <c r="C168" s="30"/>
      <c r="D168" s="21">
        <v>44</v>
      </c>
      <c r="E168" s="21">
        <v>22</v>
      </c>
      <c r="F168" s="21"/>
      <c r="G168" s="21"/>
      <c r="H168" s="21"/>
      <c r="I168" s="21">
        <v>21</v>
      </c>
      <c r="J168" s="21"/>
      <c r="K168" s="21"/>
      <c r="L168" s="21"/>
      <c r="M168" s="21"/>
      <c r="N168" s="30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 t="s">
        <v>61</v>
      </c>
      <c r="AD168" s="21"/>
      <c r="AE168" s="21"/>
      <c r="AF168" s="21"/>
      <c r="AG168" s="21"/>
      <c r="AH168" s="21"/>
      <c r="AI168" s="21"/>
      <c r="AJ168" s="21"/>
      <c r="AK168" s="21"/>
      <c r="AL168">
        <f t="shared" si="12"/>
        <v>1</v>
      </c>
      <c r="AM168">
        <f t="shared" si="14"/>
        <v>1</v>
      </c>
      <c r="AN168">
        <f t="shared" si="15"/>
        <v>1</v>
      </c>
      <c r="AO168">
        <f t="shared" si="16"/>
        <v>0</v>
      </c>
      <c r="AP168">
        <f t="shared" si="17"/>
        <v>1</v>
      </c>
      <c r="AQ168">
        <f t="shared" si="13"/>
        <v>0</v>
      </c>
    </row>
    <row r="169" spans="1:43" x14ac:dyDescent="0.3">
      <c r="A169" s="21"/>
      <c r="B169" s="21"/>
      <c r="C169" s="30"/>
      <c r="D169" s="21">
        <v>94</v>
      </c>
      <c r="E169" s="21"/>
      <c r="F169" s="21"/>
      <c r="G169" s="21"/>
      <c r="H169" s="21"/>
      <c r="I169" s="21"/>
      <c r="J169" s="21">
        <v>11</v>
      </c>
      <c r="K169" s="21"/>
      <c r="L169" s="21"/>
      <c r="M169" s="21"/>
      <c r="N169" s="30" t="s">
        <v>68</v>
      </c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>
        <v>8</v>
      </c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>
        <f t="shared" si="12"/>
        <v>1</v>
      </c>
      <c r="AM169">
        <f t="shared" si="14"/>
        <v>1</v>
      </c>
      <c r="AN169">
        <f t="shared" si="15"/>
        <v>1</v>
      </c>
      <c r="AO169">
        <f t="shared" si="16"/>
        <v>1</v>
      </c>
      <c r="AP169">
        <f t="shared" si="17"/>
        <v>0</v>
      </c>
      <c r="AQ169">
        <f t="shared" si="13"/>
        <v>0</v>
      </c>
    </row>
    <row r="170" spans="1:43" x14ac:dyDescent="0.3">
      <c r="A170" s="21"/>
      <c r="B170" s="21"/>
      <c r="C170" s="30"/>
      <c r="D170" s="21">
        <v>89</v>
      </c>
      <c r="E170" s="21"/>
      <c r="F170" s="21"/>
      <c r="G170" s="21"/>
      <c r="H170" s="21"/>
      <c r="I170" s="21">
        <v>20</v>
      </c>
      <c r="J170" s="21"/>
      <c r="K170" s="21"/>
      <c r="L170" s="21"/>
      <c r="M170" s="21"/>
      <c r="N170" s="30"/>
      <c r="O170" s="21"/>
      <c r="P170" s="21"/>
      <c r="Q170" s="21">
        <v>13</v>
      </c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 t="s">
        <v>68</v>
      </c>
      <c r="AF170" s="21"/>
      <c r="AG170" s="21"/>
      <c r="AH170" s="21"/>
      <c r="AI170" s="21"/>
      <c r="AJ170" s="21"/>
      <c r="AK170" s="21"/>
      <c r="AL170">
        <f t="shared" si="12"/>
        <v>1</v>
      </c>
      <c r="AM170">
        <f t="shared" si="14"/>
        <v>1</v>
      </c>
      <c r="AN170">
        <f t="shared" si="15"/>
        <v>1</v>
      </c>
      <c r="AO170">
        <f t="shared" si="16"/>
        <v>0</v>
      </c>
      <c r="AP170">
        <f t="shared" si="17"/>
        <v>1</v>
      </c>
      <c r="AQ170">
        <f t="shared" si="13"/>
        <v>0</v>
      </c>
    </row>
    <row r="171" spans="1:43" x14ac:dyDescent="0.3">
      <c r="A171" s="21"/>
      <c r="B171" s="21"/>
      <c r="C171" s="30"/>
      <c r="D171" s="21"/>
      <c r="E171" s="21"/>
      <c r="F171" s="21"/>
      <c r="G171" s="21"/>
      <c r="H171" s="21"/>
      <c r="I171" s="21"/>
      <c r="J171" s="21">
        <v>30</v>
      </c>
      <c r="K171" s="21"/>
      <c r="L171" s="21"/>
      <c r="M171" s="21"/>
      <c r="N171" s="30"/>
      <c r="O171" s="21">
        <v>15</v>
      </c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>
        <v>5</v>
      </c>
      <c r="AB171" s="21"/>
      <c r="AC171" s="21"/>
      <c r="AD171" s="21"/>
      <c r="AE171" s="21"/>
      <c r="AF171" s="21"/>
      <c r="AG171" s="21"/>
      <c r="AH171" s="21" t="s">
        <v>68</v>
      </c>
      <c r="AI171" s="21"/>
      <c r="AJ171" s="21"/>
      <c r="AK171" s="21"/>
      <c r="AL171">
        <f t="shared" si="12"/>
        <v>1</v>
      </c>
      <c r="AM171">
        <f t="shared" si="14"/>
        <v>1</v>
      </c>
      <c r="AN171">
        <f t="shared" si="15"/>
        <v>1</v>
      </c>
      <c r="AO171">
        <f t="shared" si="16"/>
        <v>1</v>
      </c>
      <c r="AP171">
        <f t="shared" si="17"/>
        <v>0</v>
      </c>
      <c r="AQ171">
        <f t="shared" si="13"/>
        <v>1</v>
      </c>
    </row>
    <row r="172" spans="1:43" x14ac:dyDescent="0.3">
      <c r="A172" s="21"/>
      <c r="B172" s="21"/>
      <c r="C172" s="30"/>
      <c r="D172" s="21">
        <v>76</v>
      </c>
      <c r="E172" s="21"/>
      <c r="F172" s="21"/>
      <c r="G172" s="21">
        <v>22</v>
      </c>
      <c r="H172" s="21"/>
      <c r="I172" s="21"/>
      <c r="J172" s="21"/>
      <c r="K172" s="21"/>
      <c r="L172" s="21"/>
      <c r="M172" s="21"/>
      <c r="N172" s="30"/>
      <c r="O172" s="21"/>
      <c r="P172" s="21">
        <v>2</v>
      </c>
      <c r="Q172" s="21">
        <v>10</v>
      </c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>
        <f t="shared" si="12"/>
        <v>1</v>
      </c>
      <c r="AM172">
        <f t="shared" si="14"/>
        <v>0</v>
      </c>
      <c r="AN172">
        <f t="shared" si="15"/>
        <v>1</v>
      </c>
      <c r="AO172">
        <f t="shared" si="16"/>
        <v>1</v>
      </c>
      <c r="AP172">
        <f t="shared" si="17"/>
        <v>1</v>
      </c>
      <c r="AQ172">
        <f t="shared" si="13"/>
        <v>1</v>
      </c>
    </row>
    <row r="173" spans="1:43" x14ac:dyDescent="0.3">
      <c r="A173" s="21"/>
      <c r="B173" s="21"/>
      <c r="C173" s="30"/>
      <c r="D173" s="21">
        <v>58</v>
      </c>
      <c r="E173" s="21"/>
      <c r="F173" s="21"/>
      <c r="G173" s="21"/>
      <c r="H173" s="21"/>
      <c r="I173" s="21"/>
      <c r="J173" s="21"/>
      <c r="K173" s="21"/>
      <c r="L173" s="21"/>
      <c r="M173" s="21"/>
      <c r="N173" s="30"/>
      <c r="O173" s="21"/>
      <c r="P173" s="21"/>
      <c r="Q173" s="21"/>
      <c r="R173" s="21">
        <v>11</v>
      </c>
      <c r="S173" s="21"/>
      <c r="T173" s="21"/>
      <c r="U173" s="21"/>
      <c r="V173" s="21"/>
      <c r="W173" s="21"/>
      <c r="X173" s="21"/>
      <c r="Y173" s="21"/>
      <c r="Z173" s="21"/>
      <c r="AA173" s="21">
        <v>7</v>
      </c>
      <c r="AB173" s="21"/>
      <c r="AC173" s="21"/>
      <c r="AD173" s="21"/>
      <c r="AE173" s="21"/>
      <c r="AF173" s="21"/>
      <c r="AG173" s="21"/>
      <c r="AH173" s="21"/>
      <c r="AI173" s="21"/>
      <c r="AJ173" s="21" t="s">
        <v>68</v>
      </c>
      <c r="AK173" s="21"/>
      <c r="AL173">
        <f t="shared" si="12"/>
        <v>0</v>
      </c>
      <c r="AM173">
        <f t="shared" si="14"/>
        <v>0</v>
      </c>
      <c r="AN173">
        <f t="shared" si="15"/>
        <v>0</v>
      </c>
      <c r="AO173">
        <f t="shared" si="16"/>
        <v>0</v>
      </c>
      <c r="AP173">
        <f t="shared" si="17"/>
        <v>0</v>
      </c>
      <c r="AQ173">
        <f t="shared" si="13"/>
        <v>0</v>
      </c>
    </row>
    <row r="174" spans="1:43" x14ac:dyDescent="0.3">
      <c r="A174" s="21"/>
      <c r="B174" s="21"/>
      <c r="C174" s="30"/>
      <c r="D174" s="21">
        <v>32</v>
      </c>
      <c r="E174" s="21">
        <v>3</v>
      </c>
      <c r="F174" s="21"/>
      <c r="G174" s="21">
        <v>21</v>
      </c>
      <c r="H174" s="21"/>
      <c r="I174" s="21"/>
      <c r="J174" s="21"/>
      <c r="K174" s="21"/>
      <c r="L174" s="21"/>
      <c r="M174" s="21"/>
      <c r="N174" s="3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 t="s">
        <v>68</v>
      </c>
      <c r="AK174" s="21"/>
      <c r="AL174">
        <f t="shared" si="12"/>
        <v>1</v>
      </c>
      <c r="AM174">
        <f t="shared" si="14"/>
        <v>0</v>
      </c>
      <c r="AN174">
        <f t="shared" si="15"/>
        <v>1</v>
      </c>
      <c r="AO174">
        <f t="shared" si="16"/>
        <v>1</v>
      </c>
      <c r="AP174">
        <f t="shared" si="17"/>
        <v>1</v>
      </c>
      <c r="AQ174">
        <f t="shared" si="13"/>
        <v>0</v>
      </c>
    </row>
    <row r="175" spans="1:43" x14ac:dyDescent="0.3">
      <c r="A175" s="21"/>
      <c r="B175" s="21"/>
      <c r="C175" s="30"/>
      <c r="D175" s="21">
        <v>65</v>
      </c>
      <c r="E175" s="21">
        <v>17</v>
      </c>
      <c r="F175" s="21"/>
      <c r="G175" s="21">
        <v>9</v>
      </c>
      <c r="H175" s="21"/>
      <c r="I175" s="21"/>
      <c r="J175" s="21"/>
      <c r="K175" s="21"/>
      <c r="L175" s="21"/>
      <c r="M175" s="21"/>
      <c r="N175" s="30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 t="s">
        <v>97</v>
      </c>
      <c r="AL175">
        <f t="shared" si="12"/>
        <v>1</v>
      </c>
      <c r="AM175">
        <f t="shared" si="14"/>
        <v>0</v>
      </c>
      <c r="AN175">
        <f t="shared" si="15"/>
        <v>1</v>
      </c>
      <c r="AO175">
        <f t="shared" si="16"/>
        <v>1</v>
      </c>
      <c r="AP175">
        <f t="shared" si="17"/>
        <v>1</v>
      </c>
      <c r="AQ175">
        <f t="shared" si="13"/>
        <v>0</v>
      </c>
    </row>
    <row r="176" spans="1:43" x14ac:dyDescent="0.3">
      <c r="A176" s="21"/>
      <c r="B176" s="21"/>
      <c r="C176" s="30"/>
      <c r="D176" s="21">
        <v>101</v>
      </c>
      <c r="E176" s="21"/>
      <c r="F176" s="21"/>
      <c r="G176" s="21"/>
      <c r="H176" s="21"/>
      <c r="I176" s="21"/>
      <c r="J176" s="21"/>
      <c r="K176" s="21"/>
      <c r="L176" s="21"/>
      <c r="M176" s="21"/>
      <c r="N176" s="30" t="s">
        <v>68</v>
      </c>
      <c r="O176" s="21"/>
      <c r="P176" s="21"/>
      <c r="Q176" s="21"/>
      <c r="R176" s="21"/>
      <c r="S176" s="21"/>
      <c r="T176" s="21"/>
      <c r="U176" s="21">
        <v>1</v>
      </c>
      <c r="V176" s="21"/>
      <c r="W176" s="21"/>
      <c r="X176" s="21"/>
      <c r="Y176" s="21"/>
      <c r="Z176" s="21"/>
      <c r="AA176" s="21">
        <v>1</v>
      </c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>
        <f t="shared" si="12"/>
        <v>0</v>
      </c>
      <c r="AM176">
        <f t="shared" si="14"/>
        <v>0</v>
      </c>
      <c r="AN176">
        <f t="shared" si="15"/>
        <v>0</v>
      </c>
      <c r="AO176">
        <f t="shared" si="16"/>
        <v>0</v>
      </c>
      <c r="AP176">
        <f t="shared" si="17"/>
        <v>0</v>
      </c>
      <c r="AQ176">
        <f t="shared" si="13"/>
        <v>0</v>
      </c>
    </row>
    <row r="177" spans="1:43" x14ac:dyDescent="0.3">
      <c r="A177" s="21"/>
      <c r="B177" s="21"/>
      <c r="C177" s="30"/>
      <c r="D177" s="21"/>
      <c r="E177" s="21">
        <v>9</v>
      </c>
      <c r="F177" s="21"/>
      <c r="G177" s="21"/>
      <c r="H177" s="21"/>
      <c r="I177" s="21">
        <v>17</v>
      </c>
      <c r="J177" s="21"/>
      <c r="K177" s="21">
        <v>10</v>
      </c>
      <c r="L177" s="21"/>
      <c r="M177" s="21"/>
      <c r="N177" s="30"/>
      <c r="O177" s="21"/>
      <c r="P177" s="21"/>
      <c r="Q177" s="21"/>
      <c r="R177" s="21"/>
      <c r="S177" s="21"/>
      <c r="T177" s="21"/>
      <c r="U177" s="21">
        <v>1</v>
      </c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>
        <f t="shared" si="12"/>
        <v>1</v>
      </c>
      <c r="AM177">
        <f t="shared" si="14"/>
        <v>1</v>
      </c>
      <c r="AN177">
        <f t="shared" si="15"/>
        <v>1</v>
      </c>
      <c r="AO177">
        <f t="shared" si="16"/>
        <v>0</v>
      </c>
      <c r="AP177">
        <f t="shared" si="17"/>
        <v>1</v>
      </c>
      <c r="AQ177">
        <f t="shared" si="13"/>
        <v>0</v>
      </c>
    </row>
    <row r="178" spans="1:43" x14ac:dyDescent="0.3">
      <c r="A178" s="21"/>
      <c r="B178" s="21"/>
      <c r="C178" s="30"/>
      <c r="D178" s="21"/>
      <c r="E178" s="21">
        <v>4</v>
      </c>
      <c r="F178" s="21"/>
      <c r="G178" s="21"/>
      <c r="H178" s="21">
        <v>28</v>
      </c>
      <c r="I178" s="21"/>
      <c r="J178" s="21"/>
      <c r="K178" s="21"/>
      <c r="L178" s="21"/>
      <c r="M178" s="21"/>
      <c r="N178" s="30"/>
      <c r="O178" s="21"/>
      <c r="P178" s="21">
        <v>4</v>
      </c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 t="s">
        <v>68</v>
      </c>
      <c r="AE178" s="21"/>
      <c r="AF178" s="21"/>
      <c r="AG178" s="21"/>
      <c r="AH178" s="21"/>
      <c r="AI178" s="21"/>
      <c r="AJ178" s="21"/>
      <c r="AK178" s="21"/>
      <c r="AL178">
        <f t="shared" si="12"/>
        <v>1</v>
      </c>
      <c r="AM178">
        <f t="shared" si="14"/>
        <v>1</v>
      </c>
      <c r="AN178">
        <f t="shared" si="15"/>
        <v>0</v>
      </c>
      <c r="AO178">
        <f t="shared" si="16"/>
        <v>1</v>
      </c>
      <c r="AP178">
        <f t="shared" si="17"/>
        <v>1</v>
      </c>
      <c r="AQ178">
        <f t="shared" si="13"/>
        <v>1</v>
      </c>
    </row>
    <row r="179" spans="1:43" x14ac:dyDescent="0.3">
      <c r="A179" s="21"/>
      <c r="B179" s="21"/>
      <c r="C179" s="30"/>
      <c r="D179" s="21">
        <v>66</v>
      </c>
      <c r="E179" s="21"/>
      <c r="F179" s="21"/>
      <c r="G179" s="21"/>
      <c r="H179" s="21">
        <v>11</v>
      </c>
      <c r="I179" s="21">
        <v>23</v>
      </c>
      <c r="J179" s="21"/>
      <c r="K179" s="21"/>
      <c r="L179" s="21"/>
      <c r="M179" s="21"/>
      <c r="N179" s="30"/>
      <c r="O179" s="21"/>
      <c r="P179" s="21"/>
      <c r="Q179" s="21"/>
      <c r="R179" s="21">
        <v>30</v>
      </c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>
        <f t="shared" si="12"/>
        <v>2</v>
      </c>
      <c r="AM179">
        <f t="shared" si="14"/>
        <v>2</v>
      </c>
      <c r="AN179">
        <f t="shared" si="15"/>
        <v>1</v>
      </c>
      <c r="AO179">
        <f t="shared" si="16"/>
        <v>1</v>
      </c>
      <c r="AP179">
        <f t="shared" si="17"/>
        <v>2</v>
      </c>
      <c r="AQ179">
        <f t="shared" si="13"/>
        <v>0</v>
      </c>
    </row>
    <row r="180" spans="1:43" x14ac:dyDescent="0.3">
      <c r="A180" s="21"/>
      <c r="B180" s="21"/>
      <c r="C180" s="30"/>
      <c r="D180" s="21"/>
      <c r="E180" s="21">
        <v>67</v>
      </c>
      <c r="F180" s="21"/>
      <c r="G180" s="21"/>
      <c r="H180" s="21"/>
      <c r="I180" s="21">
        <v>7</v>
      </c>
      <c r="J180" s="21">
        <v>8</v>
      </c>
      <c r="K180" s="21"/>
      <c r="L180" s="21"/>
      <c r="M180" s="21"/>
      <c r="N180" s="30"/>
      <c r="O180" s="21"/>
      <c r="P180" s="21"/>
      <c r="Q180" s="21">
        <v>4</v>
      </c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>
        <f t="shared" si="12"/>
        <v>2</v>
      </c>
      <c r="AM180">
        <f t="shared" si="14"/>
        <v>2</v>
      </c>
      <c r="AN180">
        <f t="shared" si="15"/>
        <v>2</v>
      </c>
      <c r="AO180">
        <f t="shared" si="16"/>
        <v>1</v>
      </c>
      <c r="AP180">
        <f t="shared" si="17"/>
        <v>1</v>
      </c>
      <c r="AQ180">
        <f t="shared" si="13"/>
        <v>0</v>
      </c>
    </row>
    <row r="181" spans="1:43" x14ac:dyDescent="0.3">
      <c r="A181" s="21"/>
      <c r="B181" s="21"/>
      <c r="C181" s="30"/>
      <c r="D181" s="21"/>
      <c r="E181" s="21"/>
      <c r="F181" s="21"/>
      <c r="G181" s="21"/>
      <c r="H181" s="21"/>
      <c r="I181" s="21"/>
      <c r="J181" s="21"/>
      <c r="K181" s="21"/>
      <c r="L181" s="21"/>
      <c r="M181" s="21" t="s">
        <v>67</v>
      </c>
      <c r="N181" s="30"/>
      <c r="O181" s="21"/>
      <c r="P181" s="21"/>
      <c r="Q181" s="21">
        <v>15</v>
      </c>
      <c r="R181" s="21"/>
      <c r="S181" s="21"/>
      <c r="T181" s="21"/>
      <c r="U181" s="21"/>
      <c r="V181" s="21"/>
      <c r="W181" s="21"/>
      <c r="X181" s="21"/>
      <c r="Y181" s="21"/>
      <c r="Z181" s="21"/>
      <c r="AA181" s="21">
        <v>7</v>
      </c>
      <c r="AB181" s="21"/>
      <c r="AC181" s="21"/>
      <c r="AD181" s="21"/>
      <c r="AE181" s="21" t="s">
        <v>84</v>
      </c>
      <c r="AF181" s="21"/>
      <c r="AG181" s="21"/>
      <c r="AH181" s="21"/>
      <c r="AI181" s="21"/>
      <c r="AJ181" s="21"/>
      <c r="AK181" s="21"/>
      <c r="AL181">
        <f t="shared" si="12"/>
        <v>0</v>
      </c>
      <c r="AM181">
        <f t="shared" si="14"/>
        <v>0</v>
      </c>
      <c r="AN181">
        <f t="shared" si="15"/>
        <v>0</v>
      </c>
      <c r="AO181">
        <f t="shared" si="16"/>
        <v>0</v>
      </c>
      <c r="AP181">
        <f t="shared" si="17"/>
        <v>0</v>
      </c>
      <c r="AQ181">
        <f t="shared" si="13"/>
        <v>0</v>
      </c>
    </row>
    <row r="182" spans="1:43" x14ac:dyDescent="0.3">
      <c r="A182" s="21"/>
      <c r="B182" s="21"/>
      <c r="C182" s="30"/>
      <c r="D182" s="21"/>
      <c r="E182" s="21"/>
      <c r="F182" s="21"/>
      <c r="G182" s="21">
        <v>20</v>
      </c>
      <c r="H182" s="21"/>
      <c r="I182" s="21"/>
      <c r="J182" s="21"/>
      <c r="K182" s="21"/>
      <c r="L182" s="21"/>
      <c r="M182" s="21"/>
      <c r="N182" s="30"/>
      <c r="O182" s="21"/>
      <c r="P182" s="21">
        <v>5</v>
      </c>
      <c r="Q182" s="21"/>
      <c r="R182" s="21"/>
      <c r="S182" s="21"/>
      <c r="T182" s="21"/>
      <c r="U182" s="21">
        <v>1</v>
      </c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 t="s">
        <v>61</v>
      </c>
      <c r="AJ182" s="21"/>
      <c r="AK182" s="21"/>
      <c r="AL182">
        <f t="shared" si="12"/>
        <v>1</v>
      </c>
      <c r="AM182">
        <f t="shared" si="14"/>
        <v>0</v>
      </c>
      <c r="AN182">
        <f t="shared" si="15"/>
        <v>1</v>
      </c>
      <c r="AO182">
        <f t="shared" si="16"/>
        <v>1</v>
      </c>
      <c r="AP182">
        <f t="shared" si="17"/>
        <v>1</v>
      </c>
      <c r="AQ182">
        <f t="shared" si="13"/>
        <v>1</v>
      </c>
    </row>
    <row r="183" spans="1:43" x14ac:dyDescent="0.3">
      <c r="A183" s="21"/>
      <c r="B183" s="21"/>
      <c r="C183" s="30"/>
      <c r="D183" s="21">
        <v>84</v>
      </c>
      <c r="E183" s="21"/>
      <c r="F183" s="21"/>
      <c r="G183" s="21"/>
      <c r="H183" s="21"/>
      <c r="I183" s="21"/>
      <c r="J183" s="21">
        <v>9</v>
      </c>
      <c r="K183" s="21"/>
      <c r="L183" s="21"/>
      <c r="M183" s="21"/>
      <c r="N183" s="30"/>
      <c r="O183" s="21">
        <v>3</v>
      </c>
      <c r="P183" s="21"/>
      <c r="Q183" s="21"/>
      <c r="R183" s="21">
        <v>28</v>
      </c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>
        <f t="shared" si="12"/>
        <v>1</v>
      </c>
      <c r="AM183">
        <f t="shared" si="14"/>
        <v>1</v>
      </c>
      <c r="AN183">
        <f t="shared" si="15"/>
        <v>1</v>
      </c>
      <c r="AO183">
        <f t="shared" si="16"/>
        <v>1</v>
      </c>
      <c r="AP183">
        <f t="shared" si="17"/>
        <v>0</v>
      </c>
      <c r="AQ183">
        <f t="shared" si="13"/>
        <v>1</v>
      </c>
    </row>
    <row r="184" spans="1:43" x14ac:dyDescent="0.3">
      <c r="A184" s="21"/>
      <c r="B184" s="21"/>
      <c r="C184" s="30"/>
      <c r="D184" s="21">
        <v>96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30"/>
      <c r="O184" s="21">
        <v>4</v>
      </c>
      <c r="P184" s="21"/>
      <c r="Q184" s="21">
        <v>1</v>
      </c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 t="s">
        <v>84</v>
      </c>
      <c r="AK184" s="21"/>
      <c r="AL184">
        <f t="shared" si="12"/>
        <v>0</v>
      </c>
      <c r="AM184">
        <f t="shared" si="14"/>
        <v>0</v>
      </c>
      <c r="AN184">
        <f t="shared" si="15"/>
        <v>0</v>
      </c>
      <c r="AO184">
        <f t="shared" si="16"/>
        <v>0</v>
      </c>
      <c r="AP184">
        <f t="shared" si="17"/>
        <v>0</v>
      </c>
      <c r="AQ184">
        <f t="shared" si="13"/>
        <v>1</v>
      </c>
    </row>
    <row r="185" spans="1:43" x14ac:dyDescent="0.3">
      <c r="A185" s="21"/>
      <c r="B185" s="21"/>
      <c r="C185" s="30"/>
      <c r="D185" s="21">
        <v>10</v>
      </c>
      <c r="E185" s="21"/>
      <c r="F185" s="21"/>
      <c r="G185" s="21"/>
      <c r="H185" s="21"/>
      <c r="I185" s="21"/>
      <c r="J185" s="21">
        <v>12</v>
      </c>
      <c r="K185" s="21"/>
      <c r="L185" s="21"/>
      <c r="M185" s="21"/>
      <c r="N185" s="30" t="s">
        <v>61</v>
      </c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84</v>
      </c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>
        <f t="shared" si="12"/>
        <v>1</v>
      </c>
      <c r="AM185">
        <f t="shared" si="14"/>
        <v>1</v>
      </c>
      <c r="AN185">
        <f t="shared" si="15"/>
        <v>1</v>
      </c>
      <c r="AO185">
        <f t="shared" si="16"/>
        <v>1</v>
      </c>
      <c r="AP185">
        <f t="shared" si="17"/>
        <v>0</v>
      </c>
      <c r="AQ185">
        <f t="shared" si="13"/>
        <v>0</v>
      </c>
    </row>
    <row r="186" spans="1:43" x14ac:dyDescent="0.3">
      <c r="A186" s="21"/>
      <c r="B186" s="21"/>
      <c r="C186" s="30"/>
      <c r="D186" s="21">
        <v>119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30"/>
      <c r="O186" s="21">
        <v>1</v>
      </c>
      <c r="P186" s="21"/>
      <c r="Q186" s="21"/>
      <c r="R186" s="21"/>
      <c r="S186" s="21"/>
      <c r="T186" s="21"/>
      <c r="U186" s="21">
        <v>4</v>
      </c>
      <c r="V186" s="21"/>
      <c r="W186" s="21"/>
      <c r="X186" s="21"/>
      <c r="Y186" s="21"/>
      <c r="Z186" s="21"/>
      <c r="AA186" s="21">
        <v>7</v>
      </c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>
        <f t="shared" si="12"/>
        <v>0</v>
      </c>
      <c r="AM186">
        <f t="shared" si="14"/>
        <v>0</v>
      </c>
      <c r="AN186">
        <f t="shared" si="15"/>
        <v>0</v>
      </c>
      <c r="AO186">
        <f t="shared" si="16"/>
        <v>0</v>
      </c>
      <c r="AP186">
        <f t="shared" si="17"/>
        <v>0</v>
      </c>
      <c r="AQ186">
        <f t="shared" si="13"/>
        <v>1</v>
      </c>
    </row>
    <row r="187" spans="1:43" x14ac:dyDescent="0.3">
      <c r="A187" s="21"/>
      <c r="B187" s="21"/>
      <c r="C187" s="30"/>
      <c r="D187" s="21"/>
      <c r="E187" s="21"/>
      <c r="F187" s="21"/>
      <c r="G187" s="21"/>
      <c r="H187" s="21"/>
      <c r="I187" s="21"/>
      <c r="J187" s="21">
        <v>16</v>
      </c>
      <c r="K187" s="21"/>
      <c r="L187" s="21"/>
      <c r="M187" s="21"/>
      <c r="N187" s="30" t="s">
        <v>68</v>
      </c>
      <c r="O187" s="21"/>
      <c r="P187" s="21"/>
      <c r="Q187" s="21">
        <v>4</v>
      </c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>
        <v>3</v>
      </c>
      <c r="AC187" s="21"/>
      <c r="AD187" s="21"/>
      <c r="AE187" s="21"/>
      <c r="AF187" s="21"/>
      <c r="AG187" s="21"/>
      <c r="AH187" s="21"/>
      <c r="AI187" s="21"/>
      <c r="AJ187" s="21"/>
      <c r="AK187" s="21"/>
      <c r="AL187">
        <f t="shared" si="12"/>
        <v>1</v>
      </c>
      <c r="AM187">
        <f t="shared" si="14"/>
        <v>1</v>
      </c>
      <c r="AN187">
        <f t="shared" si="15"/>
        <v>1</v>
      </c>
      <c r="AO187">
        <f t="shared" si="16"/>
        <v>1</v>
      </c>
      <c r="AP187">
        <f t="shared" si="17"/>
        <v>0</v>
      </c>
      <c r="AQ187">
        <f t="shared" si="13"/>
        <v>0</v>
      </c>
    </row>
    <row r="188" spans="1:43" x14ac:dyDescent="0.3">
      <c r="A188" s="21"/>
      <c r="B188" s="21"/>
      <c r="C188" s="30"/>
      <c r="D188" s="21">
        <v>97</v>
      </c>
      <c r="E188" s="21">
        <v>53</v>
      </c>
      <c r="F188" s="21"/>
      <c r="G188" s="21"/>
      <c r="H188" s="21"/>
      <c r="I188" s="21"/>
      <c r="J188" s="21"/>
      <c r="K188" s="21"/>
      <c r="L188" s="21"/>
      <c r="M188" s="21" t="s">
        <v>61</v>
      </c>
      <c r="N188" s="30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>
        <v>3</v>
      </c>
      <c r="AC188" s="21"/>
      <c r="AD188" s="21"/>
      <c r="AE188" s="21"/>
      <c r="AF188" s="21"/>
      <c r="AG188" s="21"/>
      <c r="AH188" s="21"/>
      <c r="AI188" s="21"/>
      <c r="AJ188" s="21"/>
      <c r="AK188" s="21"/>
      <c r="AL188">
        <f t="shared" si="12"/>
        <v>0</v>
      </c>
      <c r="AM188">
        <f t="shared" si="14"/>
        <v>0</v>
      </c>
      <c r="AN188">
        <f t="shared" si="15"/>
        <v>0</v>
      </c>
      <c r="AO188">
        <f t="shared" si="16"/>
        <v>0</v>
      </c>
      <c r="AP188">
        <f t="shared" si="17"/>
        <v>0</v>
      </c>
      <c r="AQ188">
        <f t="shared" si="13"/>
        <v>0</v>
      </c>
    </row>
    <row r="189" spans="1:43" x14ac:dyDescent="0.3">
      <c r="A189" s="21"/>
      <c r="B189" s="21"/>
      <c r="C189" s="30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30" t="s">
        <v>101</v>
      </c>
      <c r="O189" s="21"/>
      <c r="P189" s="21"/>
      <c r="Q189" s="21"/>
      <c r="R189" s="21">
        <v>17</v>
      </c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 t="s">
        <v>67</v>
      </c>
      <c r="AE189" s="21"/>
      <c r="AF189" s="21"/>
      <c r="AG189" s="21"/>
      <c r="AH189" s="21"/>
      <c r="AI189" s="21"/>
      <c r="AJ189" s="21" t="s">
        <v>103</v>
      </c>
      <c r="AK189" s="21"/>
      <c r="AL189">
        <f t="shared" si="12"/>
        <v>0</v>
      </c>
      <c r="AM189">
        <f t="shared" si="14"/>
        <v>0</v>
      </c>
      <c r="AN189">
        <f t="shared" si="15"/>
        <v>0</v>
      </c>
      <c r="AO189">
        <f t="shared" si="16"/>
        <v>0</v>
      </c>
      <c r="AP189">
        <f t="shared" si="17"/>
        <v>0</v>
      </c>
      <c r="AQ189">
        <f t="shared" si="13"/>
        <v>0</v>
      </c>
    </row>
    <row r="190" spans="1:43" x14ac:dyDescent="0.3">
      <c r="A190" s="21"/>
      <c r="B190" s="21"/>
      <c r="C190" s="30"/>
      <c r="D190" s="21">
        <v>53</v>
      </c>
      <c r="E190" s="21"/>
      <c r="F190" s="21"/>
      <c r="G190" s="21"/>
      <c r="H190" s="21"/>
      <c r="I190" s="21"/>
      <c r="J190" s="21"/>
      <c r="K190" s="21"/>
      <c r="L190" s="21"/>
      <c r="M190" s="21"/>
      <c r="N190" s="30" t="s">
        <v>68</v>
      </c>
      <c r="O190" s="21"/>
      <c r="P190" s="21"/>
      <c r="Q190" s="21">
        <v>13</v>
      </c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 t="s">
        <v>67</v>
      </c>
      <c r="AF190" s="21"/>
      <c r="AG190" s="21"/>
      <c r="AH190" s="21"/>
      <c r="AI190" s="21"/>
      <c r="AJ190" s="21"/>
      <c r="AK190" s="21"/>
      <c r="AL190">
        <f t="shared" si="12"/>
        <v>0</v>
      </c>
      <c r="AM190">
        <f t="shared" si="14"/>
        <v>0</v>
      </c>
      <c r="AN190">
        <f t="shared" si="15"/>
        <v>0</v>
      </c>
      <c r="AO190">
        <f t="shared" si="16"/>
        <v>0</v>
      </c>
      <c r="AP190">
        <f t="shared" si="17"/>
        <v>0</v>
      </c>
      <c r="AQ190">
        <f t="shared" si="13"/>
        <v>0</v>
      </c>
    </row>
    <row r="191" spans="1:43" x14ac:dyDescent="0.3">
      <c r="A191" s="21"/>
      <c r="B191" s="21"/>
      <c r="C191" s="30"/>
      <c r="D191" s="21">
        <v>29</v>
      </c>
      <c r="E191" s="21"/>
      <c r="F191" s="21"/>
      <c r="G191" s="21">
        <v>23</v>
      </c>
      <c r="H191" s="21"/>
      <c r="I191" s="21"/>
      <c r="J191" s="21"/>
      <c r="K191" s="21"/>
      <c r="L191" s="21"/>
      <c r="M191" s="21"/>
      <c r="N191" s="30"/>
      <c r="O191" s="21"/>
      <c r="P191" s="21"/>
      <c r="Q191" s="21"/>
      <c r="R191" s="21"/>
      <c r="S191" s="21"/>
      <c r="T191" s="21"/>
      <c r="U191" s="21">
        <v>3</v>
      </c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 t="s">
        <v>68</v>
      </c>
      <c r="AG191" s="21"/>
      <c r="AH191" s="21"/>
      <c r="AI191" s="21"/>
      <c r="AJ191" s="21"/>
      <c r="AK191" s="21"/>
      <c r="AL191">
        <f t="shared" si="12"/>
        <v>1</v>
      </c>
      <c r="AM191">
        <f t="shared" si="14"/>
        <v>0</v>
      </c>
      <c r="AN191">
        <f t="shared" si="15"/>
        <v>1</v>
      </c>
      <c r="AO191">
        <f t="shared" si="16"/>
        <v>1</v>
      </c>
      <c r="AP191">
        <f t="shared" si="17"/>
        <v>1</v>
      </c>
      <c r="AQ191">
        <f t="shared" si="13"/>
        <v>0</v>
      </c>
    </row>
    <row r="192" spans="1:43" x14ac:dyDescent="0.3">
      <c r="A192" s="21"/>
      <c r="B192" s="21"/>
      <c r="C192" s="30"/>
      <c r="D192" s="21"/>
      <c r="E192" s="21"/>
      <c r="F192" s="21"/>
      <c r="G192" s="21">
        <v>19</v>
      </c>
      <c r="H192" s="21"/>
      <c r="I192" s="21"/>
      <c r="J192" s="21"/>
      <c r="K192" s="21"/>
      <c r="L192" s="21"/>
      <c r="M192" s="21"/>
      <c r="N192" s="30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 t="s">
        <v>84</v>
      </c>
      <c r="AE192" s="21"/>
      <c r="AF192" s="21"/>
      <c r="AG192" s="21"/>
      <c r="AH192" s="21"/>
      <c r="AI192" s="21" t="s">
        <v>105</v>
      </c>
      <c r="AJ192" s="21"/>
      <c r="AK192" s="21" t="s">
        <v>67</v>
      </c>
      <c r="AL192">
        <f t="shared" si="12"/>
        <v>1</v>
      </c>
      <c r="AM192">
        <f t="shared" si="14"/>
        <v>0</v>
      </c>
      <c r="AN192">
        <f t="shared" si="15"/>
        <v>1</v>
      </c>
      <c r="AO192">
        <f t="shared" si="16"/>
        <v>1</v>
      </c>
      <c r="AP192">
        <f t="shared" si="17"/>
        <v>1</v>
      </c>
      <c r="AQ192">
        <f t="shared" si="13"/>
        <v>0</v>
      </c>
    </row>
    <row r="193" spans="1:43" x14ac:dyDescent="0.3">
      <c r="A193" s="21"/>
      <c r="B193" s="21"/>
      <c r="C193" s="30"/>
      <c r="D193" s="21"/>
      <c r="E193" s="21"/>
      <c r="F193" s="21"/>
      <c r="G193" s="21"/>
      <c r="H193" s="21"/>
      <c r="I193" s="21">
        <v>19</v>
      </c>
      <c r="J193" s="21"/>
      <c r="K193" s="21">
        <v>8</v>
      </c>
      <c r="L193" s="21"/>
      <c r="M193" s="21"/>
      <c r="N193" s="30"/>
      <c r="O193" s="21"/>
      <c r="P193" s="21"/>
      <c r="Q193" s="21">
        <v>13</v>
      </c>
      <c r="R193" s="21">
        <v>10</v>
      </c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>
        <f t="shared" si="12"/>
        <v>1</v>
      </c>
      <c r="AM193">
        <f t="shared" si="14"/>
        <v>1</v>
      </c>
      <c r="AN193">
        <f t="shared" si="15"/>
        <v>1</v>
      </c>
      <c r="AO193">
        <f t="shared" si="16"/>
        <v>0</v>
      </c>
      <c r="AP193">
        <f t="shared" si="17"/>
        <v>1</v>
      </c>
      <c r="AQ193">
        <f t="shared" si="13"/>
        <v>0</v>
      </c>
    </row>
    <row r="194" spans="1:43" x14ac:dyDescent="0.3">
      <c r="A194" s="21"/>
      <c r="B194" s="21"/>
      <c r="C194" s="30"/>
      <c r="D194" s="21"/>
      <c r="E194" s="21"/>
      <c r="F194" s="21" t="s">
        <v>68</v>
      </c>
      <c r="G194" s="21"/>
      <c r="H194" s="21"/>
      <c r="I194" s="21"/>
      <c r="J194" s="21"/>
      <c r="K194" s="21"/>
      <c r="L194" s="21" t="s">
        <v>68</v>
      </c>
      <c r="M194" s="21"/>
      <c r="N194" s="30"/>
      <c r="O194" s="21"/>
      <c r="P194" s="21">
        <v>11</v>
      </c>
      <c r="Q194" s="21">
        <v>7</v>
      </c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>
        <f t="shared" si="12"/>
        <v>0</v>
      </c>
      <c r="AM194">
        <f t="shared" si="14"/>
        <v>0</v>
      </c>
      <c r="AN194">
        <f t="shared" si="15"/>
        <v>0</v>
      </c>
      <c r="AO194">
        <f t="shared" si="16"/>
        <v>0</v>
      </c>
      <c r="AP194">
        <f t="shared" si="17"/>
        <v>0</v>
      </c>
      <c r="AQ194">
        <f t="shared" si="13"/>
        <v>1</v>
      </c>
    </row>
    <row r="195" spans="1:43" x14ac:dyDescent="0.3">
      <c r="A195" s="21"/>
      <c r="B195" s="21"/>
      <c r="C195" s="30"/>
      <c r="D195" s="21"/>
      <c r="E195" s="21">
        <v>70</v>
      </c>
      <c r="F195" s="21"/>
      <c r="G195" s="21"/>
      <c r="H195" s="21"/>
      <c r="I195" s="21"/>
      <c r="J195" s="21"/>
      <c r="K195" s="21"/>
      <c r="L195" s="21"/>
      <c r="M195" s="21"/>
      <c r="N195" s="30"/>
      <c r="O195" s="21">
        <v>5</v>
      </c>
      <c r="P195" s="21"/>
      <c r="Q195" s="21"/>
      <c r="R195" s="21">
        <v>18</v>
      </c>
      <c r="S195" s="21"/>
      <c r="T195" s="21"/>
      <c r="U195" s="21"/>
      <c r="V195" s="21"/>
      <c r="W195" s="21"/>
      <c r="X195" s="21"/>
      <c r="Y195" s="21"/>
      <c r="Z195" s="21"/>
      <c r="AA195" s="21"/>
      <c r="AB195" s="21">
        <v>3</v>
      </c>
      <c r="AC195" s="21"/>
      <c r="AD195" s="21"/>
      <c r="AE195" s="21"/>
      <c r="AF195" s="21"/>
      <c r="AG195" s="21"/>
      <c r="AH195" s="21"/>
      <c r="AI195" s="21"/>
      <c r="AJ195" s="21"/>
      <c r="AK195" s="21"/>
      <c r="AL195">
        <f t="shared" ref="AL195:AL258" si="18">COUNT(G195:J195)</f>
        <v>0</v>
      </c>
      <c r="AM195">
        <f t="shared" si="14"/>
        <v>0</v>
      </c>
      <c r="AN195">
        <f t="shared" si="15"/>
        <v>0</v>
      </c>
      <c r="AO195">
        <f t="shared" si="16"/>
        <v>0</v>
      </c>
      <c r="AP195">
        <f t="shared" si="17"/>
        <v>0</v>
      </c>
      <c r="AQ195">
        <f t="shared" ref="AQ195:AQ258" si="19">COUNT(O195:P195)</f>
        <v>1</v>
      </c>
    </row>
    <row r="196" spans="1:43" x14ac:dyDescent="0.3">
      <c r="A196" s="21"/>
      <c r="B196" s="21"/>
      <c r="C196" s="30"/>
      <c r="D196" s="21">
        <v>76</v>
      </c>
      <c r="E196" s="21"/>
      <c r="F196" s="21"/>
      <c r="G196" s="21"/>
      <c r="H196" s="21"/>
      <c r="I196" s="21">
        <v>13</v>
      </c>
      <c r="J196" s="21">
        <v>21</v>
      </c>
      <c r="K196" s="21"/>
      <c r="L196" s="21"/>
      <c r="M196" s="21"/>
      <c r="N196" s="30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>
        <v>4</v>
      </c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>
        <f t="shared" si="18"/>
        <v>2</v>
      </c>
      <c r="AM196">
        <f t="shared" ref="AM196:AM259" si="20">COUNT(H196:J196)</f>
        <v>2</v>
      </c>
      <c r="AN196">
        <f t="shared" ref="AN196:AN259" si="21">COUNT(G196,I196,J196)</f>
        <v>2</v>
      </c>
      <c r="AO196">
        <f t="shared" ref="AO196:AO259" si="22">COUNT(G196:H196,J196)</f>
        <v>1</v>
      </c>
      <c r="AP196">
        <f t="shared" ref="AP196:AP259" si="23">COUNT(G196:I196)</f>
        <v>1</v>
      </c>
      <c r="AQ196">
        <f t="shared" si="19"/>
        <v>0</v>
      </c>
    </row>
    <row r="197" spans="1:43" x14ac:dyDescent="0.3">
      <c r="A197" s="21"/>
      <c r="B197" s="21"/>
      <c r="C197" s="30"/>
      <c r="D197" s="21">
        <v>83</v>
      </c>
      <c r="E197" s="21"/>
      <c r="F197" s="21"/>
      <c r="G197" s="21"/>
      <c r="H197" s="21">
        <v>12</v>
      </c>
      <c r="I197" s="21"/>
      <c r="J197" s="21"/>
      <c r="K197" s="21"/>
      <c r="L197" s="21"/>
      <c r="M197" s="21"/>
      <c r="N197" s="30"/>
      <c r="O197" s="21"/>
      <c r="P197" s="21"/>
      <c r="Q197" s="21">
        <v>6</v>
      </c>
      <c r="R197" s="21"/>
      <c r="S197" s="21"/>
      <c r="T197" s="21"/>
      <c r="U197" s="21">
        <v>4</v>
      </c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>
        <f t="shared" si="18"/>
        <v>1</v>
      </c>
      <c r="AM197">
        <f t="shared" si="20"/>
        <v>1</v>
      </c>
      <c r="AN197">
        <f t="shared" si="21"/>
        <v>0</v>
      </c>
      <c r="AO197">
        <f t="shared" si="22"/>
        <v>1</v>
      </c>
      <c r="AP197">
        <f t="shared" si="23"/>
        <v>1</v>
      </c>
      <c r="AQ197">
        <f t="shared" si="19"/>
        <v>0</v>
      </c>
    </row>
    <row r="198" spans="1:43" x14ac:dyDescent="0.3">
      <c r="A198" s="21"/>
      <c r="B198" s="21"/>
      <c r="C198" s="30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30" t="s">
        <v>68</v>
      </c>
      <c r="O198" s="21">
        <v>5</v>
      </c>
      <c r="P198" s="21"/>
      <c r="Q198" s="21">
        <v>2</v>
      </c>
      <c r="R198" s="21"/>
      <c r="S198" s="21"/>
      <c r="T198" s="21"/>
      <c r="U198" s="21">
        <v>9</v>
      </c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>
        <f t="shared" si="18"/>
        <v>0</v>
      </c>
      <c r="AM198">
        <f t="shared" si="20"/>
        <v>0</v>
      </c>
      <c r="AN198">
        <f t="shared" si="21"/>
        <v>0</v>
      </c>
      <c r="AO198">
        <f t="shared" si="22"/>
        <v>0</v>
      </c>
      <c r="AP198">
        <f t="shared" si="23"/>
        <v>0</v>
      </c>
      <c r="AQ198">
        <f t="shared" si="19"/>
        <v>1</v>
      </c>
    </row>
    <row r="199" spans="1:43" x14ac:dyDescent="0.3">
      <c r="A199" s="21"/>
      <c r="B199" s="21"/>
      <c r="C199" s="30"/>
      <c r="D199" s="21">
        <v>53</v>
      </c>
      <c r="E199" s="21"/>
      <c r="F199" s="21"/>
      <c r="G199" s="21"/>
      <c r="H199" s="21"/>
      <c r="I199" s="21"/>
      <c r="J199" s="21"/>
      <c r="K199" s="21"/>
      <c r="L199" s="21"/>
      <c r="M199" s="21"/>
      <c r="N199" s="30" t="s">
        <v>61</v>
      </c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>
        <v>25</v>
      </c>
      <c r="AA199" s="21">
        <v>6</v>
      </c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>
        <f t="shared" si="18"/>
        <v>0</v>
      </c>
      <c r="AM199">
        <f t="shared" si="20"/>
        <v>0</v>
      </c>
      <c r="AN199">
        <f t="shared" si="21"/>
        <v>0</v>
      </c>
      <c r="AO199">
        <f t="shared" si="22"/>
        <v>0</v>
      </c>
      <c r="AP199">
        <f t="shared" si="23"/>
        <v>0</v>
      </c>
      <c r="AQ199">
        <f t="shared" si="19"/>
        <v>0</v>
      </c>
    </row>
    <row r="200" spans="1:43" x14ac:dyDescent="0.3">
      <c r="A200" s="21"/>
      <c r="B200" s="21"/>
      <c r="C200" s="30"/>
      <c r="D200" s="21">
        <v>50</v>
      </c>
      <c r="E200" s="21">
        <v>12</v>
      </c>
      <c r="F200" s="21"/>
      <c r="G200" s="21"/>
      <c r="H200" s="21"/>
      <c r="I200" s="21"/>
      <c r="J200" s="21"/>
      <c r="K200" s="21"/>
      <c r="L200" s="21"/>
      <c r="M200" s="21"/>
      <c r="N200" s="30"/>
      <c r="O200" s="21">
        <v>14</v>
      </c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 t="s">
        <v>67</v>
      </c>
      <c r="AJ200" s="21"/>
      <c r="AK200" s="21"/>
      <c r="AL200">
        <f t="shared" si="18"/>
        <v>0</v>
      </c>
      <c r="AM200">
        <f t="shared" si="20"/>
        <v>0</v>
      </c>
      <c r="AN200">
        <f t="shared" si="21"/>
        <v>0</v>
      </c>
      <c r="AO200">
        <f t="shared" si="22"/>
        <v>0</v>
      </c>
      <c r="AP200">
        <f t="shared" si="23"/>
        <v>0</v>
      </c>
      <c r="AQ200">
        <f t="shared" si="19"/>
        <v>1</v>
      </c>
    </row>
    <row r="201" spans="1:43" x14ac:dyDescent="0.3">
      <c r="A201" s="21"/>
      <c r="B201" s="21"/>
      <c r="C201" s="30"/>
      <c r="D201" s="21">
        <v>42</v>
      </c>
      <c r="E201" s="21"/>
      <c r="F201" s="21"/>
      <c r="G201" s="21"/>
      <c r="H201" s="21"/>
      <c r="I201" s="21"/>
      <c r="J201" s="21"/>
      <c r="K201" s="21"/>
      <c r="L201" s="21"/>
      <c r="M201" s="21"/>
      <c r="N201" s="30"/>
      <c r="O201" s="21"/>
      <c r="P201" s="21"/>
      <c r="Q201" s="21">
        <v>3</v>
      </c>
      <c r="R201" s="21"/>
      <c r="S201" s="21"/>
      <c r="T201" s="21">
        <v>7</v>
      </c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 t="s">
        <v>99</v>
      </c>
      <c r="AJ201" s="21"/>
      <c r="AK201" s="21"/>
      <c r="AL201">
        <f t="shared" si="18"/>
        <v>0</v>
      </c>
      <c r="AM201">
        <f t="shared" si="20"/>
        <v>0</v>
      </c>
      <c r="AN201">
        <f t="shared" si="21"/>
        <v>0</v>
      </c>
      <c r="AO201">
        <f t="shared" si="22"/>
        <v>0</v>
      </c>
      <c r="AP201">
        <f t="shared" si="23"/>
        <v>0</v>
      </c>
      <c r="AQ201">
        <f t="shared" si="19"/>
        <v>0</v>
      </c>
    </row>
    <row r="202" spans="1:43" x14ac:dyDescent="0.3">
      <c r="A202" s="21"/>
      <c r="B202" s="21"/>
      <c r="C202" s="30"/>
      <c r="D202" s="21">
        <v>97</v>
      </c>
      <c r="E202" s="21"/>
      <c r="F202" s="21"/>
      <c r="G202" s="21"/>
      <c r="H202" s="21"/>
      <c r="I202" s="21"/>
      <c r="J202" s="21"/>
      <c r="K202" s="21"/>
      <c r="L202" s="21"/>
      <c r="M202" s="21"/>
      <c r="N202" s="30" t="s">
        <v>93</v>
      </c>
      <c r="O202" s="21"/>
      <c r="P202" s="21"/>
      <c r="Q202" s="21"/>
      <c r="R202" s="21"/>
      <c r="S202" s="21"/>
      <c r="T202" s="21"/>
      <c r="U202" s="21"/>
      <c r="V202" s="21"/>
      <c r="W202" s="21"/>
      <c r="X202" s="21" t="s">
        <v>93</v>
      </c>
      <c r="Y202" s="21"/>
      <c r="Z202" s="21"/>
      <c r="AA202" s="21">
        <v>8</v>
      </c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>
        <f t="shared" si="18"/>
        <v>0</v>
      </c>
      <c r="AM202">
        <f t="shared" si="20"/>
        <v>0</v>
      </c>
      <c r="AN202">
        <f t="shared" si="21"/>
        <v>0</v>
      </c>
      <c r="AO202">
        <f t="shared" si="22"/>
        <v>0</v>
      </c>
      <c r="AP202">
        <f t="shared" si="23"/>
        <v>0</v>
      </c>
      <c r="AQ202">
        <f t="shared" si="19"/>
        <v>0</v>
      </c>
    </row>
    <row r="203" spans="1:43" x14ac:dyDescent="0.3">
      <c r="A203" s="21"/>
      <c r="B203" s="21"/>
      <c r="C203" s="30"/>
      <c r="D203" s="21"/>
      <c r="E203" s="21"/>
      <c r="F203" s="21"/>
      <c r="G203" s="21">
        <v>30</v>
      </c>
      <c r="H203" s="21"/>
      <c r="I203" s="21"/>
      <c r="J203" s="21"/>
      <c r="K203" s="21"/>
      <c r="L203" s="21" t="s">
        <v>69</v>
      </c>
      <c r="M203" s="21"/>
      <c r="N203" s="30"/>
      <c r="O203" s="21"/>
      <c r="P203" s="21"/>
      <c r="Q203" s="21"/>
      <c r="R203" s="21">
        <v>11</v>
      </c>
      <c r="S203" s="21"/>
      <c r="T203" s="21"/>
      <c r="U203" s="21"/>
      <c r="V203" s="21"/>
      <c r="W203" s="21"/>
      <c r="X203" s="21"/>
      <c r="Y203" s="21"/>
      <c r="Z203" s="21"/>
      <c r="AA203" s="21"/>
      <c r="AB203" s="21">
        <v>6</v>
      </c>
      <c r="AC203" s="21"/>
      <c r="AD203" s="21"/>
      <c r="AE203" s="21"/>
      <c r="AF203" s="21"/>
      <c r="AG203" s="21"/>
      <c r="AH203" s="21"/>
      <c r="AI203" s="21"/>
      <c r="AJ203" s="21"/>
      <c r="AK203" s="21"/>
      <c r="AL203">
        <f t="shared" si="18"/>
        <v>1</v>
      </c>
      <c r="AM203">
        <f t="shared" si="20"/>
        <v>0</v>
      </c>
      <c r="AN203">
        <f t="shared" si="21"/>
        <v>1</v>
      </c>
      <c r="AO203">
        <f t="shared" si="22"/>
        <v>1</v>
      </c>
      <c r="AP203">
        <f t="shared" si="23"/>
        <v>1</v>
      </c>
      <c r="AQ203">
        <f t="shared" si="19"/>
        <v>0</v>
      </c>
    </row>
    <row r="204" spans="1:43" x14ac:dyDescent="0.3">
      <c r="A204" s="21"/>
      <c r="B204" s="21"/>
      <c r="C204" s="30"/>
      <c r="D204" s="21">
        <v>11</v>
      </c>
      <c r="E204" s="21">
        <v>60</v>
      </c>
      <c r="F204" s="21"/>
      <c r="G204" s="21"/>
      <c r="H204" s="21"/>
      <c r="I204" s="21"/>
      <c r="J204" s="21">
        <v>6</v>
      </c>
      <c r="K204" s="21"/>
      <c r="L204" s="21"/>
      <c r="M204" s="21"/>
      <c r="N204" s="30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>
        <v>3</v>
      </c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>
        <f t="shared" si="18"/>
        <v>1</v>
      </c>
      <c r="AM204">
        <f t="shared" si="20"/>
        <v>1</v>
      </c>
      <c r="AN204">
        <f t="shared" si="21"/>
        <v>1</v>
      </c>
      <c r="AO204">
        <f t="shared" si="22"/>
        <v>1</v>
      </c>
      <c r="AP204">
        <f t="shared" si="23"/>
        <v>0</v>
      </c>
      <c r="AQ204">
        <f t="shared" si="19"/>
        <v>0</v>
      </c>
    </row>
    <row r="205" spans="1:43" x14ac:dyDescent="0.3">
      <c r="A205" s="21"/>
      <c r="B205" s="21"/>
      <c r="C205" s="30"/>
      <c r="D205" s="21"/>
      <c r="E205" s="21"/>
      <c r="F205" s="21"/>
      <c r="G205" s="21"/>
      <c r="H205" s="21"/>
      <c r="I205" s="21">
        <v>24</v>
      </c>
      <c r="J205" s="21"/>
      <c r="K205" s="21"/>
      <c r="L205" s="21" t="s">
        <v>61</v>
      </c>
      <c r="M205" s="21"/>
      <c r="N205" s="30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>
        <v>5</v>
      </c>
      <c r="AC205" s="21"/>
      <c r="AD205" s="21"/>
      <c r="AE205" s="21"/>
      <c r="AF205" s="21"/>
      <c r="AG205" s="21" t="s">
        <v>68</v>
      </c>
      <c r="AH205" s="21"/>
      <c r="AI205" s="21"/>
      <c r="AJ205" s="21"/>
      <c r="AK205" s="21"/>
      <c r="AL205">
        <f t="shared" si="18"/>
        <v>1</v>
      </c>
      <c r="AM205">
        <f t="shared" si="20"/>
        <v>1</v>
      </c>
      <c r="AN205">
        <f t="shared" si="21"/>
        <v>1</v>
      </c>
      <c r="AO205">
        <f t="shared" si="22"/>
        <v>0</v>
      </c>
      <c r="AP205">
        <f t="shared" si="23"/>
        <v>1</v>
      </c>
      <c r="AQ205">
        <f t="shared" si="19"/>
        <v>0</v>
      </c>
    </row>
    <row r="206" spans="1:43" x14ac:dyDescent="0.3">
      <c r="A206" s="21"/>
      <c r="B206" s="21"/>
      <c r="C206" s="30"/>
      <c r="D206" s="21"/>
      <c r="E206" s="21">
        <v>43</v>
      </c>
      <c r="F206" s="21"/>
      <c r="G206" s="21">
        <v>13</v>
      </c>
      <c r="H206" s="21"/>
      <c r="I206" s="21"/>
      <c r="J206" s="21"/>
      <c r="K206" s="21"/>
      <c r="L206" s="21"/>
      <c r="M206" s="21"/>
      <c r="N206" s="30"/>
      <c r="O206" s="21"/>
      <c r="P206" s="21">
        <v>2</v>
      </c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 t="s">
        <v>68</v>
      </c>
      <c r="AE206" s="21"/>
      <c r="AF206" s="21"/>
      <c r="AG206" s="21"/>
      <c r="AH206" s="21"/>
      <c r="AI206" s="21"/>
      <c r="AJ206" s="21"/>
      <c r="AK206" s="21"/>
      <c r="AL206">
        <f t="shared" si="18"/>
        <v>1</v>
      </c>
      <c r="AM206">
        <f t="shared" si="20"/>
        <v>0</v>
      </c>
      <c r="AN206">
        <f t="shared" si="21"/>
        <v>1</v>
      </c>
      <c r="AO206">
        <f t="shared" si="22"/>
        <v>1</v>
      </c>
      <c r="AP206">
        <f t="shared" si="23"/>
        <v>1</v>
      </c>
      <c r="AQ206">
        <f t="shared" si="19"/>
        <v>1</v>
      </c>
    </row>
    <row r="207" spans="1:43" x14ac:dyDescent="0.3">
      <c r="A207" s="21"/>
      <c r="B207" s="21"/>
      <c r="C207" s="30"/>
      <c r="D207" s="21">
        <v>19</v>
      </c>
      <c r="E207" s="21">
        <v>59</v>
      </c>
      <c r="F207" s="21"/>
      <c r="G207" s="21"/>
      <c r="H207" s="21">
        <v>21</v>
      </c>
      <c r="I207" s="21"/>
      <c r="J207" s="21"/>
      <c r="K207" s="21"/>
      <c r="L207" s="21"/>
      <c r="M207" s="21"/>
      <c r="N207" s="30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 t="s">
        <v>68</v>
      </c>
      <c r="AK207" s="21"/>
      <c r="AL207">
        <f t="shared" si="18"/>
        <v>1</v>
      </c>
      <c r="AM207">
        <f t="shared" si="20"/>
        <v>1</v>
      </c>
      <c r="AN207">
        <f t="shared" si="21"/>
        <v>0</v>
      </c>
      <c r="AO207">
        <f t="shared" si="22"/>
        <v>1</v>
      </c>
      <c r="AP207">
        <f t="shared" si="23"/>
        <v>1</v>
      </c>
      <c r="AQ207">
        <f t="shared" si="19"/>
        <v>0</v>
      </c>
    </row>
    <row r="208" spans="1:43" x14ac:dyDescent="0.3">
      <c r="A208" s="21"/>
      <c r="B208" s="21"/>
      <c r="C208" s="30"/>
      <c r="D208" s="21">
        <v>112</v>
      </c>
      <c r="E208" s="21"/>
      <c r="F208" s="21"/>
      <c r="G208" s="21"/>
      <c r="H208" s="21"/>
      <c r="I208" s="21"/>
      <c r="J208" s="21">
        <v>10</v>
      </c>
      <c r="K208" s="21"/>
      <c r="L208" s="21"/>
      <c r="M208" s="21"/>
      <c r="N208" s="30"/>
      <c r="O208" s="21">
        <v>10</v>
      </c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 t="s">
        <v>50</v>
      </c>
      <c r="AK208" s="21"/>
      <c r="AL208">
        <f t="shared" si="18"/>
        <v>1</v>
      </c>
      <c r="AM208">
        <f t="shared" si="20"/>
        <v>1</v>
      </c>
      <c r="AN208">
        <f t="shared" si="21"/>
        <v>1</v>
      </c>
      <c r="AO208">
        <f t="shared" si="22"/>
        <v>1</v>
      </c>
      <c r="AP208">
        <f t="shared" si="23"/>
        <v>0</v>
      </c>
      <c r="AQ208">
        <f t="shared" si="19"/>
        <v>1</v>
      </c>
    </row>
    <row r="209" spans="1:43" x14ac:dyDescent="0.3">
      <c r="A209" s="21"/>
      <c r="B209" s="21"/>
      <c r="C209" s="30"/>
      <c r="D209" s="21">
        <v>95</v>
      </c>
      <c r="E209" s="21"/>
      <c r="F209" s="21"/>
      <c r="G209" s="21"/>
      <c r="H209" s="21"/>
      <c r="I209" s="21">
        <v>9</v>
      </c>
      <c r="J209" s="21"/>
      <c r="K209" s="21"/>
      <c r="L209" s="21" t="s">
        <v>61</v>
      </c>
      <c r="M209" s="21"/>
      <c r="N209" s="30"/>
      <c r="O209" s="21"/>
      <c r="P209" s="21"/>
      <c r="Q209" s="21">
        <v>1</v>
      </c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>
        <f t="shared" si="18"/>
        <v>1</v>
      </c>
      <c r="AM209">
        <f t="shared" si="20"/>
        <v>1</v>
      </c>
      <c r="AN209">
        <f t="shared" si="21"/>
        <v>1</v>
      </c>
      <c r="AO209">
        <f t="shared" si="22"/>
        <v>0</v>
      </c>
      <c r="AP209">
        <f t="shared" si="23"/>
        <v>1</v>
      </c>
      <c r="AQ209">
        <f t="shared" si="19"/>
        <v>0</v>
      </c>
    </row>
    <row r="210" spans="1:43" x14ac:dyDescent="0.3">
      <c r="A210" s="21"/>
      <c r="B210" s="21"/>
      <c r="C210" s="30"/>
      <c r="D210" s="21">
        <v>25</v>
      </c>
      <c r="E210" s="21">
        <v>27</v>
      </c>
      <c r="F210" s="21"/>
      <c r="G210" s="21"/>
      <c r="H210" s="21"/>
      <c r="I210" s="21"/>
      <c r="J210" s="21"/>
      <c r="K210" s="21"/>
      <c r="L210" s="21"/>
      <c r="M210" s="21"/>
      <c r="N210" s="30"/>
      <c r="O210" s="21"/>
      <c r="P210" s="21"/>
      <c r="Q210" s="21">
        <v>2</v>
      </c>
      <c r="R210" s="21">
        <v>7</v>
      </c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>
        <f t="shared" si="18"/>
        <v>0</v>
      </c>
      <c r="AM210">
        <f t="shared" si="20"/>
        <v>0</v>
      </c>
      <c r="AN210">
        <f t="shared" si="21"/>
        <v>0</v>
      </c>
      <c r="AO210">
        <f t="shared" si="22"/>
        <v>0</v>
      </c>
      <c r="AP210">
        <f t="shared" si="23"/>
        <v>0</v>
      </c>
      <c r="AQ210">
        <f t="shared" si="19"/>
        <v>0</v>
      </c>
    </row>
    <row r="211" spans="1:43" x14ac:dyDescent="0.3">
      <c r="A211" s="21"/>
      <c r="B211" s="21"/>
      <c r="C211" s="30"/>
      <c r="D211" s="21"/>
      <c r="E211" s="21"/>
      <c r="F211" s="21"/>
      <c r="G211" s="21">
        <v>8</v>
      </c>
      <c r="H211" s="21"/>
      <c r="I211" s="21"/>
      <c r="J211" s="21"/>
      <c r="K211" s="21"/>
      <c r="L211" s="21"/>
      <c r="M211" s="21"/>
      <c r="N211" s="30"/>
      <c r="O211" s="21">
        <v>3</v>
      </c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>
        <v>6</v>
      </c>
      <c r="AB211" s="21"/>
      <c r="AC211" s="21"/>
      <c r="AD211" s="21"/>
      <c r="AE211" s="21" t="s">
        <v>68</v>
      </c>
      <c r="AF211" s="21"/>
      <c r="AG211" s="21"/>
      <c r="AH211" s="21"/>
      <c r="AI211" s="21"/>
      <c r="AJ211" s="21"/>
      <c r="AK211" s="21"/>
      <c r="AL211">
        <f t="shared" si="18"/>
        <v>1</v>
      </c>
      <c r="AM211">
        <f t="shared" si="20"/>
        <v>0</v>
      </c>
      <c r="AN211">
        <f t="shared" si="21"/>
        <v>1</v>
      </c>
      <c r="AO211">
        <f t="shared" si="22"/>
        <v>1</v>
      </c>
      <c r="AP211">
        <f t="shared" si="23"/>
        <v>1</v>
      </c>
      <c r="AQ211">
        <f t="shared" si="19"/>
        <v>1</v>
      </c>
    </row>
    <row r="212" spans="1:43" x14ac:dyDescent="0.3">
      <c r="A212" s="21"/>
      <c r="B212" s="21"/>
      <c r="C212" s="30"/>
      <c r="D212" s="21">
        <v>84</v>
      </c>
      <c r="E212" s="21"/>
      <c r="F212" s="21"/>
      <c r="G212" s="21"/>
      <c r="H212" s="21">
        <v>7</v>
      </c>
      <c r="I212" s="21"/>
      <c r="J212" s="21"/>
      <c r="K212" s="21"/>
      <c r="L212" s="21"/>
      <c r="M212" s="21"/>
      <c r="N212" s="30"/>
      <c r="O212" s="21"/>
      <c r="P212" s="21"/>
      <c r="Q212" s="21"/>
      <c r="R212" s="21"/>
      <c r="S212" s="21"/>
      <c r="T212" s="21">
        <v>3</v>
      </c>
      <c r="U212" s="21"/>
      <c r="V212" s="21"/>
      <c r="W212" s="21"/>
      <c r="X212" s="21"/>
      <c r="Y212" s="21"/>
      <c r="Z212" s="21"/>
      <c r="AA212" s="21"/>
      <c r="AB212" s="21">
        <v>6</v>
      </c>
      <c r="AC212" s="21"/>
      <c r="AD212" s="21"/>
      <c r="AE212" s="21"/>
      <c r="AF212" s="21"/>
      <c r="AG212" s="21"/>
      <c r="AH212" s="21"/>
      <c r="AI212" s="21"/>
      <c r="AJ212" s="21"/>
      <c r="AK212" s="21"/>
      <c r="AL212">
        <f t="shared" si="18"/>
        <v>1</v>
      </c>
      <c r="AM212">
        <f t="shared" si="20"/>
        <v>1</v>
      </c>
      <c r="AN212">
        <f t="shared" si="21"/>
        <v>0</v>
      </c>
      <c r="AO212">
        <f t="shared" si="22"/>
        <v>1</v>
      </c>
      <c r="AP212">
        <f t="shared" si="23"/>
        <v>1</v>
      </c>
      <c r="AQ212">
        <f t="shared" si="19"/>
        <v>0</v>
      </c>
    </row>
    <row r="213" spans="1:43" x14ac:dyDescent="0.3">
      <c r="A213" s="21"/>
      <c r="B213" s="21"/>
      <c r="C213" s="30"/>
      <c r="D213" s="21"/>
      <c r="E213" s="21"/>
      <c r="F213" s="21"/>
      <c r="G213" s="21"/>
      <c r="H213" s="21"/>
      <c r="I213" s="21"/>
      <c r="J213" s="21"/>
      <c r="K213" s="21"/>
      <c r="L213" s="21"/>
      <c r="M213" s="21" t="s">
        <v>69</v>
      </c>
      <c r="N213" s="30"/>
      <c r="O213" s="21"/>
      <c r="P213" s="21"/>
      <c r="Q213" s="21"/>
      <c r="R213" s="21"/>
      <c r="S213" s="21"/>
      <c r="T213" s="21">
        <v>9</v>
      </c>
      <c r="U213" s="21"/>
      <c r="V213" s="21"/>
      <c r="W213" s="21"/>
      <c r="X213" s="21"/>
      <c r="Y213" s="21" t="s">
        <v>105</v>
      </c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 t="s">
        <v>85</v>
      </c>
      <c r="AK213" s="21"/>
      <c r="AL213">
        <f t="shared" si="18"/>
        <v>0</v>
      </c>
      <c r="AM213">
        <f t="shared" si="20"/>
        <v>0</v>
      </c>
      <c r="AN213">
        <f t="shared" si="21"/>
        <v>0</v>
      </c>
      <c r="AO213">
        <f t="shared" si="22"/>
        <v>0</v>
      </c>
      <c r="AP213">
        <f t="shared" si="23"/>
        <v>0</v>
      </c>
      <c r="AQ213">
        <f t="shared" si="19"/>
        <v>0</v>
      </c>
    </row>
    <row r="214" spans="1:43" x14ac:dyDescent="0.3">
      <c r="A214" s="21"/>
      <c r="B214" s="21"/>
      <c r="C214" s="30"/>
      <c r="D214" s="21">
        <v>55</v>
      </c>
      <c r="E214" s="21"/>
      <c r="F214" s="21"/>
      <c r="G214" s="21"/>
      <c r="H214" s="21"/>
      <c r="I214" s="21"/>
      <c r="J214" s="21"/>
      <c r="K214" s="21"/>
      <c r="L214" s="21"/>
      <c r="M214" s="21" t="s">
        <v>68</v>
      </c>
      <c r="N214" s="30"/>
      <c r="O214" s="21">
        <v>5</v>
      </c>
      <c r="P214" s="21">
        <v>15</v>
      </c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>
        <f t="shared" si="18"/>
        <v>0</v>
      </c>
      <c r="AM214">
        <f t="shared" si="20"/>
        <v>0</v>
      </c>
      <c r="AN214">
        <f t="shared" si="21"/>
        <v>0</v>
      </c>
      <c r="AO214">
        <f t="shared" si="22"/>
        <v>0</v>
      </c>
      <c r="AP214">
        <f t="shared" si="23"/>
        <v>0</v>
      </c>
      <c r="AQ214">
        <f t="shared" si="19"/>
        <v>2</v>
      </c>
    </row>
    <row r="215" spans="1:43" x14ac:dyDescent="0.3">
      <c r="A215" s="21"/>
      <c r="B215" s="21"/>
      <c r="C215" s="30"/>
      <c r="D215" s="21"/>
      <c r="E215" s="21">
        <v>47</v>
      </c>
      <c r="F215" s="21"/>
      <c r="G215" s="21"/>
      <c r="H215" s="21"/>
      <c r="I215" s="21">
        <v>27</v>
      </c>
      <c r="J215" s="21"/>
      <c r="K215" s="21"/>
      <c r="L215" s="21"/>
      <c r="M215" s="21"/>
      <c r="N215" s="30"/>
      <c r="O215" s="21"/>
      <c r="P215" s="21">
        <v>2</v>
      </c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>
        <v>3</v>
      </c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>
        <f t="shared" si="18"/>
        <v>1</v>
      </c>
      <c r="AM215">
        <f t="shared" si="20"/>
        <v>1</v>
      </c>
      <c r="AN215">
        <f t="shared" si="21"/>
        <v>1</v>
      </c>
      <c r="AO215">
        <f t="shared" si="22"/>
        <v>0</v>
      </c>
      <c r="AP215">
        <f t="shared" si="23"/>
        <v>1</v>
      </c>
      <c r="AQ215">
        <f t="shared" si="19"/>
        <v>1</v>
      </c>
    </row>
    <row r="216" spans="1:43" x14ac:dyDescent="0.3">
      <c r="A216" s="21"/>
      <c r="B216" s="21"/>
      <c r="C216" s="30"/>
      <c r="D216" s="21">
        <v>22</v>
      </c>
      <c r="E216" s="21"/>
      <c r="F216" s="21"/>
      <c r="G216" s="21"/>
      <c r="H216" s="21"/>
      <c r="I216" s="21">
        <v>9</v>
      </c>
      <c r="J216" s="21"/>
      <c r="K216" s="21"/>
      <c r="L216" s="21"/>
      <c r="M216" s="21"/>
      <c r="N216" s="30"/>
      <c r="O216" s="21"/>
      <c r="P216" s="21"/>
      <c r="Q216" s="21">
        <v>8</v>
      </c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 t="s">
        <v>50</v>
      </c>
      <c r="AF216" s="21"/>
      <c r="AG216" s="21"/>
      <c r="AH216" s="21"/>
      <c r="AI216" s="21"/>
      <c r="AJ216" s="21"/>
      <c r="AK216" s="21"/>
      <c r="AL216">
        <f t="shared" si="18"/>
        <v>1</v>
      </c>
      <c r="AM216">
        <f t="shared" si="20"/>
        <v>1</v>
      </c>
      <c r="AN216">
        <f t="shared" si="21"/>
        <v>1</v>
      </c>
      <c r="AO216">
        <f t="shared" si="22"/>
        <v>0</v>
      </c>
      <c r="AP216">
        <f t="shared" si="23"/>
        <v>1</v>
      </c>
      <c r="AQ216">
        <f t="shared" si="19"/>
        <v>0</v>
      </c>
    </row>
    <row r="217" spans="1:43" x14ac:dyDescent="0.3">
      <c r="A217" s="21"/>
      <c r="B217" s="21"/>
      <c r="C217" s="30"/>
      <c r="D217" s="21">
        <v>20</v>
      </c>
      <c r="E217" s="21"/>
      <c r="F217" s="21"/>
      <c r="G217" s="21"/>
      <c r="H217" s="21">
        <v>20</v>
      </c>
      <c r="I217" s="21"/>
      <c r="J217" s="21"/>
      <c r="K217" s="21"/>
      <c r="L217" s="21"/>
      <c r="M217" s="21"/>
      <c r="N217" s="30"/>
      <c r="O217" s="21"/>
      <c r="P217" s="21"/>
      <c r="Q217" s="21"/>
      <c r="R217" s="21">
        <v>24</v>
      </c>
      <c r="S217" s="21"/>
      <c r="T217" s="21">
        <v>7</v>
      </c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>
        <f t="shared" si="18"/>
        <v>1</v>
      </c>
      <c r="AM217">
        <f t="shared" si="20"/>
        <v>1</v>
      </c>
      <c r="AN217">
        <f t="shared" si="21"/>
        <v>0</v>
      </c>
      <c r="AO217">
        <f t="shared" si="22"/>
        <v>1</v>
      </c>
      <c r="AP217">
        <f t="shared" si="23"/>
        <v>1</v>
      </c>
      <c r="AQ217">
        <f t="shared" si="19"/>
        <v>0</v>
      </c>
    </row>
    <row r="218" spans="1:43" x14ac:dyDescent="0.3">
      <c r="A218" s="21"/>
      <c r="B218" s="21"/>
      <c r="C218" s="30"/>
      <c r="D218" s="21"/>
      <c r="E218" s="21">
        <v>26</v>
      </c>
      <c r="F218" s="21"/>
      <c r="G218" s="21"/>
      <c r="H218" s="21"/>
      <c r="I218" s="21"/>
      <c r="J218" s="21"/>
      <c r="K218" s="21"/>
      <c r="L218" s="21"/>
      <c r="M218" s="21"/>
      <c r="N218" s="30"/>
      <c r="O218" s="21"/>
      <c r="P218" s="21"/>
      <c r="Q218" s="21"/>
      <c r="R218" s="21"/>
      <c r="S218" s="21" t="s">
        <v>61</v>
      </c>
      <c r="T218" s="21">
        <v>7</v>
      </c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 t="s">
        <v>106</v>
      </c>
      <c r="AL218">
        <f t="shared" si="18"/>
        <v>0</v>
      </c>
      <c r="AM218">
        <f t="shared" si="20"/>
        <v>0</v>
      </c>
      <c r="AN218">
        <f t="shared" si="21"/>
        <v>0</v>
      </c>
      <c r="AO218">
        <f t="shared" si="22"/>
        <v>0</v>
      </c>
      <c r="AP218">
        <f t="shared" si="23"/>
        <v>0</v>
      </c>
      <c r="AQ218">
        <f t="shared" si="19"/>
        <v>0</v>
      </c>
    </row>
    <row r="219" spans="1:43" x14ac:dyDescent="0.3">
      <c r="A219" s="21"/>
      <c r="B219" s="21"/>
      <c r="C219" s="30"/>
      <c r="D219" s="21"/>
      <c r="E219" s="21">
        <v>4</v>
      </c>
      <c r="F219" s="21"/>
      <c r="G219" s="21"/>
      <c r="H219" s="21"/>
      <c r="I219" s="21"/>
      <c r="J219" s="21"/>
      <c r="K219" s="21"/>
      <c r="L219" s="21"/>
      <c r="M219" s="21"/>
      <c r="N219" s="30" t="s">
        <v>68</v>
      </c>
      <c r="O219" s="21"/>
      <c r="P219" s="21">
        <v>5</v>
      </c>
      <c r="Q219" s="21"/>
      <c r="R219" s="21"/>
      <c r="S219" s="21"/>
      <c r="T219" s="21"/>
      <c r="U219" s="21">
        <v>3</v>
      </c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>
        <f t="shared" si="18"/>
        <v>0</v>
      </c>
      <c r="AM219">
        <f t="shared" si="20"/>
        <v>0</v>
      </c>
      <c r="AN219">
        <f t="shared" si="21"/>
        <v>0</v>
      </c>
      <c r="AO219">
        <f t="shared" si="22"/>
        <v>0</v>
      </c>
      <c r="AP219">
        <f t="shared" si="23"/>
        <v>0</v>
      </c>
      <c r="AQ219">
        <f t="shared" si="19"/>
        <v>1</v>
      </c>
    </row>
    <row r="220" spans="1:43" x14ac:dyDescent="0.3">
      <c r="A220" s="21"/>
      <c r="B220" s="21"/>
      <c r="C220" s="30"/>
      <c r="D220" s="21"/>
      <c r="E220" s="21"/>
      <c r="F220" s="21"/>
      <c r="G220" s="21"/>
      <c r="H220" s="21"/>
      <c r="I220" s="21"/>
      <c r="J220" s="21">
        <v>13</v>
      </c>
      <c r="K220" s="21"/>
      <c r="L220" s="21"/>
      <c r="M220" s="21"/>
      <c r="N220" s="30"/>
      <c r="O220" s="21"/>
      <c r="P220" s="21"/>
      <c r="Q220" s="21">
        <v>14</v>
      </c>
      <c r="R220" s="21">
        <v>5</v>
      </c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 t="s">
        <v>105</v>
      </c>
      <c r="AD220" s="21"/>
      <c r="AE220" s="21"/>
      <c r="AF220" s="21"/>
      <c r="AG220" s="21"/>
      <c r="AH220" s="21"/>
      <c r="AI220" s="21"/>
      <c r="AJ220" s="21"/>
      <c r="AK220" s="21"/>
      <c r="AL220">
        <f t="shared" si="18"/>
        <v>1</v>
      </c>
      <c r="AM220">
        <f t="shared" si="20"/>
        <v>1</v>
      </c>
      <c r="AN220">
        <f t="shared" si="21"/>
        <v>1</v>
      </c>
      <c r="AO220">
        <f t="shared" si="22"/>
        <v>1</v>
      </c>
      <c r="AP220">
        <f t="shared" si="23"/>
        <v>0</v>
      </c>
      <c r="AQ220">
        <f t="shared" si="19"/>
        <v>0</v>
      </c>
    </row>
    <row r="221" spans="1:43" x14ac:dyDescent="0.3">
      <c r="A221" s="21"/>
      <c r="B221" s="21"/>
      <c r="C221" s="30"/>
      <c r="D221" s="21">
        <v>31</v>
      </c>
      <c r="E221" s="21"/>
      <c r="F221" s="21"/>
      <c r="G221" s="21"/>
      <c r="H221" s="21"/>
      <c r="I221" s="21"/>
      <c r="J221" s="21"/>
      <c r="K221" s="21"/>
      <c r="L221" s="21"/>
      <c r="M221" s="21"/>
      <c r="N221" s="30"/>
      <c r="O221" s="21">
        <v>4</v>
      </c>
      <c r="P221" s="21">
        <v>3</v>
      </c>
      <c r="Q221" s="21"/>
      <c r="R221" s="21"/>
      <c r="S221" s="21"/>
      <c r="T221" s="21">
        <v>2</v>
      </c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>
        <f t="shared" si="18"/>
        <v>0</v>
      </c>
      <c r="AM221">
        <f t="shared" si="20"/>
        <v>0</v>
      </c>
      <c r="AN221">
        <f t="shared" si="21"/>
        <v>0</v>
      </c>
      <c r="AO221">
        <f t="shared" si="22"/>
        <v>0</v>
      </c>
      <c r="AP221">
        <f t="shared" si="23"/>
        <v>0</v>
      </c>
      <c r="AQ221">
        <f t="shared" si="19"/>
        <v>2</v>
      </c>
    </row>
    <row r="222" spans="1:43" x14ac:dyDescent="0.3">
      <c r="A222" s="21"/>
      <c r="B222" s="21"/>
      <c r="C222" s="30"/>
      <c r="D222" s="21">
        <v>66</v>
      </c>
      <c r="E222" s="21"/>
      <c r="F222" s="21"/>
      <c r="G222" s="21"/>
      <c r="H222" s="21"/>
      <c r="I222" s="21">
        <v>28</v>
      </c>
      <c r="J222" s="21"/>
      <c r="K222" s="21"/>
      <c r="L222" s="21"/>
      <c r="M222" s="21"/>
      <c r="N222" s="30"/>
      <c r="O222" s="21"/>
      <c r="P222" s="21"/>
      <c r="Q222" s="21">
        <v>12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>
        <v>3</v>
      </c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>
        <f t="shared" si="18"/>
        <v>1</v>
      </c>
      <c r="AM222">
        <f t="shared" si="20"/>
        <v>1</v>
      </c>
      <c r="AN222">
        <f t="shared" si="21"/>
        <v>1</v>
      </c>
      <c r="AO222">
        <f t="shared" si="22"/>
        <v>0</v>
      </c>
      <c r="AP222">
        <f t="shared" si="23"/>
        <v>1</v>
      </c>
      <c r="AQ222">
        <f t="shared" si="19"/>
        <v>0</v>
      </c>
    </row>
    <row r="223" spans="1:43" x14ac:dyDescent="0.3">
      <c r="A223" s="21"/>
      <c r="B223" s="21"/>
      <c r="C223" s="30"/>
      <c r="D223" s="21">
        <v>45</v>
      </c>
      <c r="E223" s="21"/>
      <c r="F223" s="21"/>
      <c r="G223" s="21"/>
      <c r="H223" s="21"/>
      <c r="I223" s="21"/>
      <c r="J223" s="21"/>
      <c r="K223" s="21">
        <v>7</v>
      </c>
      <c r="L223" s="21"/>
      <c r="M223" s="21"/>
      <c r="N223" s="30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 t="s">
        <v>61</v>
      </c>
      <c r="AD223" s="21" t="s">
        <v>68</v>
      </c>
      <c r="AE223" s="21"/>
      <c r="AF223" s="21"/>
      <c r="AG223" s="21"/>
      <c r="AH223" s="21"/>
      <c r="AI223" s="21"/>
      <c r="AJ223" s="21"/>
      <c r="AK223" s="21"/>
      <c r="AL223">
        <f t="shared" si="18"/>
        <v>0</v>
      </c>
      <c r="AM223">
        <f t="shared" si="20"/>
        <v>0</v>
      </c>
      <c r="AN223">
        <f t="shared" si="21"/>
        <v>0</v>
      </c>
      <c r="AO223">
        <f t="shared" si="22"/>
        <v>0</v>
      </c>
      <c r="AP223">
        <f t="shared" si="23"/>
        <v>0</v>
      </c>
      <c r="AQ223">
        <f t="shared" si="19"/>
        <v>0</v>
      </c>
    </row>
    <row r="224" spans="1:43" x14ac:dyDescent="0.3">
      <c r="A224" s="21"/>
      <c r="B224" s="21"/>
      <c r="C224" s="30"/>
      <c r="D224" s="21">
        <v>72</v>
      </c>
      <c r="E224" s="21"/>
      <c r="F224" s="21"/>
      <c r="G224" s="21">
        <v>8</v>
      </c>
      <c r="H224" s="21"/>
      <c r="I224" s="21"/>
      <c r="J224" s="21">
        <v>24</v>
      </c>
      <c r="K224" s="21"/>
      <c r="L224" s="21"/>
      <c r="M224" s="21"/>
      <c r="N224" s="30"/>
      <c r="O224" s="21"/>
      <c r="P224" s="21"/>
      <c r="Q224" s="21"/>
      <c r="R224" s="21">
        <v>11</v>
      </c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>
        <f t="shared" si="18"/>
        <v>2</v>
      </c>
      <c r="AM224">
        <f t="shared" si="20"/>
        <v>1</v>
      </c>
      <c r="AN224">
        <f t="shared" si="21"/>
        <v>2</v>
      </c>
      <c r="AO224">
        <f t="shared" si="22"/>
        <v>2</v>
      </c>
      <c r="AP224">
        <f t="shared" si="23"/>
        <v>1</v>
      </c>
      <c r="AQ224">
        <f t="shared" si="19"/>
        <v>0</v>
      </c>
    </row>
    <row r="225" spans="1:43" x14ac:dyDescent="0.3">
      <c r="A225" s="21"/>
      <c r="B225" s="21"/>
      <c r="C225" s="30"/>
      <c r="D225" s="21"/>
      <c r="E225" s="21"/>
      <c r="F225" s="21"/>
      <c r="G225" s="21"/>
      <c r="H225" s="21">
        <v>6</v>
      </c>
      <c r="I225" s="21">
        <v>15</v>
      </c>
      <c r="J225" s="21"/>
      <c r="K225" s="21"/>
      <c r="L225" s="21"/>
      <c r="M225" s="21"/>
      <c r="N225" s="30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>
        <v>6</v>
      </c>
      <c r="AB225" s="21"/>
      <c r="AC225" s="21"/>
      <c r="AD225" s="21"/>
      <c r="AE225" s="21"/>
      <c r="AF225" s="21"/>
      <c r="AG225" s="21"/>
      <c r="AH225" s="21" t="s">
        <v>107</v>
      </c>
      <c r="AI225" s="21"/>
      <c r="AJ225" s="21"/>
      <c r="AK225" s="21"/>
      <c r="AL225">
        <f t="shared" si="18"/>
        <v>2</v>
      </c>
      <c r="AM225">
        <f t="shared" si="20"/>
        <v>2</v>
      </c>
      <c r="AN225">
        <f t="shared" si="21"/>
        <v>1</v>
      </c>
      <c r="AO225">
        <f t="shared" si="22"/>
        <v>1</v>
      </c>
      <c r="AP225">
        <f t="shared" si="23"/>
        <v>2</v>
      </c>
      <c r="AQ225">
        <f t="shared" si="19"/>
        <v>0</v>
      </c>
    </row>
    <row r="226" spans="1:43" x14ac:dyDescent="0.3">
      <c r="A226" s="21"/>
      <c r="B226" s="21"/>
      <c r="C226" s="30"/>
      <c r="D226" s="21">
        <v>57</v>
      </c>
      <c r="E226" s="21"/>
      <c r="F226" s="21"/>
      <c r="G226" s="21"/>
      <c r="H226" s="21"/>
      <c r="I226" s="21"/>
      <c r="J226" s="21"/>
      <c r="K226" s="21"/>
      <c r="L226" s="21"/>
      <c r="M226" s="21"/>
      <c r="N226" s="30"/>
      <c r="O226" s="21"/>
      <c r="P226" s="21"/>
      <c r="Q226" s="21"/>
      <c r="R226" s="21"/>
      <c r="S226" s="21"/>
      <c r="T226" s="21"/>
      <c r="U226" s="21">
        <v>4</v>
      </c>
      <c r="V226" s="21"/>
      <c r="W226" s="21"/>
      <c r="X226" s="21"/>
      <c r="Y226" s="21"/>
      <c r="Z226" s="21"/>
      <c r="AA226" s="21"/>
      <c r="AB226" s="21"/>
      <c r="AC226" s="21"/>
      <c r="AD226" s="21" t="s">
        <v>61</v>
      </c>
      <c r="AE226" s="21"/>
      <c r="AF226" s="21"/>
      <c r="AG226" s="21"/>
      <c r="AH226" s="21" t="s">
        <v>68</v>
      </c>
      <c r="AI226" s="21"/>
      <c r="AJ226" s="21"/>
      <c r="AK226" s="21"/>
      <c r="AL226">
        <f t="shared" si="18"/>
        <v>0</v>
      </c>
      <c r="AM226">
        <f t="shared" si="20"/>
        <v>0</v>
      </c>
      <c r="AN226">
        <f t="shared" si="21"/>
        <v>0</v>
      </c>
      <c r="AO226">
        <f t="shared" si="22"/>
        <v>0</v>
      </c>
      <c r="AP226">
        <f t="shared" si="23"/>
        <v>0</v>
      </c>
      <c r="AQ226">
        <f t="shared" si="19"/>
        <v>0</v>
      </c>
    </row>
    <row r="227" spans="1:43" x14ac:dyDescent="0.3">
      <c r="A227" s="21"/>
      <c r="B227" s="21"/>
      <c r="C227" s="30"/>
      <c r="D227" s="21">
        <v>56</v>
      </c>
      <c r="E227" s="21">
        <v>34</v>
      </c>
      <c r="F227" s="21"/>
      <c r="G227" s="21">
        <v>17</v>
      </c>
      <c r="H227" s="21"/>
      <c r="I227" s="21"/>
      <c r="J227" s="21"/>
      <c r="K227" s="21"/>
      <c r="L227" s="21"/>
      <c r="M227" s="21"/>
      <c r="N227" s="30"/>
      <c r="O227" s="21"/>
      <c r="P227" s="21"/>
      <c r="Q227" s="21">
        <v>5</v>
      </c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>
        <f t="shared" si="18"/>
        <v>1</v>
      </c>
      <c r="AM227">
        <f t="shared" si="20"/>
        <v>0</v>
      </c>
      <c r="AN227">
        <f t="shared" si="21"/>
        <v>1</v>
      </c>
      <c r="AO227">
        <f t="shared" si="22"/>
        <v>1</v>
      </c>
      <c r="AP227">
        <f t="shared" si="23"/>
        <v>1</v>
      </c>
      <c r="AQ227">
        <f t="shared" si="19"/>
        <v>0</v>
      </c>
    </row>
    <row r="228" spans="1:43" x14ac:dyDescent="0.3">
      <c r="A228" s="21"/>
      <c r="B228" s="21"/>
      <c r="C228" s="30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30" t="s">
        <v>68</v>
      </c>
      <c r="O228" s="21"/>
      <c r="P228" s="21"/>
      <c r="Q228" s="21">
        <v>7</v>
      </c>
      <c r="R228" s="21"/>
      <c r="S228" s="21"/>
      <c r="T228" s="21"/>
      <c r="U228" s="21"/>
      <c r="V228" s="21"/>
      <c r="W228" s="21"/>
      <c r="X228" s="21"/>
      <c r="Y228" s="21"/>
      <c r="Z228" s="21"/>
      <c r="AA228" s="21">
        <v>2</v>
      </c>
      <c r="AB228" s="21">
        <v>6</v>
      </c>
      <c r="AC228" s="21"/>
      <c r="AD228" s="21"/>
      <c r="AE228" s="21"/>
      <c r="AF228" s="21"/>
      <c r="AG228" s="21"/>
      <c r="AH228" s="21"/>
      <c r="AI228" s="21"/>
      <c r="AJ228" s="21"/>
      <c r="AK228" s="21"/>
      <c r="AL228">
        <f t="shared" si="18"/>
        <v>0</v>
      </c>
      <c r="AM228">
        <f t="shared" si="20"/>
        <v>0</v>
      </c>
      <c r="AN228">
        <f t="shared" si="21"/>
        <v>0</v>
      </c>
      <c r="AO228">
        <f t="shared" si="22"/>
        <v>0</v>
      </c>
      <c r="AP228">
        <f t="shared" si="23"/>
        <v>0</v>
      </c>
      <c r="AQ228">
        <f t="shared" si="19"/>
        <v>0</v>
      </c>
    </row>
    <row r="229" spans="1:43" x14ac:dyDescent="0.3">
      <c r="A229" s="21"/>
      <c r="B229" s="21"/>
      <c r="C229" s="30"/>
      <c r="D229" s="21">
        <v>15</v>
      </c>
      <c r="E229" s="21"/>
      <c r="F229" s="21"/>
      <c r="G229" s="21"/>
      <c r="H229" s="21"/>
      <c r="I229" s="21"/>
      <c r="J229" s="21">
        <v>6</v>
      </c>
      <c r="K229" s="21"/>
      <c r="L229" s="21"/>
      <c r="M229" s="21"/>
      <c r="N229" s="30"/>
      <c r="O229" s="21">
        <v>12</v>
      </c>
      <c r="P229" s="21"/>
      <c r="Q229" s="21"/>
      <c r="R229" s="21"/>
      <c r="S229" s="21"/>
      <c r="T229" s="21"/>
      <c r="U229" s="21"/>
      <c r="V229" s="21"/>
      <c r="W229" s="21"/>
      <c r="X229" s="21" t="s">
        <v>67</v>
      </c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>
        <f t="shared" si="18"/>
        <v>1</v>
      </c>
      <c r="AM229">
        <f t="shared" si="20"/>
        <v>1</v>
      </c>
      <c r="AN229">
        <f t="shared" si="21"/>
        <v>1</v>
      </c>
      <c r="AO229">
        <f t="shared" si="22"/>
        <v>1</v>
      </c>
      <c r="AP229">
        <f t="shared" si="23"/>
        <v>0</v>
      </c>
      <c r="AQ229">
        <f t="shared" si="19"/>
        <v>1</v>
      </c>
    </row>
    <row r="230" spans="1:43" x14ac:dyDescent="0.3">
      <c r="A230" s="21"/>
      <c r="B230" s="21"/>
      <c r="C230" s="30"/>
      <c r="D230" s="21"/>
      <c r="E230" s="21">
        <v>10</v>
      </c>
      <c r="F230" s="21"/>
      <c r="G230" s="21">
        <v>5</v>
      </c>
      <c r="H230" s="21"/>
      <c r="I230" s="21"/>
      <c r="J230" s="21"/>
      <c r="K230" s="21"/>
      <c r="L230" s="21"/>
      <c r="M230" s="21"/>
      <c r="N230" s="30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>
        <v>6</v>
      </c>
      <c r="AC230" s="21"/>
      <c r="AD230" s="21"/>
      <c r="AE230" s="21"/>
      <c r="AF230" s="21" t="s">
        <v>108</v>
      </c>
      <c r="AG230" s="21"/>
      <c r="AH230" s="21"/>
      <c r="AI230" s="21"/>
      <c r="AJ230" s="21"/>
      <c r="AK230" s="21"/>
      <c r="AL230">
        <f t="shared" si="18"/>
        <v>1</v>
      </c>
      <c r="AM230">
        <f t="shared" si="20"/>
        <v>0</v>
      </c>
      <c r="AN230">
        <f t="shared" si="21"/>
        <v>1</v>
      </c>
      <c r="AO230">
        <f t="shared" si="22"/>
        <v>1</v>
      </c>
      <c r="AP230">
        <f t="shared" si="23"/>
        <v>1</v>
      </c>
      <c r="AQ230">
        <f t="shared" si="19"/>
        <v>0</v>
      </c>
    </row>
    <row r="231" spans="1:43" x14ac:dyDescent="0.3">
      <c r="A231" s="21"/>
      <c r="B231" s="21"/>
      <c r="C231" s="30"/>
      <c r="D231" s="21">
        <v>73</v>
      </c>
      <c r="E231" s="21"/>
      <c r="F231" s="21"/>
      <c r="G231" s="21">
        <v>7</v>
      </c>
      <c r="H231" s="21"/>
      <c r="I231" s="21"/>
      <c r="J231" s="21">
        <v>23</v>
      </c>
      <c r="K231" s="21"/>
      <c r="L231" s="21"/>
      <c r="M231" s="21"/>
      <c r="N231" s="30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 t="s">
        <v>61</v>
      </c>
      <c r="AK231" s="21"/>
      <c r="AL231">
        <f t="shared" si="18"/>
        <v>2</v>
      </c>
      <c r="AM231">
        <f t="shared" si="20"/>
        <v>1</v>
      </c>
      <c r="AN231">
        <f t="shared" si="21"/>
        <v>2</v>
      </c>
      <c r="AO231">
        <f t="shared" si="22"/>
        <v>2</v>
      </c>
      <c r="AP231">
        <f t="shared" si="23"/>
        <v>1</v>
      </c>
      <c r="AQ231">
        <f t="shared" si="19"/>
        <v>0</v>
      </c>
    </row>
    <row r="232" spans="1:43" x14ac:dyDescent="0.3">
      <c r="A232" s="21"/>
      <c r="B232" s="21"/>
      <c r="C232" s="30"/>
      <c r="D232" s="21"/>
      <c r="E232" s="21">
        <v>35</v>
      </c>
      <c r="F232" s="21"/>
      <c r="G232" s="21"/>
      <c r="H232" s="21"/>
      <c r="I232" s="21"/>
      <c r="J232" s="21"/>
      <c r="K232" s="21"/>
      <c r="L232" s="21"/>
      <c r="M232" s="21"/>
      <c r="N232" s="30" t="s">
        <v>68</v>
      </c>
      <c r="O232" s="21"/>
      <c r="P232" s="21"/>
      <c r="Q232" s="21">
        <v>9</v>
      </c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 t="s">
        <v>67</v>
      </c>
      <c r="AJ232" s="21"/>
      <c r="AK232" s="21"/>
      <c r="AL232">
        <f t="shared" si="18"/>
        <v>0</v>
      </c>
      <c r="AM232">
        <f t="shared" si="20"/>
        <v>0</v>
      </c>
      <c r="AN232">
        <f t="shared" si="21"/>
        <v>0</v>
      </c>
      <c r="AO232">
        <f t="shared" si="22"/>
        <v>0</v>
      </c>
      <c r="AP232">
        <f t="shared" si="23"/>
        <v>0</v>
      </c>
      <c r="AQ232">
        <f t="shared" si="19"/>
        <v>0</v>
      </c>
    </row>
    <row r="233" spans="1:43" x14ac:dyDescent="0.3">
      <c r="A233" s="21"/>
      <c r="B233" s="21"/>
      <c r="C233" s="30"/>
      <c r="D233" s="21"/>
      <c r="E233" s="21"/>
      <c r="F233" s="21"/>
      <c r="G233" s="21"/>
      <c r="H233" s="21"/>
      <c r="I233" s="21"/>
      <c r="J233" s="21"/>
      <c r="K233" s="21">
        <v>7</v>
      </c>
      <c r="L233" s="21"/>
      <c r="M233" s="21"/>
      <c r="N233" s="30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 t="s">
        <v>104</v>
      </c>
      <c r="AE233" s="21"/>
      <c r="AF233" s="21"/>
      <c r="AG233" s="21" t="s">
        <v>67</v>
      </c>
      <c r="AH233" s="21"/>
      <c r="AI233" s="21"/>
      <c r="AJ233" s="21"/>
      <c r="AK233" s="21" t="s">
        <v>67</v>
      </c>
      <c r="AL233">
        <f t="shared" si="18"/>
        <v>0</v>
      </c>
      <c r="AM233">
        <f t="shared" si="20"/>
        <v>0</v>
      </c>
      <c r="AN233">
        <f t="shared" si="21"/>
        <v>0</v>
      </c>
      <c r="AO233">
        <f t="shared" si="22"/>
        <v>0</v>
      </c>
      <c r="AP233">
        <f t="shared" si="23"/>
        <v>0</v>
      </c>
      <c r="AQ233">
        <f t="shared" si="19"/>
        <v>0</v>
      </c>
    </row>
    <row r="234" spans="1:43" x14ac:dyDescent="0.3">
      <c r="A234" s="21"/>
      <c r="B234" s="21"/>
      <c r="C234" s="30"/>
      <c r="D234" s="21"/>
      <c r="E234" s="21">
        <v>20</v>
      </c>
      <c r="F234" s="21"/>
      <c r="G234" s="21"/>
      <c r="H234" s="21"/>
      <c r="I234" s="21"/>
      <c r="J234" s="21"/>
      <c r="K234" s="21"/>
      <c r="L234" s="21"/>
      <c r="M234" s="21"/>
      <c r="N234" s="30"/>
      <c r="O234" s="21"/>
      <c r="P234" s="21"/>
      <c r="Q234" s="21">
        <v>10</v>
      </c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 t="s">
        <v>69</v>
      </c>
      <c r="AD234" s="21"/>
      <c r="AE234" s="21"/>
      <c r="AF234" s="21"/>
      <c r="AG234" s="21"/>
      <c r="AH234" s="21"/>
      <c r="AI234" s="21"/>
      <c r="AJ234" s="21" t="s">
        <v>67</v>
      </c>
      <c r="AK234" s="21"/>
      <c r="AL234">
        <f t="shared" si="18"/>
        <v>0</v>
      </c>
      <c r="AM234">
        <f t="shared" si="20"/>
        <v>0</v>
      </c>
      <c r="AN234">
        <f t="shared" si="21"/>
        <v>0</v>
      </c>
      <c r="AO234">
        <f t="shared" si="22"/>
        <v>0</v>
      </c>
      <c r="AP234">
        <f t="shared" si="23"/>
        <v>0</v>
      </c>
      <c r="AQ234">
        <f t="shared" si="19"/>
        <v>0</v>
      </c>
    </row>
    <row r="235" spans="1:43" x14ac:dyDescent="0.3">
      <c r="A235" s="21"/>
      <c r="B235" s="21"/>
      <c r="C235" s="30"/>
      <c r="D235" s="21">
        <v>107</v>
      </c>
      <c r="E235" s="21">
        <v>16</v>
      </c>
      <c r="F235" s="21"/>
      <c r="G235" s="21"/>
      <c r="H235" s="21"/>
      <c r="I235" s="21"/>
      <c r="J235" s="21"/>
      <c r="K235" s="21"/>
      <c r="L235" s="21"/>
      <c r="M235" s="21"/>
      <c r="N235" s="30" t="s">
        <v>68</v>
      </c>
      <c r="O235" s="21"/>
      <c r="P235" s="21"/>
      <c r="Q235" s="21"/>
      <c r="R235" s="21"/>
      <c r="S235" s="21"/>
      <c r="T235" s="21" t="s">
        <v>68</v>
      </c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>
        <f t="shared" si="18"/>
        <v>0</v>
      </c>
      <c r="AM235">
        <f t="shared" si="20"/>
        <v>0</v>
      </c>
      <c r="AN235">
        <f t="shared" si="21"/>
        <v>0</v>
      </c>
      <c r="AO235">
        <f t="shared" si="22"/>
        <v>0</v>
      </c>
      <c r="AP235">
        <f t="shared" si="23"/>
        <v>0</v>
      </c>
      <c r="AQ235">
        <f t="shared" si="19"/>
        <v>0</v>
      </c>
    </row>
    <row r="236" spans="1:43" x14ac:dyDescent="0.3">
      <c r="A236" s="21"/>
      <c r="B236" s="21"/>
      <c r="C236" s="30"/>
      <c r="D236" s="21">
        <v>44</v>
      </c>
      <c r="E236" s="21"/>
      <c r="F236" s="21"/>
      <c r="G236" s="21"/>
      <c r="H236" s="21"/>
      <c r="I236" s="21"/>
      <c r="J236" s="21">
        <v>9</v>
      </c>
      <c r="K236" s="21"/>
      <c r="L236" s="21"/>
      <c r="M236" s="21"/>
      <c r="N236" s="30"/>
      <c r="O236" s="21">
        <v>10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 t="s">
        <v>61</v>
      </c>
      <c r="AD236" s="21"/>
      <c r="AE236" s="21"/>
      <c r="AF236" s="21"/>
      <c r="AG236" s="21"/>
      <c r="AH236" s="21"/>
      <c r="AI236" s="21"/>
      <c r="AJ236" s="21"/>
      <c r="AK236" s="21"/>
      <c r="AL236">
        <f t="shared" si="18"/>
        <v>1</v>
      </c>
      <c r="AM236">
        <f t="shared" si="20"/>
        <v>1</v>
      </c>
      <c r="AN236">
        <f t="shared" si="21"/>
        <v>1</v>
      </c>
      <c r="AO236">
        <f t="shared" si="22"/>
        <v>1</v>
      </c>
      <c r="AP236">
        <f t="shared" si="23"/>
        <v>0</v>
      </c>
      <c r="AQ236">
        <f t="shared" si="19"/>
        <v>1</v>
      </c>
    </row>
    <row r="237" spans="1:43" x14ac:dyDescent="0.3">
      <c r="A237" s="21"/>
      <c r="B237" s="21"/>
      <c r="C237" s="30"/>
      <c r="D237" s="21">
        <v>53</v>
      </c>
      <c r="E237" s="21">
        <v>54</v>
      </c>
      <c r="F237" s="21"/>
      <c r="G237" s="21"/>
      <c r="H237" s="21"/>
      <c r="I237" s="21"/>
      <c r="J237" s="21"/>
      <c r="K237" s="21"/>
      <c r="L237" s="21" t="s">
        <v>68</v>
      </c>
      <c r="M237" s="21"/>
      <c r="N237" s="30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>
        <v>3</v>
      </c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>
        <f t="shared" si="18"/>
        <v>0</v>
      </c>
      <c r="AM237">
        <f t="shared" si="20"/>
        <v>0</v>
      </c>
      <c r="AN237">
        <f t="shared" si="21"/>
        <v>0</v>
      </c>
      <c r="AO237">
        <f t="shared" si="22"/>
        <v>0</v>
      </c>
      <c r="AP237">
        <f t="shared" si="23"/>
        <v>0</v>
      </c>
      <c r="AQ237">
        <f t="shared" si="19"/>
        <v>0</v>
      </c>
    </row>
    <row r="238" spans="1:43" x14ac:dyDescent="0.3">
      <c r="A238" s="21"/>
      <c r="B238" s="21"/>
      <c r="C238" s="30"/>
      <c r="D238" s="21">
        <v>14</v>
      </c>
      <c r="E238" s="21">
        <v>19</v>
      </c>
      <c r="F238" s="21"/>
      <c r="G238" s="21"/>
      <c r="H238" s="21"/>
      <c r="I238" s="21"/>
      <c r="J238" s="21"/>
      <c r="K238" s="21"/>
      <c r="L238" s="21"/>
      <c r="M238" s="21"/>
      <c r="N238" s="30"/>
      <c r="O238" s="21"/>
      <c r="P238" s="21">
        <v>4</v>
      </c>
      <c r="Q238" s="21">
        <v>1</v>
      </c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>
        <f t="shared" si="18"/>
        <v>0</v>
      </c>
      <c r="AM238">
        <f t="shared" si="20"/>
        <v>0</v>
      </c>
      <c r="AN238">
        <f t="shared" si="21"/>
        <v>0</v>
      </c>
      <c r="AO238">
        <f t="shared" si="22"/>
        <v>0</v>
      </c>
      <c r="AP238">
        <f t="shared" si="23"/>
        <v>0</v>
      </c>
      <c r="AQ238">
        <f t="shared" si="19"/>
        <v>1</v>
      </c>
    </row>
    <row r="239" spans="1:43" x14ac:dyDescent="0.3">
      <c r="A239" s="21"/>
      <c r="B239" s="21"/>
      <c r="C239" s="30"/>
      <c r="D239" s="21"/>
      <c r="E239" s="21"/>
      <c r="F239" s="21"/>
      <c r="G239" s="21"/>
      <c r="H239" s="21"/>
      <c r="I239" s="21"/>
      <c r="J239" s="21">
        <v>6</v>
      </c>
      <c r="K239" s="21"/>
      <c r="L239" s="21"/>
      <c r="M239" s="21"/>
      <c r="N239" s="30"/>
      <c r="O239" s="21">
        <v>10</v>
      </c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>
        <v>7</v>
      </c>
      <c r="AB239" s="21">
        <v>6</v>
      </c>
      <c r="AC239" s="21"/>
      <c r="AD239" s="21"/>
      <c r="AE239" s="21"/>
      <c r="AF239" s="21"/>
      <c r="AG239" s="21"/>
      <c r="AH239" s="21"/>
      <c r="AI239" s="21"/>
      <c r="AJ239" s="21"/>
      <c r="AK239" s="21"/>
      <c r="AL239">
        <f t="shared" si="18"/>
        <v>1</v>
      </c>
      <c r="AM239">
        <f t="shared" si="20"/>
        <v>1</v>
      </c>
      <c r="AN239">
        <f t="shared" si="21"/>
        <v>1</v>
      </c>
      <c r="AO239">
        <f t="shared" si="22"/>
        <v>1</v>
      </c>
      <c r="AP239">
        <f t="shared" si="23"/>
        <v>0</v>
      </c>
      <c r="AQ239">
        <f t="shared" si="19"/>
        <v>1</v>
      </c>
    </row>
    <row r="240" spans="1:43" x14ac:dyDescent="0.3">
      <c r="A240" s="21"/>
      <c r="B240" s="21"/>
      <c r="C240" s="30"/>
      <c r="D240" s="21">
        <v>11</v>
      </c>
      <c r="E240" s="21"/>
      <c r="F240" s="21"/>
      <c r="G240" s="21"/>
      <c r="H240" s="21">
        <v>5</v>
      </c>
      <c r="I240" s="21">
        <v>8</v>
      </c>
      <c r="J240" s="21"/>
      <c r="K240" s="21"/>
      <c r="L240" s="21"/>
      <c r="M240" s="21"/>
      <c r="N240" s="30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 t="s">
        <v>68</v>
      </c>
      <c r="AF240" s="21"/>
      <c r="AG240" s="21"/>
      <c r="AH240" s="21"/>
      <c r="AI240" s="21"/>
      <c r="AJ240" s="21"/>
      <c r="AK240" s="21"/>
      <c r="AL240">
        <f t="shared" si="18"/>
        <v>2</v>
      </c>
      <c r="AM240">
        <f t="shared" si="20"/>
        <v>2</v>
      </c>
      <c r="AN240">
        <f t="shared" si="21"/>
        <v>1</v>
      </c>
      <c r="AO240">
        <f t="shared" si="22"/>
        <v>1</v>
      </c>
      <c r="AP240">
        <f t="shared" si="23"/>
        <v>2</v>
      </c>
      <c r="AQ240">
        <f t="shared" si="19"/>
        <v>0</v>
      </c>
    </row>
    <row r="241" spans="1:43" x14ac:dyDescent="0.3">
      <c r="A241" s="21"/>
      <c r="B241" s="21"/>
      <c r="C241" s="30"/>
      <c r="D241" s="21">
        <v>116</v>
      </c>
      <c r="E241" s="21">
        <v>16</v>
      </c>
      <c r="F241" s="21"/>
      <c r="G241" s="21"/>
      <c r="H241" s="21"/>
      <c r="I241" s="21">
        <v>8</v>
      </c>
      <c r="J241" s="21"/>
      <c r="K241" s="21"/>
      <c r="L241" s="21"/>
      <c r="M241" s="21"/>
      <c r="N241" s="30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>
        <v>1</v>
      </c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>
        <f t="shared" si="18"/>
        <v>1</v>
      </c>
      <c r="AM241">
        <f t="shared" si="20"/>
        <v>1</v>
      </c>
      <c r="AN241">
        <f t="shared" si="21"/>
        <v>1</v>
      </c>
      <c r="AO241">
        <f t="shared" si="22"/>
        <v>0</v>
      </c>
      <c r="AP241">
        <f t="shared" si="23"/>
        <v>1</v>
      </c>
      <c r="AQ241">
        <f t="shared" si="19"/>
        <v>0</v>
      </c>
    </row>
    <row r="242" spans="1:43" x14ac:dyDescent="0.3">
      <c r="A242" s="21"/>
      <c r="B242" s="21"/>
      <c r="C242" s="30"/>
      <c r="D242" s="21">
        <v>115</v>
      </c>
      <c r="E242" s="21"/>
      <c r="F242" s="21"/>
      <c r="G242" s="21"/>
      <c r="H242" s="21"/>
      <c r="I242" s="21"/>
      <c r="J242" s="21"/>
      <c r="K242" s="21"/>
      <c r="L242" s="21"/>
      <c r="M242" s="21"/>
      <c r="N242" s="30"/>
      <c r="O242" s="21"/>
      <c r="P242" s="21"/>
      <c r="Q242" s="21"/>
      <c r="R242" s="21">
        <v>7</v>
      </c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 t="s">
        <v>61</v>
      </c>
      <c r="AD242" s="21"/>
      <c r="AE242" s="21" t="s">
        <v>109</v>
      </c>
      <c r="AF242" s="21"/>
      <c r="AG242" s="21"/>
      <c r="AH242" s="21"/>
      <c r="AI242" s="21"/>
      <c r="AJ242" s="21"/>
      <c r="AK242" s="21"/>
      <c r="AL242">
        <f t="shared" si="18"/>
        <v>0</v>
      </c>
      <c r="AM242">
        <f t="shared" si="20"/>
        <v>0</v>
      </c>
      <c r="AN242">
        <f t="shared" si="21"/>
        <v>0</v>
      </c>
      <c r="AO242">
        <f t="shared" si="22"/>
        <v>0</v>
      </c>
      <c r="AP242">
        <f t="shared" si="23"/>
        <v>0</v>
      </c>
      <c r="AQ242">
        <f t="shared" si="19"/>
        <v>0</v>
      </c>
    </row>
    <row r="243" spans="1:43" x14ac:dyDescent="0.3">
      <c r="A243" s="21"/>
      <c r="B243" s="21"/>
      <c r="C243" s="30"/>
      <c r="D243" s="21">
        <v>59</v>
      </c>
      <c r="E243" s="21"/>
      <c r="F243" s="21"/>
      <c r="G243" s="21"/>
      <c r="H243" s="21"/>
      <c r="I243" s="21"/>
      <c r="J243" s="21"/>
      <c r="K243" s="21"/>
      <c r="L243" s="21"/>
      <c r="M243" s="21"/>
      <c r="N243" s="30"/>
      <c r="O243" s="21"/>
      <c r="P243" s="21">
        <v>9</v>
      </c>
      <c r="Q243" s="21"/>
      <c r="R243" s="21"/>
      <c r="S243" s="21"/>
      <c r="T243" s="21"/>
      <c r="U243" s="21">
        <v>1</v>
      </c>
      <c r="V243" s="21"/>
      <c r="W243" s="21"/>
      <c r="X243" s="21"/>
      <c r="Y243" s="21"/>
      <c r="Z243" s="21"/>
      <c r="AA243" s="21"/>
      <c r="AB243" s="21"/>
      <c r="AC243" s="21"/>
      <c r="AD243" s="21" t="s">
        <v>68</v>
      </c>
      <c r="AE243" s="21"/>
      <c r="AF243" s="21"/>
      <c r="AG243" s="21"/>
      <c r="AH243" s="21"/>
      <c r="AI243" s="21"/>
      <c r="AJ243" s="21"/>
      <c r="AK243" s="21"/>
      <c r="AL243">
        <f t="shared" si="18"/>
        <v>0</v>
      </c>
      <c r="AM243">
        <f t="shared" si="20"/>
        <v>0</v>
      </c>
      <c r="AN243">
        <f t="shared" si="21"/>
        <v>0</v>
      </c>
      <c r="AO243">
        <f t="shared" si="22"/>
        <v>0</v>
      </c>
      <c r="AP243">
        <f t="shared" si="23"/>
        <v>0</v>
      </c>
      <c r="AQ243">
        <f t="shared" si="19"/>
        <v>1</v>
      </c>
    </row>
    <row r="244" spans="1:43" x14ac:dyDescent="0.3">
      <c r="A244" s="21"/>
      <c r="B244" s="21"/>
      <c r="C244" s="30"/>
      <c r="D244" s="21"/>
      <c r="E244" s="21"/>
      <c r="F244" s="21"/>
      <c r="G244" s="21"/>
      <c r="H244" s="21"/>
      <c r="I244" s="21">
        <v>23</v>
      </c>
      <c r="J244" s="21"/>
      <c r="K244" s="21"/>
      <c r="L244" s="21"/>
      <c r="M244" s="21"/>
      <c r="N244" s="30"/>
      <c r="O244" s="21"/>
      <c r="P244" s="21"/>
      <c r="Q244" s="21"/>
      <c r="R244" s="21">
        <v>30</v>
      </c>
      <c r="S244" s="21"/>
      <c r="T244" s="21">
        <v>5</v>
      </c>
      <c r="U244" s="21">
        <v>1</v>
      </c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>
        <f t="shared" si="18"/>
        <v>1</v>
      </c>
      <c r="AM244">
        <f t="shared" si="20"/>
        <v>1</v>
      </c>
      <c r="AN244">
        <f t="shared" si="21"/>
        <v>1</v>
      </c>
      <c r="AO244">
        <f t="shared" si="22"/>
        <v>0</v>
      </c>
      <c r="AP244">
        <f t="shared" si="23"/>
        <v>1</v>
      </c>
      <c r="AQ244">
        <f t="shared" si="19"/>
        <v>0</v>
      </c>
    </row>
    <row r="245" spans="1:43" x14ac:dyDescent="0.3">
      <c r="A245" s="21"/>
      <c r="B245" s="21"/>
      <c r="C245" s="30"/>
      <c r="D245" s="21">
        <v>78</v>
      </c>
      <c r="E245" s="21"/>
      <c r="F245" s="21"/>
      <c r="G245" s="21"/>
      <c r="H245" s="21"/>
      <c r="I245" s="21"/>
      <c r="J245" s="21"/>
      <c r="K245" s="21">
        <v>9</v>
      </c>
      <c r="L245" s="21"/>
      <c r="M245" s="21"/>
      <c r="N245" s="30"/>
      <c r="O245" s="21"/>
      <c r="P245" s="21"/>
      <c r="Q245" s="21"/>
      <c r="R245" s="21"/>
      <c r="S245" s="21"/>
      <c r="T245" s="21"/>
      <c r="U245" s="21">
        <v>4</v>
      </c>
      <c r="V245" s="21"/>
      <c r="W245" s="21"/>
      <c r="X245" s="21"/>
      <c r="Y245" s="21"/>
      <c r="Z245" s="21"/>
      <c r="AA245" s="21"/>
      <c r="AB245" s="21"/>
      <c r="AC245" s="21"/>
      <c r="AD245" s="21" t="s">
        <v>109</v>
      </c>
      <c r="AE245" s="21"/>
      <c r="AF245" s="21"/>
      <c r="AG245" s="21"/>
      <c r="AH245" s="21"/>
      <c r="AI245" s="21"/>
      <c r="AJ245" s="21"/>
      <c r="AK245" s="21"/>
      <c r="AL245">
        <f t="shared" si="18"/>
        <v>0</v>
      </c>
      <c r="AM245">
        <f t="shared" si="20"/>
        <v>0</v>
      </c>
      <c r="AN245">
        <f t="shared" si="21"/>
        <v>0</v>
      </c>
      <c r="AO245">
        <f t="shared" si="22"/>
        <v>0</v>
      </c>
      <c r="AP245">
        <f t="shared" si="23"/>
        <v>0</v>
      </c>
      <c r="AQ245">
        <f t="shared" si="19"/>
        <v>0</v>
      </c>
    </row>
    <row r="246" spans="1:43" x14ac:dyDescent="0.3">
      <c r="A246" s="21"/>
      <c r="B246" s="21"/>
      <c r="C246" s="30"/>
      <c r="D246" s="21">
        <v>29</v>
      </c>
      <c r="E246" s="21">
        <v>69</v>
      </c>
      <c r="F246" s="21"/>
      <c r="G246" s="21"/>
      <c r="H246" s="21">
        <v>21</v>
      </c>
      <c r="I246" s="21"/>
      <c r="J246" s="21"/>
      <c r="K246" s="21"/>
      <c r="L246" s="21"/>
      <c r="M246" s="21"/>
      <c r="N246" s="30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 t="s">
        <v>61</v>
      </c>
      <c r="AL246">
        <f t="shared" si="18"/>
        <v>1</v>
      </c>
      <c r="AM246">
        <f t="shared" si="20"/>
        <v>1</v>
      </c>
      <c r="AN246">
        <f t="shared" si="21"/>
        <v>0</v>
      </c>
      <c r="AO246">
        <f t="shared" si="22"/>
        <v>1</v>
      </c>
      <c r="AP246">
        <f t="shared" si="23"/>
        <v>1</v>
      </c>
      <c r="AQ246">
        <f t="shared" si="19"/>
        <v>0</v>
      </c>
    </row>
    <row r="247" spans="1:43" x14ac:dyDescent="0.3">
      <c r="A247" s="21"/>
      <c r="B247" s="21"/>
      <c r="C247" s="30"/>
      <c r="D247" s="21"/>
      <c r="E247" s="21">
        <v>4</v>
      </c>
      <c r="F247" s="21"/>
      <c r="G247" s="21">
        <v>17</v>
      </c>
      <c r="H247" s="21"/>
      <c r="I247" s="21"/>
      <c r="J247" s="21"/>
      <c r="K247" s="21"/>
      <c r="L247" s="21" t="s">
        <v>61</v>
      </c>
      <c r="M247" s="21"/>
      <c r="N247" s="30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 t="s">
        <v>110</v>
      </c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>
        <f t="shared" si="18"/>
        <v>1</v>
      </c>
      <c r="AM247">
        <f t="shared" si="20"/>
        <v>0</v>
      </c>
      <c r="AN247">
        <f t="shared" si="21"/>
        <v>1</v>
      </c>
      <c r="AO247">
        <f t="shared" si="22"/>
        <v>1</v>
      </c>
      <c r="AP247">
        <f t="shared" si="23"/>
        <v>1</v>
      </c>
      <c r="AQ247">
        <f t="shared" si="19"/>
        <v>0</v>
      </c>
    </row>
    <row r="248" spans="1:43" x14ac:dyDescent="0.3">
      <c r="A248" s="21"/>
      <c r="B248" s="21"/>
      <c r="C248" s="30"/>
      <c r="D248" s="21"/>
      <c r="E248" s="21">
        <v>7</v>
      </c>
      <c r="F248" s="21"/>
      <c r="G248" s="21"/>
      <c r="H248" s="21"/>
      <c r="I248" s="21"/>
      <c r="J248" s="21"/>
      <c r="K248" s="21"/>
      <c r="L248" s="21" t="s">
        <v>68</v>
      </c>
      <c r="M248" s="21"/>
      <c r="N248" s="30"/>
      <c r="O248" s="21">
        <v>19</v>
      </c>
      <c r="P248" s="21"/>
      <c r="Q248" s="21"/>
      <c r="R248" s="21"/>
      <c r="S248" s="21"/>
      <c r="T248" s="21">
        <v>5</v>
      </c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>
        <f t="shared" si="18"/>
        <v>0</v>
      </c>
      <c r="AM248">
        <f t="shared" si="20"/>
        <v>0</v>
      </c>
      <c r="AN248">
        <f t="shared" si="21"/>
        <v>0</v>
      </c>
      <c r="AO248">
        <f t="shared" si="22"/>
        <v>0</v>
      </c>
      <c r="AP248">
        <f t="shared" si="23"/>
        <v>0</v>
      </c>
      <c r="AQ248">
        <f t="shared" si="19"/>
        <v>1</v>
      </c>
    </row>
    <row r="249" spans="1:43" x14ac:dyDescent="0.3">
      <c r="A249" s="21"/>
      <c r="B249" s="21"/>
      <c r="C249" s="30"/>
      <c r="D249" s="21"/>
      <c r="E249" s="21"/>
      <c r="F249" s="21"/>
      <c r="G249" s="21">
        <v>16</v>
      </c>
      <c r="H249" s="21"/>
      <c r="I249" s="21"/>
      <c r="J249" s="21"/>
      <c r="K249" s="21"/>
      <c r="L249" s="21"/>
      <c r="M249" s="21" t="s">
        <v>61</v>
      </c>
      <c r="N249" s="30"/>
      <c r="O249" s="21">
        <v>8</v>
      </c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 t="s">
        <v>61</v>
      </c>
      <c r="AK249" s="21"/>
      <c r="AL249">
        <f t="shared" si="18"/>
        <v>1</v>
      </c>
      <c r="AM249">
        <f t="shared" si="20"/>
        <v>0</v>
      </c>
      <c r="AN249">
        <f t="shared" si="21"/>
        <v>1</v>
      </c>
      <c r="AO249">
        <f t="shared" si="22"/>
        <v>1</v>
      </c>
      <c r="AP249">
        <f t="shared" si="23"/>
        <v>1</v>
      </c>
      <c r="AQ249">
        <f t="shared" si="19"/>
        <v>1</v>
      </c>
    </row>
    <row r="250" spans="1:43" x14ac:dyDescent="0.3">
      <c r="A250" s="21"/>
      <c r="B250" s="21"/>
      <c r="C250" s="30"/>
      <c r="D250" s="21">
        <v>87</v>
      </c>
      <c r="E250" s="21"/>
      <c r="F250" s="21"/>
      <c r="G250" s="21">
        <v>17</v>
      </c>
      <c r="H250" s="21"/>
      <c r="I250" s="21"/>
      <c r="J250" s="21"/>
      <c r="K250" s="21"/>
      <c r="L250" s="21"/>
      <c r="M250" s="21"/>
      <c r="N250" s="30"/>
      <c r="O250" s="21"/>
      <c r="P250" s="21"/>
      <c r="Q250" s="21"/>
      <c r="R250" s="21"/>
      <c r="S250" s="21"/>
      <c r="T250" s="21"/>
      <c r="U250" s="21"/>
      <c r="V250" s="21"/>
      <c r="W250" s="21"/>
      <c r="X250" s="21" t="s">
        <v>61</v>
      </c>
      <c r="Y250" s="21"/>
      <c r="Z250" s="21"/>
      <c r="AA250" s="21"/>
      <c r="AB250" s="21"/>
      <c r="AC250" s="21" t="s">
        <v>63</v>
      </c>
      <c r="AD250" s="21"/>
      <c r="AE250" s="21"/>
      <c r="AF250" s="21"/>
      <c r="AG250" s="21"/>
      <c r="AH250" s="21"/>
      <c r="AI250" s="21"/>
      <c r="AJ250" s="21"/>
      <c r="AK250" s="21"/>
      <c r="AL250">
        <f t="shared" si="18"/>
        <v>1</v>
      </c>
      <c r="AM250">
        <f t="shared" si="20"/>
        <v>0</v>
      </c>
      <c r="AN250">
        <f t="shared" si="21"/>
        <v>1</v>
      </c>
      <c r="AO250">
        <f t="shared" si="22"/>
        <v>1</v>
      </c>
      <c r="AP250">
        <f t="shared" si="23"/>
        <v>1</v>
      </c>
      <c r="AQ250">
        <f t="shared" si="19"/>
        <v>0</v>
      </c>
    </row>
    <row r="251" spans="1:43" x14ac:dyDescent="0.3">
      <c r="A251" s="21"/>
      <c r="B251" s="21"/>
      <c r="C251" s="30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30" t="s">
        <v>99</v>
      </c>
      <c r="O251" s="21">
        <v>2</v>
      </c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 t="s">
        <v>61</v>
      </c>
      <c r="AI251" s="21"/>
      <c r="AJ251" s="21" t="s">
        <v>69</v>
      </c>
      <c r="AK251" s="21"/>
      <c r="AL251">
        <f t="shared" si="18"/>
        <v>0</v>
      </c>
      <c r="AM251">
        <f t="shared" si="20"/>
        <v>0</v>
      </c>
      <c r="AN251">
        <f t="shared" si="21"/>
        <v>0</v>
      </c>
      <c r="AO251">
        <f t="shared" si="22"/>
        <v>0</v>
      </c>
      <c r="AP251">
        <f t="shared" si="23"/>
        <v>0</v>
      </c>
      <c r="AQ251">
        <f t="shared" si="19"/>
        <v>1</v>
      </c>
    </row>
    <row r="252" spans="1:43" x14ac:dyDescent="0.3">
      <c r="A252" s="21"/>
      <c r="B252" s="21"/>
      <c r="C252" s="30"/>
      <c r="D252" s="21">
        <v>59</v>
      </c>
      <c r="E252" s="21"/>
      <c r="F252" s="21"/>
      <c r="G252" s="21">
        <v>8</v>
      </c>
      <c r="H252" s="21"/>
      <c r="I252" s="21"/>
      <c r="J252" s="21"/>
      <c r="K252" s="21"/>
      <c r="L252" s="21"/>
      <c r="M252" s="21"/>
      <c r="N252" s="30"/>
      <c r="O252" s="21">
        <v>8</v>
      </c>
      <c r="P252" s="21"/>
      <c r="Q252" s="21"/>
      <c r="R252" s="21">
        <v>25</v>
      </c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>
        <f t="shared" si="18"/>
        <v>1</v>
      </c>
      <c r="AM252">
        <f t="shared" si="20"/>
        <v>0</v>
      </c>
      <c r="AN252">
        <f t="shared" si="21"/>
        <v>1</v>
      </c>
      <c r="AO252">
        <f t="shared" si="22"/>
        <v>1</v>
      </c>
      <c r="AP252">
        <f t="shared" si="23"/>
        <v>1</v>
      </c>
      <c r="AQ252">
        <f t="shared" si="19"/>
        <v>1</v>
      </c>
    </row>
    <row r="253" spans="1:43" x14ac:dyDescent="0.3">
      <c r="A253" s="21"/>
      <c r="B253" s="21"/>
      <c r="C253" s="30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30" t="s">
        <v>76</v>
      </c>
      <c r="O253" s="21"/>
      <c r="P253" s="21">
        <v>13</v>
      </c>
      <c r="Q253" s="21"/>
      <c r="R253" s="21">
        <v>9</v>
      </c>
      <c r="S253" s="21"/>
      <c r="T253" s="21"/>
      <c r="U253" s="21"/>
      <c r="V253" s="21"/>
      <c r="W253" s="21"/>
      <c r="X253" s="21"/>
      <c r="Y253" s="21"/>
      <c r="Z253" s="21"/>
      <c r="AA253" s="21">
        <v>3</v>
      </c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>
        <f t="shared" si="18"/>
        <v>0</v>
      </c>
      <c r="AM253">
        <f t="shared" si="20"/>
        <v>0</v>
      </c>
      <c r="AN253">
        <f t="shared" si="21"/>
        <v>0</v>
      </c>
      <c r="AO253">
        <f t="shared" si="22"/>
        <v>0</v>
      </c>
      <c r="AP253">
        <f t="shared" si="23"/>
        <v>0</v>
      </c>
      <c r="AQ253">
        <f t="shared" si="19"/>
        <v>1</v>
      </c>
    </row>
    <row r="254" spans="1:43" x14ac:dyDescent="0.3">
      <c r="A254" s="21"/>
      <c r="B254" s="21"/>
      <c r="C254" s="30"/>
      <c r="D254" s="21"/>
      <c r="E254" s="21"/>
      <c r="F254" s="21"/>
      <c r="G254" s="21"/>
      <c r="H254" s="21"/>
      <c r="I254" s="21"/>
      <c r="J254" s="21">
        <v>27</v>
      </c>
      <c r="K254" s="21"/>
      <c r="L254" s="21"/>
      <c r="M254" s="21"/>
      <c r="N254" s="30"/>
      <c r="O254" s="21">
        <v>2</v>
      </c>
      <c r="P254" s="21"/>
      <c r="Q254" s="21">
        <v>14</v>
      </c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 t="s">
        <v>112</v>
      </c>
      <c r="AH254" s="21"/>
      <c r="AI254" s="21"/>
      <c r="AJ254" s="21"/>
      <c r="AK254" s="21"/>
      <c r="AL254">
        <f t="shared" si="18"/>
        <v>1</v>
      </c>
      <c r="AM254">
        <f t="shared" si="20"/>
        <v>1</v>
      </c>
      <c r="AN254">
        <f t="shared" si="21"/>
        <v>1</v>
      </c>
      <c r="AO254">
        <f t="shared" si="22"/>
        <v>1</v>
      </c>
      <c r="AP254">
        <f t="shared" si="23"/>
        <v>0</v>
      </c>
      <c r="AQ254">
        <f t="shared" si="19"/>
        <v>1</v>
      </c>
    </row>
    <row r="255" spans="1:43" x14ac:dyDescent="0.3">
      <c r="A255" s="21"/>
      <c r="B255" s="21"/>
      <c r="C255" s="30"/>
      <c r="D255" s="21"/>
      <c r="E255" s="21"/>
      <c r="F255" s="21"/>
      <c r="G255" s="21"/>
      <c r="H255" s="21"/>
      <c r="I255" s="21"/>
      <c r="J255" s="21">
        <v>18</v>
      </c>
      <c r="K255" s="21"/>
      <c r="L255" s="21" t="s">
        <v>76</v>
      </c>
      <c r="M255" s="21"/>
      <c r="N255" s="30" t="s">
        <v>76</v>
      </c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>
        <v>3</v>
      </c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>
        <f t="shared" si="18"/>
        <v>1</v>
      </c>
      <c r="AM255">
        <f t="shared" si="20"/>
        <v>1</v>
      </c>
      <c r="AN255">
        <f t="shared" si="21"/>
        <v>1</v>
      </c>
      <c r="AO255">
        <f t="shared" si="22"/>
        <v>1</v>
      </c>
      <c r="AP255">
        <f t="shared" si="23"/>
        <v>0</v>
      </c>
      <c r="AQ255">
        <f t="shared" si="19"/>
        <v>0</v>
      </c>
    </row>
    <row r="256" spans="1:43" x14ac:dyDescent="0.3">
      <c r="A256" s="21"/>
      <c r="B256" s="21"/>
      <c r="C256" s="30"/>
      <c r="D256" s="21">
        <v>15</v>
      </c>
      <c r="E256" s="21"/>
      <c r="F256" s="21"/>
      <c r="G256" s="21"/>
      <c r="H256" s="21"/>
      <c r="I256" s="21"/>
      <c r="J256" s="21">
        <v>9</v>
      </c>
      <c r="K256" s="21"/>
      <c r="L256" s="21"/>
      <c r="M256" s="21"/>
      <c r="N256" s="30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 t="s">
        <v>76</v>
      </c>
      <c r="AF256" s="21"/>
      <c r="AG256" s="21"/>
      <c r="AH256" s="21"/>
      <c r="AI256" s="21" t="s">
        <v>113</v>
      </c>
      <c r="AJ256" s="21"/>
      <c r="AK256" s="21"/>
      <c r="AL256">
        <f t="shared" si="18"/>
        <v>1</v>
      </c>
      <c r="AM256">
        <f t="shared" si="20"/>
        <v>1</v>
      </c>
      <c r="AN256">
        <f t="shared" si="21"/>
        <v>1</v>
      </c>
      <c r="AO256">
        <f t="shared" si="22"/>
        <v>1</v>
      </c>
      <c r="AP256">
        <f t="shared" si="23"/>
        <v>0</v>
      </c>
      <c r="AQ256">
        <f t="shared" si="19"/>
        <v>0</v>
      </c>
    </row>
    <row r="257" spans="1:43" x14ac:dyDescent="0.3">
      <c r="A257" s="21"/>
      <c r="B257" s="21"/>
      <c r="C257" s="30"/>
      <c r="D257" s="21">
        <v>90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30"/>
      <c r="O257" s="21"/>
      <c r="P257" s="21"/>
      <c r="Q257" s="21">
        <v>5</v>
      </c>
      <c r="R257" s="21"/>
      <c r="S257" s="21"/>
      <c r="T257" s="21"/>
      <c r="U257" s="21"/>
      <c r="V257" s="21"/>
      <c r="W257" s="21"/>
      <c r="X257" s="21"/>
      <c r="Y257" s="21"/>
      <c r="Z257" s="21"/>
      <c r="AA257" s="21">
        <v>3</v>
      </c>
      <c r="AB257" s="21"/>
      <c r="AC257" s="21"/>
      <c r="AD257" s="21"/>
      <c r="AE257" s="21"/>
      <c r="AF257" s="21"/>
      <c r="AG257" s="21"/>
      <c r="AH257" s="21"/>
      <c r="AI257" s="21" t="s">
        <v>76</v>
      </c>
      <c r="AJ257" s="21"/>
      <c r="AK257" s="21"/>
      <c r="AL257">
        <f t="shared" si="18"/>
        <v>0</v>
      </c>
      <c r="AM257">
        <f t="shared" si="20"/>
        <v>0</v>
      </c>
      <c r="AN257">
        <f t="shared" si="21"/>
        <v>0</v>
      </c>
      <c r="AO257">
        <f t="shared" si="22"/>
        <v>0</v>
      </c>
      <c r="AP257">
        <f t="shared" si="23"/>
        <v>0</v>
      </c>
      <c r="AQ257">
        <f t="shared" si="19"/>
        <v>0</v>
      </c>
    </row>
    <row r="258" spans="1:43" x14ac:dyDescent="0.3">
      <c r="A258" s="21"/>
      <c r="B258" s="21"/>
      <c r="C258" s="30"/>
      <c r="D258" s="21">
        <v>32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30"/>
      <c r="O258" s="21"/>
      <c r="P258" s="21"/>
      <c r="Q258" s="21"/>
      <c r="R258" s="21"/>
      <c r="S258" s="21"/>
      <c r="T258" s="21">
        <v>9</v>
      </c>
      <c r="U258" s="21"/>
      <c r="V258" s="21"/>
      <c r="W258" s="21"/>
      <c r="X258" s="21"/>
      <c r="Y258" s="21"/>
      <c r="Z258" s="21"/>
      <c r="AA258" s="21"/>
      <c r="AB258" s="21">
        <v>6</v>
      </c>
      <c r="AC258" s="21"/>
      <c r="AD258" s="21"/>
      <c r="AE258" s="21"/>
      <c r="AF258" s="21"/>
      <c r="AG258" s="21"/>
      <c r="AH258" s="21"/>
      <c r="AI258" s="21"/>
      <c r="AJ258" s="21"/>
      <c r="AK258" s="21" t="s">
        <v>76</v>
      </c>
      <c r="AL258">
        <f t="shared" si="18"/>
        <v>0</v>
      </c>
      <c r="AM258">
        <f t="shared" si="20"/>
        <v>0</v>
      </c>
      <c r="AN258">
        <f t="shared" si="21"/>
        <v>0</v>
      </c>
      <c r="AO258">
        <f t="shared" si="22"/>
        <v>0</v>
      </c>
      <c r="AP258">
        <f t="shared" si="23"/>
        <v>0</v>
      </c>
      <c r="AQ258">
        <f t="shared" si="19"/>
        <v>0</v>
      </c>
    </row>
    <row r="259" spans="1:43" x14ac:dyDescent="0.3">
      <c r="A259" s="21"/>
      <c r="B259" s="21"/>
      <c r="C259" s="30"/>
      <c r="D259" s="21">
        <v>33</v>
      </c>
      <c r="E259" s="21">
        <v>10</v>
      </c>
      <c r="F259" s="21"/>
      <c r="G259" s="21"/>
      <c r="H259" s="21"/>
      <c r="I259" s="21">
        <v>9</v>
      </c>
      <c r="J259" s="21"/>
      <c r="K259" s="21"/>
      <c r="L259" s="21"/>
      <c r="M259" s="21"/>
      <c r="N259" s="30"/>
      <c r="O259" s="21"/>
      <c r="P259" s="21"/>
      <c r="Q259" s="21"/>
      <c r="R259" s="21"/>
      <c r="S259" s="21"/>
      <c r="T259" s="21">
        <v>4</v>
      </c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>
        <f t="shared" ref="AL259:AL322" si="24">COUNT(G259:J259)</f>
        <v>1</v>
      </c>
      <c r="AM259">
        <f t="shared" si="20"/>
        <v>1</v>
      </c>
      <c r="AN259">
        <f t="shared" si="21"/>
        <v>1</v>
      </c>
      <c r="AO259">
        <f t="shared" si="22"/>
        <v>0</v>
      </c>
      <c r="AP259">
        <f t="shared" si="23"/>
        <v>1</v>
      </c>
      <c r="AQ259">
        <f t="shared" ref="AQ259:AQ322" si="25">COUNT(O259:P259)</f>
        <v>0</v>
      </c>
    </row>
    <row r="260" spans="1:43" x14ac:dyDescent="0.3">
      <c r="A260" s="21"/>
      <c r="B260" s="21"/>
      <c r="C260" s="30"/>
      <c r="D260" s="21">
        <v>89</v>
      </c>
      <c r="E260" s="21"/>
      <c r="F260" s="21"/>
      <c r="G260" s="21"/>
      <c r="H260" s="21"/>
      <c r="I260" s="21"/>
      <c r="J260" s="21"/>
      <c r="K260" s="21"/>
      <c r="L260" s="21" t="s">
        <v>113</v>
      </c>
      <c r="M260" s="21"/>
      <c r="N260" s="30"/>
      <c r="O260" s="21"/>
      <c r="P260" s="21"/>
      <c r="Q260" s="21"/>
      <c r="R260" s="21"/>
      <c r="S260" s="21"/>
      <c r="T260" s="21"/>
      <c r="U260" s="21">
        <v>3</v>
      </c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 t="s">
        <v>113</v>
      </c>
      <c r="AG260" s="21"/>
      <c r="AH260" s="21"/>
      <c r="AI260" s="21"/>
      <c r="AJ260" s="21"/>
      <c r="AK260" s="21"/>
      <c r="AL260">
        <f t="shared" si="24"/>
        <v>0</v>
      </c>
      <c r="AM260">
        <f t="shared" ref="AM260:AM323" si="26">COUNT(H260:J260)</f>
        <v>0</v>
      </c>
      <c r="AN260">
        <f t="shared" ref="AN260:AN323" si="27">COUNT(G260,I260,J260)</f>
        <v>0</v>
      </c>
      <c r="AO260">
        <f t="shared" ref="AO260:AO323" si="28">COUNT(G260:H260,J260)</f>
        <v>0</v>
      </c>
      <c r="AP260">
        <f t="shared" ref="AP260:AP323" si="29">COUNT(G260:I260)</f>
        <v>0</v>
      </c>
      <c r="AQ260">
        <f t="shared" si="25"/>
        <v>0</v>
      </c>
    </row>
    <row r="261" spans="1:43" x14ac:dyDescent="0.3">
      <c r="A261" s="21"/>
      <c r="B261" s="21"/>
      <c r="C261" s="30"/>
      <c r="D261" s="21">
        <v>15</v>
      </c>
      <c r="E261" s="21"/>
      <c r="F261" s="21"/>
      <c r="G261" s="21"/>
      <c r="H261" s="21"/>
      <c r="I261" s="21"/>
      <c r="J261" s="21"/>
      <c r="K261" s="21"/>
      <c r="L261" s="21" t="s">
        <v>76</v>
      </c>
      <c r="M261" s="21" t="s">
        <v>113</v>
      </c>
      <c r="N261" s="30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 t="s">
        <v>76</v>
      </c>
      <c r="AL261">
        <f t="shared" si="24"/>
        <v>0</v>
      </c>
      <c r="AM261">
        <f t="shared" si="26"/>
        <v>0</v>
      </c>
      <c r="AN261">
        <f t="shared" si="27"/>
        <v>0</v>
      </c>
      <c r="AO261">
        <f t="shared" si="28"/>
        <v>0</v>
      </c>
      <c r="AP261">
        <f t="shared" si="29"/>
        <v>0</v>
      </c>
      <c r="AQ261">
        <f t="shared" si="25"/>
        <v>0</v>
      </c>
    </row>
    <row r="262" spans="1:43" x14ac:dyDescent="0.3">
      <c r="A262" s="21"/>
      <c r="B262" s="21"/>
      <c r="C262" s="30"/>
      <c r="D262" s="21"/>
      <c r="E262" s="21">
        <v>18</v>
      </c>
      <c r="F262" s="21" t="s">
        <v>76</v>
      </c>
      <c r="G262" s="21"/>
      <c r="H262" s="21"/>
      <c r="I262" s="21"/>
      <c r="J262" s="21">
        <v>20</v>
      </c>
      <c r="K262" s="21"/>
      <c r="L262" s="21"/>
      <c r="M262" s="21"/>
      <c r="N262" s="30"/>
      <c r="O262" s="21"/>
      <c r="P262" s="21"/>
      <c r="Q262" s="21"/>
      <c r="R262" s="21">
        <v>4</v>
      </c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>
        <f t="shared" si="24"/>
        <v>1</v>
      </c>
      <c r="AM262">
        <f t="shared" si="26"/>
        <v>1</v>
      </c>
      <c r="AN262">
        <f t="shared" si="27"/>
        <v>1</v>
      </c>
      <c r="AO262">
        <f t="shared" si="28"/>
        <v>1</v>
      </c>
      <c r="AP262">
        <f t="shared" si="29"/>
        <v>0</v>
      </c>
      <c r="AQ262">
        <f t="shared" si="25"/>
        <v>0</v>
      </c>
    </row>
    <row r="263" spans="1:43" x14ac:dyDescent="0.3">
      <c r="A263" s="21"/>
      <c r="B263" s="21"/>
      <c r="C263" s="30"/>
      <c r="D263" s="21">
        <v>12</v>
      </c>
      <c r="E263" s="21"/>
      <c r="F263" s="21"/>
      <c r="G263" s="21"/>
      <c r="H263" s="21">
        <v>15</v>
      </c>
      <c r="I263" s="21"/>
      <c r="J263" s="21">
        <v>8</v>
      </c>
      <c r="K263" s="21"/>
      <c r="L263" s="21"/>
      <c r="M263" s="21"/>
      <c r="N263" s="30"/>
      <c r="O263" s="21"/>
      <c r="P263" s="21"/>
      <c r="Q263" s="21"/>
      <c r="R263" s="21"/>
      <c r="S263" s="21"/>
      <c r="T263" s="21"/>
      <c r="U263" s="21">
        <v>4</v>
      </c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>
        <f t="shared" si="24"/>
        <v>2</v>
      </c>
      <c r="AM263">
        <f t="shared" si="26"/>
        <v>2</v>
      </c>
      <c r="AN263">
        <f t="shared" si="27"/>
        <v>1</v>
      </c>
      <c r="AO263">
        <f t="shared" si="28"/>
        <v>2</v>
      </c>
      <c r="AP263">
        <f t="shared" si="29"/>
        <v>1</v>
      </c>
      <c r="AQ263">
        <f t="shared" si="25"/>
        <v>0</v>
      </c>
    </row>
    <row r="264" spans="1:43" x14ac:dyDescent="0.3">
      <c r="A264" s="21"/>
      <c r="B264" s="21"/>
      <c r="C264" s="30"/>
      <c r="D264" s="21">
        <v>72</v>
      </c>
      <c r="E264" s="21">
        <v>5</v>
      </c>
      <c r="F264" s="21"/>
      <c r="G264" s="21"/>
      <c r="H264" s="21"/>
      <c r="I264" s="21"/>
      <c r="J264" s="21"/>
      <c r="K264" s="21"/>
      <c r="L264" s="21"/>
      <c r="M264" s="21"/>
      <c r="N264" s="30"/>
      <c r="O264" s="21">
        <v>10</v>
      </c>
      <c r="P264" s="21"/>
      <c r="Q264" s="21"/>
      <c r="R264" s="21"/>
      <c r="S264" s="21"/>
      <c r="T264" s="21"/>
      <c r="U264" s="21">
        <v>1</v>
      </c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>
        <f t="shared" si="24"/>
        <v>0</v>
      </c>
      <c r="AM264">
        <f t="shared" si="26"/>
        <v>0</v>
      </c>
      <c r="AN264">
        <f t="shared" si="27"/>
        <v>0</v>
      </c>
      <c r="AO264">
        <f t="shared" si="28"/>
        <v>0</v>
      </c>
      <c r="AP264">
        <f t="shared" si="29"/>
        <v>0</v>
      </c>
      <c r="AQ264">
        <f t="shared" si="25"/>
        <v>1</v>
      </c>
    </row>
    <row r="265" spans="1:43" x14ac:dyDescent="0.3">
      <c r="A265" s="21"/>
      <c r="B265" s="21"/>
      <c r="C265" s="30"/>
      <c r="D265" s="21">
        <v>112</v>
      </c>
      <c r="E265" s="21"/>
      <c r="F265" s="21"/>
      <c r="G265" s="21">
        <v>26</v>
      </c>
      <c r="H265" s="21"/>
      <c r="I265" s="21"/>
      <c r="J265" s="21"/>
      <c r="K265" s="21"/>
      <c r="L265" s="21"/>
      <c r="M265" s="21"/>
      <c r="N265" s="30"/>
      <c r="O265" s="21"/>
      <c r="P265" s="21"/>
      <c r="Q265" s="21"/>
      <c r="R265" s="21">
        <v>8</v>
      </c>
      <c r="S265" s="21"/>
      <c r="T265" s="21"/>
      <c r="U265" s="21"/>
      <c r="V265" s="21"/>
      <c r="W265" s="21"/>
      <c r="X265" s="21"/>
      <c r="Y265" s="21"/>
      <c r="Z265" s="21"/>
      <c r="AA265" s="21">
        <v>2</v>
      </c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>
        <f t="shared" si="24"/>
        <v>1</v>
      </c>
      <c r="AM265">
        <f t="shared" si="26"/>
        <v>0</v>
      </c>
      <c r="AN265">
        <f t="shared" si="27"/>
        <v>1</v>
      </c>
      <c r="AO265">
        <f t="shared" si="28"/>
        <v>1</v>
      </c>
      <c r="AP265">
        <f t="shared" si="29"/>
        <v>1</v>
      </c>
      <c r="AQ265">
        <f t="shared" si="25"/>
        <v>0</v>
      </c>
    </row>
    <row r="266" spans="1:43" x14ac:dyDescent="0.3">
      <c r="A266" s="21"/>
      <c r="B266" s="21"/>
      <c r="C266" s="30"/>
      <c r="D266" s="21"/>
      <c r="E266" s="21">
        <v>6</v>
      </c>
      <c r="F266" s="21"/>
      <c r="G266" s="21"/>
      <c r="H266" s="21"/>
      <c r="I266" s="21">
        <v>30</v>
      </c>
      <c r="J266" s="21"/>
      <c r="K266" s="21"/>
      <c r="L266" s="21"/>
      <c r="M266" s="21"/>
      <c r="N266" s="30"/>
      <c r="O266" s="21"/>
      <c r="P266" s="21"/>
      <c r="Q266" s="21"/>
      <c r="R266" s="21"/>
      <c r="S266" s="21"/>
      <c r="T266" s="21"/>
      <c r="U266" s="21"/>
      <c r="V266" s="21"/>
      <c r="W266" s="21"/>
      <c r="X266" s="21" t="s">
        <v>114</v>
      </c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 t="s">
        <v>76</v>
      </c>
      <c r="AJ266" s="21"/>
      <c r="AK266" s="21"/>
      <c r="AL266">
        <f t="shared" si="24"/>
        <v>1</v>
      </c>
      <c r="AM266">
        <f t="shared" si="26"/>
        <v>1</v>
      </c>
      <c r="AN266">
        <f t="shared" si="27"/>
        <v>1</v>
      </c>
      <c r="AO266">
        <f t="shared" si="28"/>
        <v>0</v>
      </c>
      <c r="AP266">
        <f t="shared" si="29"/>
        <v>1</v>
      </c>
      <c r="AQ266">
        <f t="shared" si="25"/>
        <v>0</v>
      </c>
    </row>
    <row r="267" spans="1:43" x14ac:dyDescent="0.3">
      <c r="A267" s="21"/>
      <c r="B267" s="21"/>
      <c r="C267" s="30"/>
      <c r="D267" s="21">
        <v>40</v>
      </c>
      <c r="E267" s="21"/>
      <c r="F267" s="21"/>
      <c r="G267" s="21">
        <v>5</v>
      </c>
      <c r="H267" s="21"/>
      <c r="I267" s="21"/>
      <c r="J267" s="21"/>
      <c r="K267" s="21"/>
      <c r="L267" s="21"/>
      <c r="M267" s="21"/>
      <c r="N267" s="30"/>
      <c r="O267" s="21">
        <v>18</v>
      </c>
      <c r="P267" s="21"/>
      <c r="Q267" s="21"/>
      <c r="R267" s="21"/>
      <c r="S267" s="21"/>
      <c r="T267" s="21"/>
      <c r="U267" s="21"/>
      <c r="V267" s="21" t="s">
        <v>76</v>
      </c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>
        <f t="shared" si="24"/>
        <v>1</v>
      </c>
      <c r="AM267">
        <f t="shared" si="26"/>
        <v>0</v>
      </c>
      <c r="AN267">
        <f t="shared" si="27"/>
        <v>1</v>
      </c>
      <c r="AO267">
        <f t="shared" si="28"/>
        <v>1</v>
      </c>
      <c r="AP267">
        <f t="shared" si="29"/>
        <v>1</v>
      </c>
      <c r="AQ267">
        <f t="shared" si="25"/>
        <v>1</v>
      </c>
    </row>
    <row r="268" spans="1:43" x14ac:dyDescent="0.3">
      <c r="A268" s="21"/>
      <c r="B268" s="21"/>
      <c r="C268" s="30"/>
      <c r="D268" s="21">
        <v>51</v>
      </c>
      <c r="E268" s="21">
        <v>25</v>
      </c>
      <c r="F268" s="21"/>
      <c r="G268" s="21"/>
      <c r="H268" s="21"/>
      <c r="I268" s="21"/>
      <c r="J268" s="21"/>
      <c r="K268" s="21"/>
      <c r="L268" s="21"/>
      <c r="M268" s="21"/>
      <c r="N268" s="30" t="s">
        <v>76</v>
      </c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114</v>
      </c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>
        <f t="shared" si="24"/>
        <v>0</v>
      </c>
      <c r="AM268">
        <f t="shared" si="26"/>
        <v>0</v>
      </c>
      <c r="AN268">
        <f t="shared" si="27"/>
        <v>0</v>
      </c>
      <c r="AO268">
        <f t="shared" si="28"/>
        <v>0</v>
      </c>
      <c r="AP268">
        <f t="shared" si="29"/>
        <v>0</v>
      </c>
      <c r="AQ268">
        <f t="shared" si="25"/>
        <v>0</v>
      </c>
    </row>
    <row r="269" spans="1:43" x14ac:dyDescent="0.3">
      <c r="A269" s="21"/>
      <c r="B269" s="21"/>
      <c r="C269" s="30"/>
      <c r="D269" s="21"/>
      <c r="E269" s="21"/>
      <c r="F269" s="21"/>
      <c r="G269" s="21"/>
      <c r="H269" s="21"/>
      <c r="I269" s="21"/>
      <c r="J269" s="21">
        <v>18</v>
      </c>
      <c r="K269" s="21"/>
      <c r="L269" s="21" t="s">
        <v>115</v>
      </c>
      <c r="M269" s="21"/>
      <c r="N269" s="30"/>
      <c r="O269" s="21"/>
      <c r="P269" s="21"/>
      <c r="Q269" s="21"/>
      <c r="R269" s="21"/>
      <c r="S269" s="21"/>
      <c r="T269" s="21"/>
      <c r="U269" s="21"/>
      <c r="V269" s="21"/>
      <c r="W269" s="21"/>
      <c r="X269" s="21" t="s">
        <v>76</v>
      </c>
      <c r="Y269" s="21"/>
      <c r="Z269" s="21"/>
      <c r="AA269" s="21"/>
      <c r="AB269" s="21"/>
      <c r="AC269" s="21"/>
      <c r="AD269" s="21"/>
      <c r="AE269" s="21"/>
      <c r="AF269" s="21"/>
      <c r="AG269" s="21" t="s">
        <v>76</v>
      </c>
      <c r="AH269" s="21"/>
      <c r="AI269" s="21"/>
      <c r="AJ269" s="21"/>
      <c r="AK269" s="21"/>
      <c r="AL269">
        <f t="shared" si="24"/>
        <v>1</v>
      </c>
      <c r="AM269">
        <f t="shared" si="26"/>
        <v>1</v>
      </c>
      <c r="AN269">
        <f t="shared" si="27"/>
        <v>1</v>
      </c>
      <c r="AO269">
        <f t="shared" si="28"/>
        <v>1</v>
      </c>
      <c r="AP269">
        <f t="shared" si="29"/>
        <v>0</v>
      </c>
      <c r="AQ269">
        <f t="shared" si="25"/>
        <v>0</v>
      </c>
    </row>
    <row r="270" spans="1:43" x14ac:dyDescent="0.3">
      <c r="A270" s="21"/>
      <c r="B270" s="21"/>
      <c r="C270" s="30"/>
      <c r="D270" s="21">
        <v>20</v>
      </c>
      <c r="E270" s="21"/>
      <c r="F270" s="21"/>
      <c r="G270" s="21"/>
      <c r="H270" s="21"/>
      <c r="I270" s="21"/>
      <c r="J270" s="21"/>
      <c r="K270" s="21"/>
      <c r="L270" s="21" t="s">
        <v>76</v>
      </c>
      <c r="M270" s="21" t="s">
        <v>114</v>
      </c>
      <c r="N270" s="30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 t="s">
        <v>116</v>
      </c>
      <c r="AF270" s="21"/>
      <c r="AG270" s="21"/>
      <c r="AH270" s="21"/>
      <c r="AI270" s="21"/>
      <c r="AJ270" s="21"/>
      <c r="AK270" s="21"/>
      <c r="AL270">
        <f t="shared" si="24"/>
        <v>0</v>
      </c>
      <c r="AM270">
        <f t="shared" si="26"/>
        <v>0</v>
      </c>
      <c r="AN270">
        <f t="shared" si="27"/>
        <v>0</v>
      </c>
      <c r="AO270">
        <f t="shared" si="28"/>
        <v>0</v>
      </c>
      <c r="AP270">
        <f t="shared" si="29"/>
        <v>0</v>
      </c>
      <c r="AQ270">
        <f t="shared" si="25"/>
        <v>0</v>
      </c>
    </row>
    <row r="271" spans="1:43" x14ac:dyDescent="0.3">
      <c r="A271" s="21"/>
      <c r="B271" s="21"/>
      <c r="C271" s="30"/>
      <c r="D271" s="21">
        <v>33</v>
      </c>
      <c r="E271" s="21"/>
      <c r="F271" s="21"/>
      <c r="G271" s="21"/>
      <c r="H271" s="21">
        <v>12</v>
      </c>
      <c r="I271" s="21"/>
      <c r="J271" s="21"/>
      <c r="K271" s="21"/>
      <c r="L271" s="21"/>
      <c r="M271" s="21"/>
      <c r="N271" s="30"/>
      <c r="O271" s="21"/>
      <c r="P271" s="21"/>
      <c r="Q271" s="21"/>
      <c r="R271" s="21">
        <v>19</v>
      </c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 t="s">
        <v>76</v>
      </c>
      <c r="AD271" s="21"/>
      <c r="AE271" s="21"/>
      <c r="AF271" s="21"/>
      <c r="AG271" s="21"/>
      <c r="AH271" s="21"/>
      <c r="AI271" s="21"/>
      <c r="AJ271" s="21"/>
      <c r="AK271" s="21"/>
      <c r="AL271">
        <f t="shared" si="24"/>
        <v>1</v>
      </c>
      <c r="AM271">
        <f t="shared" si="26"/>
        <v>1</v>
      </c>
      <c r="AN271">
        <f t="shared" si="27"/>
        <v>0</v>
      </c>
      <c r="AO271">
        <f t="shared" si="28"/>
        <v>1</v>
      </c>
      <c r="AP271">
        <f t="shared" si="29"/>
        <v>1</v>
      </c>
      <c r="AQ271">
        <f t="shared" si="25"/>
        <v>0</v>
      </c>
    </row>
    <row r="272" spans="1:43" x14ac:dyDescent="0.3">
      <c r="A272" s="21"/>
      <c r="B272" s="21"/>
      <c r="C272" s="30"/>
      <c r="D272" s="21"/>
      <c r="E272" s="21"/>
      <c r="F272" s="21"/>
      <c r="G272" s="21"/>
      <c r="H272" s="21">
        <v>10</v>
      </c>
      <c r="I272" s="21"/>
      <c r="J272" s="21">
        <v>7</v>
      </c>
      <c r="K272" s="21"/>
      <c r="L272" s="21"/>
      <c r="M272" s="21"/>
      <c r="N272" s="30"/>
      <c r="O272" s="21"/>
      <c r="P272" s="21"/>
      <c r="Q272" s="21"/>
      <c r="R272" s="21"/>
      <c r="S272" s="21"/>
      <c r="T272" s="21"/>
      <c r="U272" s="21">
        <v>4</v>
      </c>
      <c r="V272" s="21"/>
      <c r="W272" s="21"/>
      <c r="X272" s="21"/>
      <c r="Y272" s="21"/>
      <c r="Z272" s="21"/>
      <c r="AA272" s="21"/>
      <c r="AB272" s="21">
        <v>5</v>
      </c>
      <c r="AC272" s="21"/>
      <c r="AD272" s="21"/>
      <c r="AE272" s="21"/>
      <c r="AF272" s="21"/>
      <c r="AG272" s="21"/>
      <c r="AH272" s="21"/>
      <c r="AI272" s="21"/>
      <c r="AJ272" s="21"/>
      <c r="AK272" s="21"/>
      <c r="AL272">
        <f t="shared" si="24"/>
        <v>2</v>
      </c>
      <c r="AM272">
        <f t="shared" si="26"/>
        <v>2</v>
      </c>
      <c r="AN272">
        <f t="shared" si="27"/>
        <v>1</v>
      </c>
      <c r="AO272">
        <f t="shared" si="28"/>
        <v>2</v>
      </c>
      <c r="AP272">
        <f t="shared" si="29"/>
        <v>1</v>
      </c>
      <c r="AQ272">
        <f t="shared" si="25"/>
        <v>0</v>
      </c>
    </row>
    <row r="273" spans="1:43" x14ac:dyDescent="0.3">
      <c r="A273" s="21"/>
      <c r="B273" s="21"/>
      <c r="C273" s="30"/>
      <c r="D273" s="21"/>
      <c r="E273" s="21">
        <v>90</v>
      </c>
      <c r="F273" s="21"/>
      <c r="G273" s="21"/>
      <c r="H273" s="21"/>
      <c r="I273" s="21"/>
      <c r="J273" s="21"/>
      <c r="K273" s="21"/>
      <c r="L273" s="21"/>
      <c r="M273" s="21"/>
      <c r="N273" s="30"/>
      <c r="O273" s="21"/>
      <c r="P273" s="21"/>
      <c r="Q273" s="21">
        <v>5</v>
      </c>
      <c r="R273" s="21"/>
      <c r="S273" s="21"/>
      <c r="T273" s="21"/>
      <c r="U273" s="21"/>
      <c r="V273" s="21"/>
      <c r="W273" s="21"/>
      <c r="X273" s="21"/>
      <c r="Y273" s="21"/>
      <c r="Z273" s="21"/>
      <c r="AA273" s="21">
        <v>6</v>
      </c>
      <c r="AB273" s="21"/>
      <c r="AC273" s="21"/>
      <c r="AD273" s="21"/>
      <c r="AE273" s="21"/>
      <c r="AF273" s="21"/>
      <c r="AG273" s="21"/>
      <c r="AH273" s="21"/>
      <c r="AI273" s="21"/>
      <c r="AJ273" s="21" t="s">
        <v>117</v>
      </c>
      <c r="AK273" s="21"/>
      <c r="AL273">
        <f t="shared" si="24"/>
        <v>0</v>
      </c>
      <c r="AM273">
        <f t="shared" si="26"/>
        <v>0</v>
      </c>
      <c r="AN273">
        <f t="shared" si="27"/>
        <v>0</v>
      </c>
      <c r="AO273">
        <f t="shared" si="28"/>
        <v>0</v>
      </c>
      <c r="AP273">
        <f t="shared" si="29"/>
        <v>0</v>
      </c>
      <c r="AQ273">
        <f t="shared" si="25"/>
        <v>0</v>
      </c>
    </row>
    <row r="274" spans="1:43" x14ac:dyDescent="0.3">
      <c r="A274" s="21"/>
      <c r="B274" s="21"/>
      <c r="C274" s="30"/>
      <c r="D274" s="21">
        <v>116</v>
      </c>
      <c r="E274" s="21"/>
      <c r="F274" s="21"/>
      <c r="G274" s="21"/>
      <c r="H274" s="21"/>
      <c r="I274" s="21">
        <v>18</v>
      </c>
      <c r="J274" s="21"/>
      <c r="K274" s="21"/>
      <c r="L274" s="21"/>
      <c r="M274" s="21"/>
      <c r="N274" s="30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>
        <v>5</v>
      </c>
      <c r="AB274" s="21"/>
      <c r="AC274" s="21"/>
      <c r="AD274" s="21"/>
      <c r="AE274" s="21"/>
      <c r="AF274" s="21"/>
      <c r="AG274" s="21"/>
      <c r="AH274" s="21" t="s">
        <v>76</v>
      </c>
      <c r="AI274" s="21"/>
      <c r="AJ274" s="21"/>
      <c r="AK274" s="21"/>
      <c r="AL274">
        <f t="shared" si="24"/>
        <v>1</v>
      </c>
      <c r="AM274">
        <f t="shared" si="26"/>
        <v>1</v>
      </c>
      <c r="AN274">
        <f t="shared" si="27"/>
        <v>1</v>
      </c>
      <c r="AO274">
        <f t="shared" si="28"/>
        <v>0</v>
      </c>
      <c r="AP274">
        <f t="shared" si="29"/>
        <v>1</v>
      </c>
      <c r="AQ274">
        <f t="shared" si="25"/>
        <v>0</v>
      </c>
    </row>
    <row r="275" spans="1:43" x14ac:dyDescent="0.3">
      <c r="A275" s="21"/>
      <c r="B275" s="21"/>
      <c r="C275" s="30"/>
      <c r="D275" s="21"/>
      <c r="E275" s="21">
        <v>19</v>
      </c>
      <c r="F275" s="21"/>
      <c r="G275" s="21">
        <v>12</v>
      </c>
      <c r="H275" s="21"/>
      <c r="I275" s="21"/>
      <c r="J275" s="21"/>
      <c r="K275" s="21"/>
      <c r="L275" s="21"/>
      <c r="M275" s="21"/>
      <c r="N275" s="30"/>
      <c r="O275" s="21"/>
      <c r="P275" s="21"/>
      <c r="Q275" s="21"/>
      <c r="R275" s="21">
        <v>22</v>
      </c>
      <c r="S275" s="21"/>
      <c r="T275" s="21">
        <v>7</v>
      </c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>
        <f t="shared" si="24"/>
        <v>1</v>
      </c>
      <c r="AM275">
        <f t="shared" si="26"/>
        <v>0</v>
      </c>
      <c r="AN275">
        <f t="shared" si="27"/>
        <v>1</v>
      </c>
      <c r="AO275">
        <f t="shared" si="28"/>
        <v>1</v>
      </c>
      <c r="AP275">
        <f t="shared" si="29"/>
        <v>1</v>
      </c>
      <c r="AQ275">
        <f t="shared" si="25"/>
        <v>0</v>
      </c>
    </row>
    <row r="276" spans="1:43" x14ac:dyDescent="0.3">
      <c r="A276" s="21"/>
      <c r="B276" s="21"/>
      <c r="C276" s="30"/>
      <c r="D276" s="21">
        <v>16</v>
      </c>
      <c r="E276" s="21"/>
      <c r="F276" s="21"/>
      <c r="G276" s="21"/>
      <c r="H276" s="21">
        <v>7</v>
      </c>
      <c r="I276" s="21"/>
      <c r="J276" s="21">
        <v>9</v>
      </c>
      <c r="K276" s="21"/>
      <c r="L276" s="21"/>
      <c r="M276" s="21"/>
      <c r="N276" s="3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>
        <v>7</v>
      </c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>
        <f t="shared" si="24"/>
        <v>2</v>
      </c>
      <c r="AM276">
        <f t="shared" si="26"/>
        <v>2</v>
      </c>
      <c r="AN276">
        <f t="shared" si="27"/>
        <v>1</v>
      </c>
      <c r="AO276">
        <f t="shared" si="28"/>
        <v>2</v>
      </c>
      <c r="AP276">
        <f t="shared" si="29"/>
        <v>1</v>
      </c>
      <c r="AQ276">
        <f t="shared" si="25"/>
        <v>0</v>
      </c>
    </row>
    <row r="277" spans="1:43" x14ac:dyDescent="0.3">
      <c r="A277" s="21"/>
      <c r="B277" s="21"/>
      <c r="C277" s="30"/>
      <c r="D277" s="21"/>
      <c r="E277" s="21">
        <v>4</v>
      </c>
      <c r="F277" s="21"/>
      <c r="G277" s="21"/>
      <c r="H277" s="21"/>
      <c r="I277" s="21"/>
      <c r="J277" s="21"/>
      <c r="K277" s="21"/>
      <c r="L277" s="21"/>
      <c r="M277" s="21"/>
      <c r="N277" s="30" t="s">
        <v>76</v>
      </c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 t="s">
        <v>118</v>
      </c>
      <c r="AD277" s="21"/>
      <c r="AE277" s="21"/>
      <c r="AF277" s="21"/>
      <c r="AG277" s="21"/>
      <c r="AH277" s="21"/>
      <c r="AI277" s="21"/>
      <c r="AJ277" s="21" t="s">
        <v>119</v>
      </c>
      <c r="AK277" s="21"/>
      <c r="AL277">
        <f t="shared" si="24"/>
        <v>0</v>
      </c>
      <c r="AM277">
        <f t="shared" si="26"/>
        <v>0</v>
      </c>
      <c r="AN277">
        <f t="shared" si="27"/>
        <v>0</v>
      </c>
      <c r="AO277">
        <f t="shared" si="28"/>
        <v>0</v>
      </c>
      <c r="AP277">
        <f t="shared" si="29"/>
        <v>0</v>
      </c>
      <c r="AQ277">
        <f t="shared" si="25"/>
        <v>0</v>
      </c>
    </row>
    <row r="278" spans="1:43" x14ac:dyDescent="0.3">
      <c r="A278" s="21"/>
      <c r="B278" s="21"/>
      <c r="C278" s="30"/>
      <c r="D278" s="21"/>
      <c r="E278" s="21">
        <v>77</v>
      </c>
      <c r="F278" s="21"/>
      <c r="G278" s="21"/>
      <c r="H278" s="21"/>
      <c r="I278" s="21"/>
      <c r="J278" s="21"/>
      <c r="K278" s="21">
        <v>11</v>
      </c>
      <c r="L278" s="21"/>
      <c r="M278" s="21"/>
      <c r="N278" s="30"/>
      <c r="O278" s="21"/>
      <c r="P278" s="21"/>
      <c r="Q278" s="21"/>
      <c r="R278" s="21"/>
      <c r="S278" s="21"/>
      <c r="T278" s="21">
        <v>5</v>
      </c>
      <c r="U278" s="21"/>
      <c r="V278" s="21"/>
      <c r="W278" s="21"/>
      <c r="X278" s="21"/>
      <c r="Y278" s="21"/>
      <c r="Z278" s="21">
        <v>25</v>
      </c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>
        <f t="shared" si="24"/>
        <v>0</v>
      </c>
      <c r="AM278">
        <f t="shared" si="26"/>
        <v>0</v>
      </c>
      <c r="AN278">
        <f t="shared" si="27"/>
        <v>0</v>
      </c>
      <c r="AO278">
        <f t="shared" si="28"/>
        <v>0</v>
      </c>
      <c r="AP278">
        <f t="shared" si="29"/>
        <v>0</v>
      </c>
      <c r="AQ278">
        <f t="shared" si="25"/>
        <v>0</v>
      </c>
    </row>
    <row r="279" spans="1:43" x14ac:dyDescent="0.3">
      <c r="A279" s="21"/>
      <c r="B279" s="21"/>
      <c r="C279" s="30"/>
      <c r="D279" s="21"/>
      <c r="E279" s="21"/>
      <c r="F279" s="21"/>
      <c r="G279" s="21"/>
      <c r="H279" s="21"/>
      <c r="I279" s="21"/>
      <c r="J279" s="21"/>
      <c r="K279" s="21"/>
      <c r="L279" s="21" t="s">
        <v>76</v>
      </c>
      <c r="M279" s="21"/>
      <c r="N279" s="30"/>
      <c r="O279" s="21">
        <v>5</v>
      </c>
      <c r="P279" s="21">
        <v>10</v>
      </c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>
        <v>4</v>
      </c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>
        <f t="shared" si="24"/>
        <v>0</v>
      </c>
      <c r="AM279">
        <f t="shared" si="26"/>
        <v>0</v>
      </c>
      <c r="AN279">
        <f t="shared" si="27"/>
        <v>0</v>
      </c>
      <c r="AO279">
        <f t="shared" si="28"/>
        <v>0</v>
      </c>
      <c r="AP279">
        <f t="shared" si="29"/>
        <v>0</v>
      </c>
      <c r="AQ279">
        <f t="shared" si="25"/>
        <v>2</v>
      </c>
    </row>
    <row r="280" spans="1:43" x14ac:dyDescent="0.3">
      <c r="A280" s="21"/>
      <c r="B280" s="21"/>
      <c r="C280" s="30"/>
      <c r="D280" s="21">
        <v>64</v>
      </c>
      <c r="E280" s="21"/>
      <c r="F280" s="21"/>
      <c r="G280" s="21"/>
      <c r="H280" s="21">
        <v>12</v>
      </c>
      <c r="I280" s="21"/>
      <c r="J280" s="21"/>
      <c r="K280" s="21"/>
      <c r="L280" s="21"/>
      <c r="M280" s="21"/>
      <c r="N280" s="30" t="s">
        <v>120</v>
      </c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>
        <v>3</v>
      </c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>
        <f t="shared" si="24"/>
        <v>1</v>
      </c>
      <c r="AM280">
        <f t="shared" si="26"/>
        <v>1</v>
      </c>
      <c r="AN280">
        <f t="shared" si="27"/>
        <v>0</v>
      </c>
      <c r="AO280">
        <f t="shared" si="28"/>
        <v>1</v>
      </c>
      <c r="AP280">
        <f t="shared" si="29"/>
        <v>1</v>
      </c>
      <c r="AQ280">
        <f t="shared" si="25"/>
        <v>0</v>
      </c>
    </row>
    <row r="281" spans="1:43" x14ac:dyDescent="0.3">
      <c r="A281" s="21"/>
      <c r="B281" s="21"/>
      <c r="C281" s="30"/>
      <c r="D281" s="21">
        <v>13</v>
      </c>
      <c r="E281" s="21"/>
      <c r="F281" s="21"/>
      <c r="G281" s="21"/>
      <c r="H281" s="21"/>
      <c r="I281" s="21"/>
      <c r="J281" s="21">
        <v>6</v>
      </c>
      <c r="K281" s="21"/>
      <c r="L281" s="21" t="s">
        <v>76</v>
      </c>
      <c r="M281" s="21"/>
      <c r="N281" s="30"/>
      <c r="O281" s="21"/>
      <c r="P281" s="21">
        <v>9</v>
      </c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>
        <f t="shared" si="24"/>
        <v>1</v>
      </c>
      <c r="AM281">
        <f t="shared" si="26"/>
        <v>1</v>
      </c>
      <c r="AN281">
        <f t="shared" si="27"/>
        <v>1</v>
      </c>
      <c r="AO281">
        <f t="shared" si="28"/>
        <v>1</v>
      </c>
      <c r="AP281">
        <f t="shared" si="29"/>
        <v>0</v>
      </c>
      <c r="AQ281">
        <f t="shared" si="25"/>
        <v>1</v>
      </c>
    </row>
    <row r="282" spans="1:43" x14ac:dyDescent="0.3">
      <c r="A282" s="21"/>
      <c r="B282" s="21"/>
      <c r="C282" s="30"/>
      <c r="D282" s="21">
        <v>89</v>
      </c>
      <c r="E282" s="21"/>
      <c r="F282" s="21"/>
      <c r="G282" s="21">
        <v>10</v>
      </c>
      <c r="H282" s="21"/>
      <c r="I282" s="21"/>
      <c r="J282" s="21"/>
      <c r="K282" s="21"/>
      <c r="L282" s="21"/>
      <c r="M282" s="21"/>
      <c r="N282" s="30" t="s">
        <v>121</v>
      </c>
      <c r="O282" s="21"/>
      <c r="P282" s="21"/>
      <c r="Q282" s="21">
        <v>6</v>
      </c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>
        <f t="shared" si="24"/>
        <v>1</v>
      </c>
      <c r="AM282">
        <f t="shared" si="26"/>
        <v>0</v>
      </c>
      <c r="AN282">
        <f t="shared" si="27"/>
        <v>1</v>
      </c>
      <c r="AO282">
        <f t="shared" si="28"/>
        <v>1</v>
      </c>
      <c r="AP282">
        <f t="shared" si="29"/>
        <v>1</v>
      </c>
      <c r="AQ282">
        <f t="shared" si="25"/>
        <v>0</v>
      </c>
    </row>
    <row r="283" spans="1:43" x14ac:dyDescent="0.3">
      <c r="A283" s="21"/>
      <c r="B283" s="21"/>
      <c r="C283" s="30"/>
      <c r="D283" s="21">
        <v>102</v>
      </c>
      <c r="E283" s="21"/>
      <c r="F283" s="21"/>
      <c r="G283" s="21">
        <v>7</v>
      </c>
      <c r="H283" s="21"/>
      <c r="I283" s="21"/>
      <c r="J283" s="21"/>
      <c r="K283" s="21"/>
      <c r="L283" s="21"/>
      <c r="M283" s="21"/>
      <c r="N283" s="3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 t="s">
        <v>76</v>
      </c>
      <c r="AF283" s="21" t="s">
        <v>76</v>
      </c>
      <c r="AG283" s="21"/>
      <c r="AH283" s="21"/>
      <c r="AI283" s="21"/>
      <c r="AJ283" s="21"/>
      <c r="AK283" s="21"/>
      <c r="AL283">
        <f t="shared" si="24"/>
        <v>1</v>
      </c>
      <c r="AM283">
        <f t="shared" si="26"/>
        <v>0</v>
      </c>
      <c r="AN283">
        <f t="shared" si="27"/>
        <v>1</v>
      </c>
      <c r="AO283">
        <f t="shared" si="28"/>
        <v>1</v>
      </c>
      <c r="AP283">
        <f t="shared" si="29"/>
        <v>1</v>
      </c>
      <c r="AQ283">
        <f t="shared" si="25"/>
        <v>0</v>
      </c>
    </row>
    <row r="284" spans="1:43" x14ac:dyDescent="0.3">
      <c r="A284" s="21"/>
      <c r="B284" s="21"/>
      <c r="C284" s="30"/>
      <c r="D284" s="21"/>
      <c r="E284" s="21">
        <v>4</v>
      </c>
      <c r="F284" s="21"/>
      <c r="G284" s="21"/>
      <c r="H284" s="21"/>
      <c r="I284" s="21"/>
      <c r="J284" s="21"/>
      <c r="K284" s="21"/>
      <c r="L284" s="21"/>
      <c r="M284" s="21"/>
      <c r="N284" s="30"/>
      <c r="O284" s="21"/>
      <c r="P284" s="21"/>
      <c r="Q284" s="21"/>
      <c r="R284" s="21"/>
      <c r="S284" s="21"/>
      <c r="T284" s="21"/>
      <c r="U284" s="21">
        <v>3</v>
      </c>
      <c r="V284" s="21"/>
      <c r="W284" s="21"/>
      <c r="X284" s="21"/>
      <c r="Y284" s="21"/>
      <c r="Z284" s="21"/>
      <c r="AA284" s="21"/>
      <c r="AB284" s="21"/>
      <c r="AC284" s="21" t="s">
        <v>76</v>
      </c>
      <c r="AD284" s="21"/>
      <c r="AE284" s="21"/>
      <c r="AF284" s="21"/>
      <c r="AG284" s="21"/>
      <c r="AH284" s="21" t="s">
        <v>122</v>
      </c>
      <c r="AI284" s="21"/>
      <c r="AJ284" s="21"/>
      <c r="AK284" s="21"/>
      <c r="AL284">
        <f t="shared" si="24"/>
        <v>0</v>
      </c>
      <c r="AM284">
        <f t="shared" si="26"/>
        <v>0</v>
      </c>
      <c r="AN284">
        <f t="shared" si="27"/>
        <v>0</v>
      </c>
      <c r="AO284">
        <f t="shared" si="28"/>
        <v>0</v>
      </c>
      <c r="AP284">
        <f t="shared" si="29"/>
        <v>0</v>
      </c>
      <c r="AQ284">
        <f t="shared" si="25"/>
        <v>0</v>
      </c>
    </row>
    <row r="285" spans="1:43" x14ac:dyDescent="0.3">
      <c r="A285" s="21"/>
      <c r="B285" s="21"/>
      <c r="C285" s="30"/>
      <c r="D285" s="21">
        <v>23</v>
      </c>
      <c r="E285" s="21"/>
      <c r="F285" s="21"/>
      <c r="G285" s="21"/>
      <c r="H285" s="21"/>
      <c r="I285" s="21">
        <v>24</v>
      </c>
      <c r="J285" s="21">
        <v>23</v>
      </c>
      <c r="K285" s="21"/>
      <c r="L285" s="21"/>
      <c r="M285" s="21"/>
      <c r="N285" s="30"/>
      <c r="O285" s="21">
        <v>9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>
        <f t="shared" si="24"/>
        <v>2</v>
      </c>
      <c r="AM285">
        <f t="shared" si="26"/>
        <v>2</v>
      </c>
      <c r="AN285">
        <f t="shared" si="27"/>
        <v>2</v>
      </c>
      <c r="AO285">
        <f t="shared" si="28"/>
        <v>1</v>
      </c>
      <c r="AP285">
        <f t="shared" si="29"/>
        <v>1</v>
      </c>
      <c r="AQ285">
        <f t="shared" si="25"/>
        <v>1</v>
      </c>
    </row>
    <row r="286" spans="1:43" x14ac:dyDescent="0.3">
      <c r="A286" s="21"/>
      <c r="B286" s="21"/>
      <c r="C286" s="30"/>
      <c r="D286" s="21"/>
      <c r="E286" s="21"/>
      <c r="F286" s="21"/>
      <c r="G286" s="21"/>
      <c r="H286" s="21">
        <v>15</v>
      </c>
      <c r="I286" s="21">
        <v>26</v>
      </c>
      <c r="J286" s="21"/>
      <c r="K286" s="21"/>
      <c r="L286" s="21"/>
      <c r="M286" s="21"/>
      <c r="N286" s="30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>
        <v>6</v>
      </c>
      <c r="AC286" s="21"/>
      <c r="AD286" s="21"/>
      <c r="AE286" s="21"/>
      <c r="AF286" s="21"/>
      <c r="AG286" s="21"/>
      <c r="AH286" s="21"/>
      <c r="AI286" s="21" t="s">
        <v>123</v>
      </c>
      <c r="AJ286" s="21"/>
      <c r="AK286" s="21"/>
      <c r="AL286">
        <f t="shared" si="24"/>
        <v>2</v>
      </c>
      <c r="AM286">
        <f t="shared" si="26"/>
        <v>2</v>
      </c>
      <c r="AN286">
        <f t="shared" si="27"/>
        <v>1</v>
      </c>
      <c r="AO286">
        <f t="shared" si="28"/>
        <v>1</v>
      </c>
      <c r="AP286">
        <f t="shared" si="29"/>
        <v>2</v>
      </c>
      <c r="AQ286">
        <f t="shared" si="25"/>
        <v>0</v>
      </c>
    </row>
    <row r="287" spans="1:43" x14ac:dyDescent="0.3">
      <c r="A287" s="21"/>
      <c r="B287" s="21"/>
      <c r="C287" s="30"/>
      <c r="D287" s="21"/>
      <c r="E287" s="21"/>
      <c r="F287" s="21"/>
      <c r="G287" s="21">
        <v>11</v>
      </c>
      <c r="H287" s="21"/>
      <c r="I287" s="21"/>
      <c r="J287" s="21">
        <v>14</v>
      </c>
      <c r="K287" s="21"/>
      <c r="L287" s="21"/>
      <c r="M287" s="21"/>
      <c r="N287" s="30"/>
      <c r="O287" s="21"/>
      <c r="P287" s="21"/>
      <c r="Q287" s="21"/>
      <c r="R287" s="21">
        <v>28</v>
      </c>
      <c r="S287" s="21"/>
      <c r="T287" s="21"/>
      <c r="U287" s="21"/>
      <c r="V287" s="21"/>
      <c r="W287" s="21"/>
      <c r="X287" s="21"/>
      <c r="Y287" s="21"/>
      <c r="Z287" s="21"/>
      <c r="AA287" s="21"/>
      <c r="AB287" s="21">
        <v>5</v>
      </c>
      <c r="AC287" s="21"/>
      <c r="AD287" s="21"/>
      <c r="AE287" s="21"/>
      <c r="AF287" s="21"/>
      <c r="AG287" s="21"/>
      <c r="AH287" s="21"/>
      <c r="AI287" s="21"/>
      <c r="AJ287" s="21"/>
      <c r="AK287" s="21"/>
      <c r="AL287">
        <f t="shared" si="24"/>
        <v>2</v>
      </c>
      <c r="AM287">
        <f t="shared" si="26"/>
        <v>1</v>
      </c>
      <c r="AN287">
        <f t="shared" si="27"/>
        <v>2</v>
      </c>
      <c r="AO287">
        <f t="shared" si="28"/>
        <v>2</v>
      </c>
      <c r="AP287">
        <f t="shared" si="29"/>
        <v>1</v>
      </c>
      <c r="AQ287">
        <f t="shared" si="25"/>
        <v>0</v>
      </c>
    </row>
    <row r="288" spans="1:43" x14ac:dyDescent="0.3">
      <c r="A288" s="21"/>
      <c r="B288" s="21"/>
      <c r="C288" s="30"/>
      <c r="D288" s="21">
        <v>82</v>
      </c>
      <c r="E288" s="21"/>
      <c r="F288" s="21"/>
      <c r="G288" s="21"/>
      <c r="H288" s="21"/>
      <c r="I288" s="21">
        <v>9</v>
      </c>
      <c r="J288" s="21"/>
      <c r="K288" s="21"/>
      <c r="L288" s="21"/>
      <c r="M288" s="21"/>
      <c r="N288" s="30"/>
      <c r="O288" s="21"/>
      <c r="P288" s="21"/>
      <c r="Q288" s="21">
        <v>3</v>
      </c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 t="s">
        <v>114</v>
      </c>
      <c r="AF288" s="21"/>
      <c r="AG288" s="21"/>
      <c r="AH288" s="21"/>
      <c r="AI288" s="21"/>
      <c r="AJ288" s="21"/>
      <c r="AK288" s="21"/>
      <c r="AL288">
        <f t="shared" si="24"/>
        <v>1</v>
      </c>
      <c r="AM288">
        <f t="shared" si="26"/>
        <v>1</v>
      </c>
      <c r="AN288">
        <f t="shared" si="27"/>
        <v>1</v>
      </c>
      <c r="AO288">
        <f t="shared" si="28"/>
        <v>0</v>
      </c>
      <c r="AP288">
        <f t="shared" si="29"/>
        <v>1</v>
      </c>
      <c r="AQ288">
        <f t="shared" si="25"/>
        <v>0</v>
      </c>
    </row>
    <row r="289" spans="1:43" x14ac:dyDescent="0.3">
      <c r="A289" s="21"/>
      <c r="B289" s="21"/>
      <c r="C289" s="30"/>
      <c r="D289" s="21"/>
      <c r="E289" s="21"/>
      <c r="F289" s="21"/>
      <c r="G289" s="21">
        <v>25</v>
      </c>
      <c r="H289" s="21"/>
      <c r="I289" s="21"/>
      <c r="J289" s="21"/>
      <c r="K289" s="21"/>
      <c r="L289" s="21"/>
      <c r="M289" s="21"/>
      <c r="N289" s="30"/>
      <c r="O289" s="21">
        <v>20</v>
      </c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 t="s">
        <v>76</v>
      </c>
      <c r="AE289" s="21"/>
      <c r="AF289" s="21"/>
      <c r="AG289" s="21"/>
      <c r="AH289" s="21"/>
      <c r="AI289" s="21"/>
      <c r="AJ289" s="21" t="s">
        <v>124</v>
      </c>
      <c r="AK289" s="21"/>
      <c r="AL289">
        <f t="shared" si="24"/>
        <v>1</v>
      </c>
      <c r="AM289">
        <f t="shared" si="26"/>
        <v>0</v>
      </c>
      <c r="AN289">
        <f t="shared" si="27"/>
        <v>1</v>
      </c>
      <c r="AO289">
        <f t="shared" si="28"/>
        <v>1</v>
      </c>
      <c r="AP289">
        <f t="shared" si="29"/>
        <v>1</v>
      </c>
      <c r="AQ289">
        <f t="shared" si="25"/>
        <v>1</v>
      </c>
    </row>
    <row r="290" spans="1:43" x14ac:dyDescent="0.3">
      <c r="A290" s="21"/>
      <c r="B290" s="21"/>
      <c r="C290" s="30"/>
      <c r="D290" s="21"/>
      <c r="E290" s="21"/>
      <c r="F290" s="21"/>
      <c r="G290" s="21"/>
      <c r="H290" s="21">
        <v>11</v>
      </c>
      <c r="I290" s="21">
        <v>15</v>
      </c>
      <c r="J290" s="21">
        <v>22</v>
      </c>
      <c r="K290" s="21"/>
      <c r="L290" s="21"/>
      <c r="M290" s="21"/>
      <c r="N290" s="30"/>
      <c r="O290" s="21"/>
      <c r="P290" s="21"/>
      <c r="Q290" s="21"/>
      <c r="R290" s="21"/>
      <c r="S290" s="21" t="s">
        <v>119</v>
      </c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>
        <f t="shared" si="24"/>
        <v>3</v>
      </c>
      <c r="AM290">
        <f t="shared" si="26"/>
        <v>3</v>
      </c>
      <c r="AN290">
        <f t="shared" si="27"/>
        <v>2</v>
      </c>
      <c r="AO290">
        <f t="shared" si="28"/>
        <v>2</v>
      </c>
      <c r="AP290">
        <f t="shared" si="29"/>
        <v>2</v>
      </c>
      <c r="AQ290">
        <f t="shared" si="25"/>
        <v>0</v>
      </c>
    </row>
    <row r="291" spans="1:43" x14ac:dyDescent="0.3">
      <c r="A291" s="21"/>
      <c r="B291" s="21"/>
      <c r="C291" s="30"/>
      <c r="D291" s="21">
        <v>117</v>
      </c>
      <c r="E291" s="21"/>
      <c r="F291" s="21"/>
      <c r="G291" s="21">
        <v>16</v>
      </c>
      <c r="H291" s="21"/>
      <c r="I291" s="21"/>
      <c r="J291" s="21"/>
      <c r="K291" s="21"/>
      <c r="L291" s="21"/>
      <c r="M291" s="21"/>
      <c r="N291" s="30" t="s">
        <v>120</v>
      </c>
      <c r="O291" s="21">
        <v>14</v>
      </c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>
        <f t="shared" si="24"/>
        <v>1</v>
      </c>
      <c r="AM291">
        <f t="shared" si="26"/>
        <v>0</v>
      </c>
      <c r="AN291">
        <f t="shared" si="27"/>
        <v>1</v>
      </c>
      <c r="AO291">
        <f t="shared" si="28"/>
        <v>1</v>
      </c>
      <c r="AP291">
        <f t="shared" si="29"/>
        <v>1</v>
      </c>
      <c r="AQ291">
        <f t="shared" si="25"/>
        <v>1</v>
      </c>
    </row>
    <row r="292" spans="1:43" x14ac:dyDescent="0.3">
      <c r="A292" s="21"/>
      <c r="B292" s="21"/>
      <c r="C292" s="30"/>
      <c r="D292" s="21">
        <v>14</v>
      </c>
      <c r="E292" s="21"/>
      <c r="F292" s="21"/>
      <c r="G292" s="21"/>
      <c r="H292" s="21"/>
      <c r="I292" s="21"/>
      <c r="J292" s="21"/>
      <c r="K292" s="21"/>
      <c r="L292" s="21"/>
      <c r="M292" s="21"/>
      <c r="N292" s="30"/>
      <c r="O292" s="21"/>
      <c r="P292" s="21"/>
      <c r="Q292" s="21"/>
      <c r="R292" s="21"/>
      <c r="S292" s="21"/>
      <c r="T292" s="21">
        <v>7</v>
      </c>
      <c r="U292" s="21"/>
      <c r="V292" s="21"/>
      <c r="W292" s="21"/>
      <c r="X292" s="21"/>
      <c r="Y292" s="21" t="s">
        <v>76</v>
      </c>
      <c r="Z292" s="21"/>
      <c r="AA292" s="21"/>
      <c r="AB292" s="21"/>
      <c r="AC292" s="21"/>
      <c r="AD292" s="21"/>
      <c r="AE292" s="21"/>
      <c r="AF292" s="21" t="s">
        <v>124</v>
      </c>
      <c r="AG292" s="21"/>
      <c r="AH292" s="21"/>
      <c r="AI292" s="21"/>
      <c r="AJ292" s="21"/>
      <c r="AK292" s="21"/>
      <c r="AL292">
        <f t="shared" si="24"/>
        <v>0</v>
      </c>
      <c r="AM292">
        <f t="shared" si="26"/>
        <v>0</v>
      </c>
      <c r="AN292">
        <f t="shared" si="27"/>
        <v>0</v>
      </c>
      <c r="AO292">
        <f t="shared" si="28"/>
        <v>0</v>
      </c>
      <c r="AP292">
        <f t="shared" si="29"/>
        <v>0</v>
      </c>
      <c r="AQ292">
        <f t="shared" si="25"/>
        <v>0</v>
      </c>
    </row>
    <row r="293" spans="1:43" x14ac:dyDescent="0.3">
      <c r="A293" s="21"/>
      <c r="B293" s="21"/>
      <c r="C293" s="30"/>
      <c r="D293" s="21"/>
      <c r="E293" s="21"/>
      <c r="F293" s="21"/>
      <c r="G293" s="21"/>
      <c r="H293" s="21">
        <v>27</v>
      </c>
      <c r="I293" s="21">
        <v>11</v>
      </c>
      <c r="J293" s="21">
        <v>21</v>
      </c>
      <c r="K293" s="21"/>
      <c r="L293" s="21"/>
      <c r="M293" s="21"/>
      <c r="N293" s="30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>
        <v>4</v>
      </c>
      <c r="AC293" s="21"/>
      <c r="AD293" s="21"/>
      <c r="AE293" s="21"/>
      <c r="AF293" s="21"/>
      <c r="AG293" s="21"/>
      <c r="AH293" s="21"/>
      <c r="AI293" s="21"/>
      <c r="AJ293" s="21"/>
      <c r="AK293" s="21"/>
      <c r="AL293">
        <f t="shared" si="24"/>
        <v>3</v>
      </c>
      <c r="AM293">
        <f t="shared" si="26"/>
        <v>3</v>
      </c>
      <c r="AN293">
        <f t="shared" si="27"/>
        <v>2</v>
      </c>
      <c r="AO293">
        <f t="shared" si="28"/>
        <v>2</v>
      </c>
      <c r="AP293">
        <f t="shared" si="29"/>
        <v>2</v>
      </c>
      <c r="AQ293">
        <f t="shared" si="25"/>
        <v>0</v>
      </c>
    </row>
    <row r="294" spans="1:43" x14ac:dyDescent="0.3">
      <c r="A294" s="21"/>
      <c r="B294" s="21"/>
      <c r="C294" s="30"/>
      <c r="D294" s="21"/>
      <c r="E294" s="21"/>
      <c r="F294" s="21"/>
      <c r="G294" s="21">
        <v>9</v>
      </c>
      <c r="H294" s="21"/>
      <c r="I294" s="21"/>
      <c r="J294" s="21"/>
      <c r="K294" s="21"/>
      <c r="L294" s="21"/>
      <c r="M294" s="21"/>
      <c r="N294" s="30"/>
      <c r="O294" s="21"/>
      <c r="P294" s="21"/>
      <c r="Q294" s="21"/>
      <c r="R294" s="21"/>
      <c r="S294" s="21"/>
      <c r="T294" s="21">
        <v>5</v>
      </c>
      <c r="U294" s="21"/>
      <c r="V294" s="21"/>
      <c r="W294" s="21"/>
      <c r="X294" s="21"/>
      <c r="Y294" s="21"/>
      <c r="Z294" s="21"/>
      <c r="AA294" s="21"/>
      <c r="AB294" s="21"/>
      <c r="AC294" s="21" t="s">
        <v>118</v>
      </c>
      <c r="AD294" s="21"/>
      <c r="AE294" s="21" t="s">
        <v>76</v>
      </c>
      <c r="AF294" s="21"/>
      <c r="AG294" s="21"/>
      <c r="AH294" s="21"/>
      <c r="AI294" s="21"/>
      <c r="AJ294" s="21"/>
      <c r="AK294" s="21"/>
      <c r="AL294">
        <f t="shared" si="24"/>
        <v>1</v>
      </c>
      <c r="AM294">
        <f t="shared" si="26"/>
        <v>0</v>
      </c>
      <c r="AN294">
        <f t="shared" si="27"/>
        <v>1</v>
      </c>
      <c r="AO294">
        <f t="shared" si="28"/>
        <v>1</v>
      </c>
      <c r="AP294">
        <f t="shared" si="29"/>
        <v>1</v>
      </c>
      <c r="AQ294">
        <f t="shared" si="25"/>
        <v>0</v>
      </c>
    </row>
    <row r="295" spans="1:43" x14ac:dyDescent="0.3">
      <c r="A295" s="21"/>
      <c r="B295" s="21"/>
      <c r="C295" s="30"/>
      <c r="D295" s="21">
        <v>13</v>
      </c>
      <c r="E295" s="21"/>
      <c r="F295" s="21" t="s">
        <v>121</v>
      </c>
      <c r="G295" s="21"/>
      <c r="H295" s="21">
        <v>8</v>
      </c>
      <c r="I295" s="21"/>
      <c r="J295" s="21"/>
      <c r="K295" s="21"/>
      <c r="L295" s="21"/>
      <c r="M295" s="21"/>
      <c r="N295" s="30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>
        <v>6</v>
      </c>
      <c r="AC295" s="21"/>
      <c r="AD295" s="21"/>
      <c r="AE295" s="21"/>
      <c r="AF295" s="21"/>
      <c r="AG295" s="21"/>
      <c r="AH295" s="21"/>
      <c r="AI295" s="21"/>
      <c r="AJ295" s="21"/>
      <c r="AK295" s="21"/>
      <c r="AL295">
        <f t="shared" si="24"/>
        <v>1</v>
      </c>
      <c r="AM295">
        <f t="shared" si="26"/>
        <v>1</v>
      </c>
      <c r="AN295">
        <f t="shared" si="27"/>
        <v>0</v>
      </c>
      <c r="AO295">
        <f t="shared" si="28"/>
        <v>1</v>
      </c>
      <c r="AP295">
        <f t="shared" si="29"/>
        <v>1</v>
      </c>
      <c r="AQ295">
        <f t="shared" si="25"/>
        <v>0</v>
      </c>
    </row>
    <row r="296" spans="1:43" x14ac:dyDescent="0.3">
      <c r="A296" s="21"/>
      <c r="B296" s="21"/>
      <c r="C296" s="30"/>
      <c r="D296" s="21"/>
      <c r="E296" s="21">
        <v>3</v>
      </c>
      <c r="F296" s="21"/>
      <c r="G296" s="21"/>
      <c r="H296" s="21"/>
      <c r="I296" s="21"/>
      <c r="J296" s="21"/>
      <c r="K296" s="21"/>
      <c r="L296" s="21"/>
      <c r="M296" s="21"/>
      <c r="N296" s="30"/>
      <c r="O296" s="21"/>
      <c r="P296" s="21"/>
      <c r="Q296" s="21">
        <v>3</v>
      </c>
      <c r="R296" s="21"/>
      <c r="S296" s="21"/>
      <c r="T296" s="21"/>
      <c r="U296" s="21"/>
      <c r="V296" s="21"/>
      <c r="W296" s="21"/>
      <c r="X296" s="21"/>
      <c r="Y296" s="21" t="s">
        <v>76</v>
      </c>
      <c r="Z296" s="21"/>
      <c r="AA296" s="21"/>
      <c r="AB296" s="21"/>
      <c r="AC296" s="21"/>
      <c r="AD296" s="21"/>
      <c r="AE296" s="21"/>
      <c r="AF296" s="21" t="s">
        <v>122</v>
      </c>
      <c r="AG296" s="21"/>
      <c r="AH296" s="21"/>
      <c r="AI296" s="21"/>
      <c r="AJ296" s="21"/>
      <c r="AK296" s="21"/>
      <c r="AL296">
        <f t="shared" si="24"/>
        <v>0</v>
      </c>
      <c r="AM296">
        <f t="shared" si="26"/>
        <v>0</v>
      </c>
      <c r="AN296">
        <f t="shared" si="27"/>
        <v>0</v>
      </c>
      <c r="AO296">
        <f t="shared" si="28"/>
        <v>0</v>
      </c>
      <c r="AP296">
        <f t="shared" si="29"/>
        <v>0</v>
      </c>
      <c r="AQ296">
        <f t="shared" si="25"/>
        <v>0</v>
      </c>
    </row>
    <row r="297" spans="1:43" x14ac:dyDescent="0.3">
      <c r="A297" s="21"/>
      <c r="B297" s="21"/>
      <c r="C297" s="30"/>
      <c r="D297" s="21">
        <v>14</v>
      </c>
      <c r="E297" s="21"/>
      <c r="F297" s="21"/>
      <c r="G297" s="21"/>
      <c r="H297" s="21"/>
      <c r="I297" s="21">
        <v>5</v>
      </c>
      <c r="J297" s="21"/>
      <c r="K297" s="21"/>
      <c r="L297" s="21"/>
      <c r="M297" s="21"/>
      <c r="N297" s="30"/>
      <c r="O297" s="21"/>
      <c r="P297" s="21"/>
      <c r="Q297" s="21">
        <v>11</v>
      </c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 t="s">
        <v>125</v>
      </c>
      <c r="AF297" s="21"/>
      <c r="AG297" s="21"/>
      <c r="AH297" s="21"/>
      <c r="AI297" s="21"/>
      <c r="AJ297" s="21"/>
      <c r="AK297" s="21"/>
      <c r="AL297">
        <f t="shared" si="24"/>
        <v>1</v>
      </c>
      <c r="AM297">
        <f t="shared" si="26"/>
        <v>1</v>
      </c>
      <c r="AN297">
        <f t="shared" si="27"/>
        <v>1</v>
      </c>
      <c r="AO297">
        <f t="shared" si="28"/>
        <v>0</v>
      </c>
      <c r="AP297">
        <f t="shared" si="29"/>
        <v>1</v>
      </c>
      <c r="AQ297">
        <f t="shared" si="25"/>
        <v>0</v>
      </c>
    </row>
    <row r="298" spans="1:43" x14ac:dyDescent="0.3">
      <c r="A298" s="21"/>
      <c r="B298" s="21"/>
      <c r="C298" s="30"/>
      <c r="D298" s="21">
        <v>117</v>
      </c>
      <c r="E298" s="21"/>
      <c r="F298" s="21"/>
      <c r="G298" s="21"/>
      <c r="H298" s="21"/>
      <c r="I298" s="21"/>
      <c r="J298" s="21">
        <v>9</v>
      </c>
      <c r="K298" s="21"/>
      <c r="L298" s="21"/>
      <c r="M298" s="21"/>
      <c r="N298" s="30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 t="s">
        <v>114</v>
      </c>
      <c r="AD298" s="21"/>
      <c r="AE298" s="21"/>
      <c r="AF298" s="21"/>
      <c r="AG298" s="21" t="s">
        <v>76</v>
      </c>
      <c r="AH298" s="21"/>
      <c r="AI298" s="21"/>
      <c r="AJ298" s="21"/>
      <c r="AK298" s="21"/>
      <c r="AL298">
        <f t="shared" si="24"/>
        <v>1</v>
      </c>
      <c r="AM298">
        <f t="shared" si="26"/>
        <v>1</v>
      </c>
      <c r="AN298">
        <f t="shared" si="27"/>
        <v>1</v>
      </c>
      <c r="AO298">
        <f t="shared" si="28"/>
        <v>1</v>
      </c>
      <c r="AP298">
        <f t="shared" si="29"/>
        <v>0</v>
      </c>
      <c r="AQ298">
        <f t="shared" si="25"/>
        <v>0</v>
      </c>
    </row>
    <row r="299" spans="1:43" x14ac:dyDescent="0.3">
      <c r="A299" s="21"/>
      <c r="B299" s="21"/>
      <c r="C299" s="30"/>
      <c r="D299" s="21">
        <v>43</v>
      </c>
      <c r="E299" s="21"/>
      <c r="F299" s="21"/>
      <c r="G299" s="21"/>
      <c r="H299" s="21"/>
      <c r="I299" s="21"/>
      <c r="J299" s="21"/>
      <c r="K299" s="21"/>
      <c r="L299" s="21"/>
      <c r="M299" s="21"/>
      <c r="N299" s="30"/>
      <c r="O299" s="21"/>
      <c r="P299" s="21"/>
      <c r="Q299" s="21">
        <v>9</v>
      </c>
      <c r="R299" s="21"/>
      <c r="S299" s="21"/>
      <c r="T299" s="21">
        <v>7</v>
      </c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 t="s">
        <v>120</v>
      </c>
      <c r="AI299" s="21"/>
      <c r="AJ299" s="21"/>
      <c r="AK299" s="21"/>
      <c r="AL299">
        <f t="shared" si="24"/>
        <v>0</v>
      </c>
      <c r="AM299">
        <f t="shared" si="26"/>
        <v>0</v>
      </c>
      <c r="AN299">
        <f t="shared" si="27"/>
        <v>0</v>
      </c>
      <c r="AO299">
        <f t="shared" si="28"/>
        <v>0</v>
      </c>
      <c r="AP299">
        <f t="shared" si="29"/>
        <v>0</v>
      </c>
      <c r="AQ299">
        <f t="shared" si="25"/>
        <v>0</v>
      </c>
    </row>
    <row r="300" spans="1:43" x14ac:dyDescent="0.3">
      <c r="A300" s="21"/>
      <c r="B300" s="21"/>
      <c r="C300" s="30"/>
      <c r="D300" s="21">
        <v>112</v>
      </c>
      <c r="E300" s="21"/>
      <c r="F300" s="21">
        <v>2</v>
      </c>
      <c r="G300" s="21">
        <v>20</v>
      </c>
      <c r="H300" s="21"/>
      <c r="I300" s="21"/>
      <c r="J300" s="21"/>
      <c r="K300" s="21"/>
      <c r="L300" s="21"/>
      <c r="M300" s="21"/>
      <c r="N300" s="30"/>
      <c r="O300" s="21"/>
      <c r="P300" s="21"/>
      <c r="Q300" s="21"/>
      <c r="R300" s="21"/>
      <c r="S300" s="21"/>
      <c r="T300" s="21"/>
      <c r="U300" s="21"/>
      <c r="V300" s="21" t="s">
        <v>126</v>
      </c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>
        <f t="shared" si="24"/>
        <v>1</v>
      </c>
      <c r="AM300">
        <f t="shared" si="26"/>
        <v>0</v>
      </c>
      <c r="AN300">
        <f t="shared" si="27"/>
        <v>1</v>
      </c>
      <c r="AO300">
        <f t="shared" si="28"/>
        <v>1</v>
      </c>
      <c r="AP300">
        <f t="shared" si="29"/>
        <v>1</v>
      </c>
      <c r="AQ300">
        <f t="shared" si="25"/>
        <v>0</v>
      </c>
    </row>
    <row r="301" spans="1:43" x14ac:dyDescent="0.3">
      <c r="A301" s="21"/>
      <c r="B301" s="21"/>
      <c r="C301" s="30"/>
      <c r="D301" s="21"/>
      <c r="E301" s="21">
        <v>3</v>
      </c>
      <c r="F301" s="21"/>
      <c r="G301" s="21"/>
      <c r="H301" s="21"/>
      <c r="I301" s="21">
        <v>25</v>
      </c>
      <c r="J301" s="21"/>
      <c r="K301" s="21"/>
      <c r="L301" s="21"/>
      <c r="M301" s="21"/>
      <c r="N301" s="30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 t="s">
        <v>76</v>
      </c>
      <c r="AD301" s="21"/>
      <c r="AE301" s="21"/>
      <c r="AF301" s="21" t="s">
        <v>125</v>
      </c>
      <c r="AG301" s="21"/>
      <c r="AH301" s="21"/>
      <c r="AI301" s="21"/>
      <c r="AJ301" s="21"/>
      <c r="AK301" s="21"/>
      <c r="AL301">
        <f t="shared" si="24"/>
        <v>1</v>
      </c>
      <c r="AM301">
        <f t="shared" si="26"/>
        <v>1</v>
      </c>
      <c r="AN301">
        <f t="shared" si="27"/>
        <v>1</v>
      </c>
      <c r="AO301">
        <f t="shared" si="28"/>
        <v>0</v>
      </c>
      <c r="AP301">
        <f t="shared" si="29"/>
        <v>1</v>
      </c>
      <c r="AQ301">
        <f t="shared" si="25"/>
        <v>0</v>
      </c>
    </row>
    <row r="302" spans="1:43" x14ac:dyDescent="0.3">
      <c r="A302" s="21"/>
      <c r="B302" s="21"/>
      <c r="C302" s="30"/>
      <c r="D302" s="21">
        <v>49</v>
      </c>
      <c r="E302" s="21"/>
      <c r="F302" s="21"/>
      <c r="G302" s="21">
        <v>8</v>
      </c>
      <c r="H302" s="21"/>
      <c r="I302" s="21"/>
      <c r="J302" s="21"/>
      <c r="K302" s="21"/>
      <c r="L302" s="21"/>
      <c r="M302" s="21"/>
      <c r="N302" s="30"/>
      <c r="O302" s="21">
        <v>10</v>
      </c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 t="s">
        <v>125</v>
      </c>
      <c r="AL302">
        <f t="shared" si="24"/>
        <v>1</v>
      </c>
      <c r="AM302">
        <f t="shared" si="26"/>
        <v>0</v>
      </c>
      <c r="AN302">
        <f t="shared" si="27"/>
        <v>1</v>
      </c>
      <c r="AO302">
        <f t="shared" si="28"/>
        <v>1</v>
      </c>
      <c r="AP302">
        <f t="shared" si="29"/>
        <v>1</v>
      </c>
      <c r="AQ302">
        <f t="shared" si="25"/>
        <v>1</v>
      </c>
    </row>
    <row r="303" spans="1:43" x14ac:dyDescent="0.3">
      <c r="A303" s="21"/>
      <c r="B303" s="21"/>
      <c r="C303" s="30"/>
      <c r="D303" s="21">
        <v>93</v>
      </c>
      <c r="E303" s="21">
        <v>5</v>
      </c>
      <c r="F303" s="21"/>
      <c r="G303" s="21"/>
      <c r="H303" s="21"/>
      <c r="I303" s="21"/>
      <c r="J303" s="21"/>
      <c r="K303" s="21"/>
      <c r="L303" s="21"/>
      <c r="M303" s="21"/>
      <c r="N303" s="30"/>
      <c r="O303" s="21"/>
      <c r="P303" s="21"/>
      <c r="Q303" s="21"/>
      <c r="R303" s="21">
        <v>36</v>
      </c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 t="s">
        <v>124</v>
      </c>
      <c r="AG303" s="21"/>
      <c r="AH303" s="21"/>
      <c r="AI303" s="21"/>
      <c r="AJ303" s="21"/>
      <c r="AK303" s="21"/>
      <c r="AL303">
        <f t="shared" si="24"/>
        <v>0</v>
      </c>
      <c r="AM303">
        <f t="shared" si="26"/>
        <v>0</v>
      </c>
      <c r="AN303">
        <f t="shared" si="27"/>
        <v>0</v>
      </c>
      <c r="AO303">
        <f t="shared" si="28"/>
        <v>0</v>
      </c>
      <c r="AP303">
        <f t="shared" si="29"/>
        <v>0</v>
      </c>
      <c r="AQ303">
        <f t="shared" si="25"/>
        <v>0</v>
      </c>
    </row>
    <row r="304" spans="1:43" x14ac:dyDescent="0.3">
      <c r="A304" s="21"/>
      <c r="B304" s="21"/>
      <c r="C304" s="30"/>
      <c r="D304" s="21"/>
      <c r="E304" s="21"/>
      <c r="F304" s="21"/>
      <c r="G304" s="21">
        <v>18</v>
      </c>
      <c r="H304" s="21"/>
      <c r="I304" s="21"/>
      <c r="J304" s="21"/>
      <c r="K304" s="21"/>
      <c r="L304" s="21"/>
      <c r="M304" s="21" t="s">
        <v>121</v>
      </c>
      <c r="N304" s="30"/>
      <c r="O304" s="21"/>
      <c r="P304" s="21"/>
      <c r="Q304" s="21">
        <v>13</v>
      </c>
      <c r="R304" s="21"/>
      <c r="S304" s="21"/>
      <c r="T304" s="21"/>
      <c r="U304" s="21"/>
      <c r="V304" s="21"/>
      <c r="W304" s="21"/>
      <c r="X304" s="21"/>
      <c r="Y304" s="21"/>
      <c r="Z304" s="21"/>
      <c r="AA304" s="21">
        <v>4</v>
      </c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>
        <f t="shared" si="24"/>
        <v>1</v>
      </c>
      <c r="AM304">
        <f t="shared" si="26"/>
        <v>0</v>
      </c>
      <c r="AN304">
        <f t="shared" si="27"/>
        <v>1</v>
      </c>
      <c r="AO304">
        <f t="shared" si="28"/>
        <v>1</v>
      </c>
      <c r="AP304">
        <f t="shared" si="29"/>
        <v>1</v>
      </c>
      <c r="AQ304">
        <f t="shared" si="25"/>
        <v>0</v>
      </c>
    </row>
    <row r="305" spans="1:43" x14ac:dyDescent="0.3">
      <c r="A305" s="21"/>
      <c r="B305" s="21"/>
      <c r="C305" s="30"/>
      <c r="D305" s="21">
        <v>27</v>
      </c>
      <c r="E305" s="21"/>
      <c r="F305" s="21"/>
      <c r="G305" s="21"/>
      <c r="H305" s="21"/>
      <c r="I305" s="21"/>
      <c r="J305" s="21"/>
      <c r="K305" s="21"/>
      <c r="L305" s="21"/>
      <c r="M305" s="21"/>
      <c r="N305" s="30" t="s">
        <v>76</v>
      </c>
      <c r="O305" s="21"/>
      <c r="P305" s="21">
        <v>2</v>
      </c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 t="s">
        <v>120</v>
      </c>
      <c r="AI305" s="21"/>
      <c r="AJ305" s="21"/>
      <c r="AK305" s="21"/>
      <c r="AL305">
        <f t="shared" si="24"/>
        <v>0</v>
      </c>
      <c r="AM305">
        <f t="shared" si="26"/>
        <v>0</v>
      </c>
      <c r="AN305">
        <f t="shared" si="27"/>
        <v>0</v>
      </c>
      <c r="AO305">
        <f t="shared" si="28"/>
        <v>0</v>
      </c>
      <c r="AP305">
        <f t="shared" si="29"/>
        <v>0</v>
      </c>
      <c r="AQ305">
        <f t="shared" si="25"/>
        <v>1</v>
      </c>
    </row>
    <row r="306" spans="1:43" x14ac:dyDescent="0.3">
      <c r="A306" s="21"/>
      <c r="B306" s="21"/>
      <c r="C306" s="30"/>
      <c r="D306" s="21">
        <v>20</v>
      </c>
      <c r="E306" s="21"/>
      <c r="F306" s="21"/>
      <c r="G306" s="21"/>
      <c r="H306" s="21"/>
      <c r="I306" s="21"/>
      <c r="J306" s="21">
        <v>17</v>
      </c>
      <c r="K306" s="21"/>
      <c r="L306" s="21"/>
      <c r="M306" s="21"/>
      <c r="N306" s="30" t="s">
        <v>76</v>
      </c>
      <c r="O306" s="21"/>
      <c r="P306" s="21">
        <v>6</v>
      </c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>
        <f t="shared" si="24"/>
        <v>1</v>
      </c>
      <c r="AM306">
        <f t="shared" si="26"/>
        <v>1</v>
      </c>
      <c r="AN306">
        <f t="shared" si="27"/>
        <v>1</v>
      </c>
      <c r="AO306">
        <f t="shared" si="28"/>
        <v>1</v>
      </c>
      <c r="AP306">
        <f t="shared" si="29"/>
        <v>0</v>
      </c>
      <c r="AQ306">
        <f t="shared" si="25"/>
        <v>1</v>
      </c>
    </row>
    <row r="307" spans="1:43" x14ac:dyDescent="0.3">
      <c r="A307" s="21"/>
      <c r="B307" s="21"/>
      <c r="C307" s="30"/>
      <c r="D307" s="21">
        <v>71</v>
      </c>
      <c r="E307" s="21">
        <v>66</v>
      </c>
      <c r="F307" s="21"/>
      <c r="G307" s="21">
        <v>7</v>
      </c>
      <c r="H307" s="21"/>
      <c r="I307" s="21"/>
      <c r="J307" s="21"/>
      <c r="K307" s="21"/>
      <c r="L307" s="21"/>
      <c r="M307" s="21"/>
      <c r="N307" s="30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 t="s">
        <v>76</v>
      </c>
      <c r="AD307" s="21"/>
      <c r="AE307" s="21"/>
      <c r="AF307" s="21"/>
      <c r="AG307" s="21"/>
      <c r="AH307" s="21"/>
      <c r="AI307" s="21"/>
      <c r="AJ307" s="21"/>
      <c r="AK307" s="21"/>
      <c r="AL307">
        <f t="shared" si="24"/>
        <v>1</v>
      </c>
      <c r="AM307">
        <f t="shared" si="26"/>
        <v>0</v>
      </c>
      <c r="AN307">
        <f t="shared" si="27"/>
        <v>1</v>
      </c>
      <c r="AO307">
        <f t="shared" si="28"/>
        <v>1</v>
      </c>
      <c r="AP307">
        <f t="shared" si="29"/>
        <v>1</v>
      </c>
      <c r="AQ307">
        <f t="shared" si="25"/>
        <v>0</v>
      </c>
    </row>
    <row r="308" spans="1:43" x14ac:dyDescent="0.3">
      <c r="A308" s="21"/>
      <c r="B308" s="21"/>
      <c r="C308" s="30"/>
      <c r="D308" s="21">
        <v>92</v>
      </c>
      <c r="E308" s="21">
        <v>49</v>
      </c>
      <c r="F308" s="21"/>
      <c r="G308" s="21"/>
      <c r="H308" s="21"/>
      <c r="I308" s="21"/>
      <c r="J308" s="21">
        <v>19</v>
      </c>
      <c r="K308" s="21"/>
      <c r="L308" s="21"/>
      <c r="M308" s="21"/>
      <c r="N308" s="30"/>
      <c r="O308" s="21"/>
      <c r="P308" s="21"/>
      <c r="Q308" s="21"/>
      <c r="R308" s="21">
        <v>10</v>
      </c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>
        <f t="shared" si="24"/>
        <v>1</v>
      </c>
      <c r="AM308">
        <f t="shared" si="26"/>
        <v>1</v>
      </c>
      <c r="AN308">
        <f t="shared" si="27"/>
        <v>1</v>
      </c>
      <c r="AO308">
        <f t="shared" si="28"/>
        <v>1</v>
      </c>
      <c r="AP308">
        <f t="shared" si="29"/>
        <v>0</v>
      </c>
      <c r="AQ308">
        <f t="shared" si="25"/>
        <v>0</v>
      </c>
    </row>
    <row r="309" spans="1:43" x14ac:dyDescent="0.3">
      <c r="A309" s="21"/>
      <c r="B309" s="21"/>
      <c r="C309" s="30"/>
      <c r="D309" s="21"/>
      <c r="E309" s="21"/>
      <c r="F309" s="21"/>
      <c r="G309" s="21">
        <v>29</v>
      </c>
      <c r="H309" s="21"/>
      <c r="I309" s="21"/>
      <c r="J309" s="21"/>
      <c r="K309" s="21"/>
      <c r="L309" s="21"/>
      <c r="M309" s="21"/>
      <c r="N309" s="30"/>
      <c r="O309" s="21"/>
      <c r="P309" s="21"/>
      <c r="Q309" s="21"/>
      <c r="R309" s="21"/>
      <c r="S309" s="21"/>
      <c r="T309" s="21"/>
      <c r="U309" s="21">
        <v>4</v>
      </c>
      <c r="V309" s="21"/>
      <c r="W309" s="21"/>
      <c r="X309" s="21"/>
      <c r="Y309" s="21"/>
      <c r="Z309" s="21"/>
      <c r="AA309" s="21">
        <v>3</v>
      </c>
      <c r="AB309" s="21"/>
      <c r="AC309" s="21"/>
      <c r="AD309" s="21"/>
      <c r="AE309" s="21"/>
      <c r="AF309" s="21"/>
      <c r="AG309" s="21"/>
      <c r="AH309" s="21"/>
      <c r="AI309" s="21" t="s">
        <v>76</v>
      </c>
      <c r="AJ309" s="21"/>
      <c r="AK309" s="21"/>
      <c r="AL309">
        <f t="shared" si="24"/>
        <v>1</v>
      </c>
      <c r="AM309">
        <f t="shared" si="26"/>
        <v>0</v>
      </c>
      <c r="AN309">
        <f t="shared" si="27"/>
        <v>1</v>
      </c>
      <c r="AO309">
        <f t="shared" si="28"/>
        <v>1</v>
      </c>
      <c r="AP309">
        <f t="shared" si="29"/>
        <v>1</v>
      </c>
      <c r="AQ309">
        <f t="shared" si="25"/>
        <v>0</v>
      </c>
    </row>
    <row r="310" spans="1:43" x14ac:dyDescent="0.3">
      <c r="A310" s="21"/>
      <c r="B310" s="21"/>
      <c r="C310" s="30"/>
      <c r="D310" s="21"/>
      <c r="E310" s="21">
        <v>41</v>
      </c>
      <c r="F310" s="21"/>
      <c r="G310" s="21"/>
      <c r="H310" s="21">
        <v>7</v>
      </c>
      <c r="I310" s="21"/>
      <c r="J310" s="21"/>
      <c r="K310" s="21"/>
      <c r="L310" s="21"/>
      <c r="M310" s="21"/>
      <c r="N310" s="30"/>
      <c r="O310" s="21"/>
      <c r="P310" s="21"/>
      <c r="Q310" s="21"/>
      <c r="R310" s="21">
        <v>16</v>
      </c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 t="s">
        <v>76</v>
      </c>
      <c r="AJ310" s="21"/>
      <c r="AK310" s="21"/>
      <c r="AL310">
        <f t="shared" si="24"/>
        <v>1</v>
      </c>
      <c r="AM310">
        <f t="shared" si="26"/>
        <v>1</v>
      </c>
      <c r="AN310">
        <f t="shared" si="27"/>
        <v>0</v>
      </c>
      <c r="AO310">
        <f t="shared" si="28"/>
        <v>1</v>
      </c>
      <c r="AP310">
        <f t="shared" si="29"/>
        <v>1</v>
      </c>
      <c r="AQ310">
        <f t="shared" si="25"/>
        <v>0</v>
      </c>
    </row>
    <row r="311" spans="1:43" x14ac:dyDescent="0.3">
      <c r="A311" s="21"/>
      <c r="B311" s="21"/>
      <c r="C311" s="30"/>
      <c r="D311" s="21"/>
      <c r="E311" s="21"/>
      <c r="F311" s="21"/>
      <c r="G311" s="21">
        <v>10</v>
      </c>
      <c r="H311" s="21">
        <v>16</v>
      </c>
      <c r="I311" s="21"/>
      <c r="J311" s="21"/>
      <c r="K311" s="21"/>
      <c r="L311" s="21"/>
      <c r="M311" s="21"/>
      <c r="N311" s="30"/>
      <c r="O311" s="21"/>
      <c r="P311" s="21"/>
      <c r="Q311" s="21"/>
      <c r="R311" s="21"/>
      <c r="S311" s="21"/>
      <c r="T311" s="21"/>
      <c r="U311" s="21">
        <v>4</v>
      </c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 t="s">
        <v>76</v>
      </c>
      <c r="AK311" s="21"/>
      <c r="AL311">
        <f t="shared" si="24"/>
        <v>2</v>
      </c>
      <c r="AM311">
        <f t="shared" si="26"/>
        <v>1</v>
      </c>
      <c r="AN311">
        <f t="shared" si="27"/>
        <v>1</v>
      </c>
      <c r="AO311">
        <f t="shared" si="28"/>
        <v>2</v>
      </c>
      <c r="AP311">
        <f t="shared" si="29"/>
        <v>2</v>
      </c>
      <c r="AQ311">
        <f t="shared" si="25"/>
        <v>0</v>
      </c>
    </row>
    <row r="312" spans="1:43" x14ac:dyDescent="0.3">
      <c r="A312" s="21"/>
      <c r="B312" s="21"/>
      <c r="C312" s="3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30" t="s">
        <v>124</v>
      </c>
      <c r="O312" s="21"/>
      <c r="P312" s="21">
        <v>9</v>
      </c>
      <c r="Q312" s="21"/>
      <c r="R312" s="21"/>
      <c r="S312" s="21"/>
      <c r="T312" s="21">
        <v>7</v>
      </c>
      <c r="U312" s="21"/>
      <c r="V312" s="21"/>
      <c r="W312" s="21"/>
      <c r="X312" s="21"/>
      <c r="Y312" s="21"/>
      <c r="Z312" s="21"/>
      <c r="AA312" s="21">
        <v>8</v>
      </c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>
        <f t="shared" si="24"/>
        <v>0</v>
      </c>
      <c r="AM312">
        <f t="shared" si="26"/>
        <v>0</v>
      </c>
      <c r="AN312">
        <f t="shared" si="27"/>
        <v>0</v>
      </c>
      <c r="AO312">
        <f t="shared" si="28"/>
        <v>0</v>
      </c>
      <c r="AP312">
        <f t="shared" si="29"/>
        <v>0</v>
      </c>
      <c r="AQ312">
        <f t="shared" si="25"/>
        <v>1</v>
      </c>
    </row>
    <row r="313" spans="1:43" x14ac:dyDescent="0.3">
      <c r="A313" s="21"/>
      <c r="B313" s="21"/>
      <c r="C313" s="30"/>
      <c r="D313" s="21"/>
      <c r="E313" s="21"/>
      <c r="F313" s="21"/>
      <c r="G313" s="21">
        <v>13</v>
      </c>
      <c r="H313" s="21"/>
      <c r="I313" s="21"/>
      <c r="J313" s="21"/>
      <c r="K313" s="21"/>
      <c r="L313" s="21"/>
      <c r="M313" s="21"/>
      <c r="N313" s="30"/>
      <c r="O313" s="21"/>
      <c r="P313" s="21">
        <v>2</v>
      </c>
      <c r="Q313" s="21">
        <v>3</v>
      </c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 t="s">
        <v>76</v>
      </c>
      <c r="AD313" s="21"/>
      <c r="AE313" s="21"/>
      <c r="AF313" s="21"/>
      <c r="AG313" s="21"/>
      <c r="AH313" s="21"/>
      <c r="AI313" s="21"/>
      <c r="AJ313" s="21"/>
      <c r="AK313" s="21"/>
      <c r="AL313">
        <f t="shared" si="24"/>
        <v>1</v>
      </c>
      <c r="AM313">
        <f t="shared" si="26"/>
        <v>0</v>
      </c>
      <c r="AN313">
        <f t="shared" si="27"/>
        <v>1</v>
      </c>
      <c r="AO313">
        <f t="shared" si="28"/>
        <v>1</v>
      </c>
      <c r="AP313">
        <f t="shared" si="29"/>
        <v>1</v>
      </c>
      <c r="AQ313">
        <f t="shared" si="25"/>
        <v>1</v>
      </c>
    </row>
    <row r="314" spans="1:43" x14ac:dyDescent="0.3">
      <c r="A314" s="21"/>
      <c r="B314" s="21"/>
      <c r="C314" s="30"/>
      <c r="D314" s="21">
        <v>51</v>
      </c>
      <c r="E314" s="21">
        <v>9</v>
      </c>
      <c r="F314" s="21"/>
      <c r="G314" s="21"/>
      <c r="H314" s="21"/>
      <c r="I314" s="21"/>
      <c r="J314" s="21"/>
      <c r="K314" s="21"/>
      <c r="L314" s="21" t="s">
        <v>125</v>
      </c>
      <c r="M314" s="21"/>
      <c r="N314" s="30"/>
      <c r="O314" s="21"/>
      <c r="P314" s="21">
        <v>8</v>
      </c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>
        <f t="shared" si="24"/>
        <v>0</v>
      </c>
      <c r="AM314">
        <f t="shared" si="26"/>
        <v>0</v>
      </c>
      <c r="AN314">
        <f t="shared" si="27"/>
        <v>0</v>
      </c>
      <c r="AO314">
        <f t="shared" si="28"/>
        <v>0</v>
      </c>
      <c r="AP314">
        <f t="shared" si="29"/>
        <v>0</v>
      </c>
      <c r="AQ314">
        <f t="shared" si="25"/>
        <v>1</v>
      </c>
    </row>
    <row r="315" spans="1:43" x14ac:dyDescent="0.3">
      <c r="A315" s="21"/>
      <c r="B315" s="21"/>
      <c r="C315" s="30"/>
      <c r="D315" s="21">
        <v>17</v>
      </c>
      <c r="E315" s="21">
        <v>16</v>
      </c>
      <c r="F315" s="21"/>
      <c r="G315" s="21"/>
      <c r="H315" s="21"/>
      <c r="I315" s="21"/>
      <c r="J315" s="21"/>
      <c r="K315" s="21"/>
      <c r="L315" s="21"/>
      <c r="M315" s="21"/>
      <c r="N315" s="30"/>
      <c r="O315" s="21"/>
      <c r="P315" s="21"/>
      <c r="Q315" s="21">
        <v>9</v>
      </c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 t="s">
        <v>76</v>
      </c>
      <c r="AJ315" s="21"/>
      <c r="AK315" s="21"/>
      <c r="AL315">
        <f t="shared" si="24"/>
        <v>0</v>
      </c>
      <c r="AM315">
        <f t="shared" si="26"/>
        <v>0</v>
      </c>
      <c r="AN315">
        <f t="shared" si="27"/>
        <v>0</v>
      </c>
      <c r="AO315">
        <f t="shared" si="28"/>
        <v>0</v>
      </c>
      <c r="AP315">
        <f t="shared" si="29"/>
        <v>0</v>
      </c>
      <c r="AQ315">
        <f t="shared" si="25"/>
        <v>0</v>
      </c>
    </row>
    <row r="316" spans="1:43" x14ac:dyDescent="0.3">
      <c r="A316" s="21"/>
      <c r="B316" s="21"/>
      <c r="C316" s="30"/>
      <c r="D316" s="21">
        <v>96</v>
      </c>
      <c r="E316" s="21"/>
      <c r="F316" s="21"/>
      <c r="G316" s="21"/>
      <c r="H316" s="21"/>
      <c r="I316" s="21">
        <v>17</v>
      </c>
      <c r="J316" s="21"/>
      <c r="K316" s="21"/>
      <c r="L316" s="21"/>
      <c r="M316" s="21"/>
      <c r="N316" s="30"/>
      <c r="O316" s="21"/>
      <c r="P316" s="21"/>
      <c r="Q316" s="21"/>
      <c r="R316" s="21">
        <v>22</v>
      </c>
      <c r="S316" s="21"/>
      <c r="T316" s="21"/>
      <c r="U316" s="21">
        <v>4</v>
      </c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>
        <f t="shared" si="24"/>
        <v>1</v>
      </c>
      <c r="AM316">
        <f t="shared" si="26"/>
        <v>1</v>
      </c>
      <c r="AN316">
        <f t="shared" si="27"/>
        <v>1</v>
      </c>
      <c r="AO316">
        <f t="shared" si="28"/>
        <v>0</v>
      </c>
      <c r="AP316">
        <f t="shared" si="29"/>
        <v>1</v>
      </c>
      <c r="AQ316">
        <f t="shared" si="25"/>
        <v>0</v>
      </c>
    </row>
    <row r="317" spans="1:43" x14ac:dyDescent="0.3">
      <c r="A317" s="21"/>
      <c r="B317" s="21"/>
      <c r="C317" s="30"/>
      <c r="D317" s="21"/>
      <c r="E317" s="21"/>
      <c r="F317" s="21"/>
      <c r="G317" s="21">
        <v>29</v>
      </c>
      <c r="H317" s="21"/>
      <c r="I317" s="21"/>
      <c r="J317" s="21"/>
      <c r="K317" s="21"/>
      <c r="L317" s="21"/>
      <c r="M317" s="21"/>
      <c r="N317" s="30"/>
      <c r="O317" s="21"/>
      <c r="P317" s="21"/>
      <c r="Q317" s="21"/>
      <c r="R317" s="21"/>
      <c r="S317" s="21"/>
      <c r="T317" s="21"/>
      <c r="U317" s="21"/>
      <c r="V317" s="21" t="s">
        <v>114</v>
      </c>
      <c r="W317" s="21"/>
      <c r="X317" s="21"/>
      <c r="Y317" s="21"/>
      <c r="Z317" s="21"/>
      <c r="AA317" s="21">
        <v>5</v>
      </c>
      <c r="AB317" s="21"/>
      <c r="AC317" s="21"/>
      <c r="AD317" s="21"/>
      <c r="AE317" s="21"/>
      <c r="AF317" s="21"/>
      <c r="AG317" s="21"/>
      <c r="AH317" s="21" t="s">
        <v>76</v>
      </c>
      <c r="AI317" s="21"/>
      <c r="AJ317" s="21"/>
      <c r="AK317" s="21"/>
      <c r="AL317">
        <f t="shared" si="24"/>
        <v>1</v>
      </c>
      <c r="AM317">
        <f t="shared" si="26"/>
        <v>0</v>
      </c>
      <c r="AN317">
        <f t="shared" si="27"/>
        <v>1</v>
      </c>
      <c r="AO317">
        <f t="shared" si="28"/>
        <v>1</v>
      </c>
      <c r="AP317">
        <f t="shared" si="29"/>
        <v>1</v>
      </c>
      <c r="AQ317">
        <f t="shared" si="25"/>
        <v>0</v>
      </c>
    </row>
    <row r="318" spans="1:43" x14ac:dyDescent="0.3">
      <c r="A318" s="21"/>
      <c r="B318" s="21"/>
      <c r="C318" s="30"/>
      <c r="D318" s="21"/>
      <c r="E318" s="21">
        <v>27</v>
      </c>
      <c r="F318" s="21">
        <v>1</v>
      </c>
      <c r="G318" s="21"/>
      <c r="H318" s="21"/>
      <c r="I318" s="21">
        <v>15</v>
      </c>
      <c r="J318" s="21"/>
      <c r="K318" s="21"/>
      <c r="L318" s="21"/>
      <c r="M318" s="21"/>
      <c r="N318" s="30"/>
      <c r="O318" s="21">
        <v>13</v>
      </c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>
        <f t="shared" si="24"/>
        <v>1</v>
      </c>
      <c r="AM318">
        <f t="shared" si="26"/>
        <v>1</v>
      </c>
      <c r="AN318">
        <f t="shared" si="27"/>
        <v>1</v>
      </c>
      <c r="AO318">
        <f t="shared" si="28"/>
        <v>0</v>
      </c>
      <c r="AP318">
        <f t="shared" si="29"/>
        <v>1</v>
      </c>
      <c r="AQ318">
        <f t="shared" si="25"/>
        <v>1</v>
      </c>
    </row>
    <row r="319" spans="1:43" x14ac:dyDescent="0.3">
      <c r="A319" s="21"/>
      <c r="B319" s="21"/>
      <c r="C319" s="30"/>
      <c r="D319" s="21"/>
      <c r="E319" s="21">
        <v>5</v>
      </c>
      <c r="F319" s="21"/>
      <c r="G319" s="21"/>
      <c r="H319" s="21"/>
      <c r="I319" s="21">
        <v>6</v>
      </c>
      <c r="J319" s="21"/>
      <c r="K319" s="21"/>
      <c r="L319" s="21"/>
      <c r="M319" s="21"/>
      <c r="N319" s="30"/>
      <c r="O319" s="21"/>
      <c r="P319" s="21"/>
      <c r="Q319" s="21"/>
      <c r="R319" s="21"/>
      <c r="S319" s="21"/>
      <c r="T319" s="21"/>
      <c r="U319" s="21">
        <v>1</v>
      </c>
      <c r="V319" s="21"/>
      <c r="W319" s="21"/>
      <c r="X319" s="21"/>
      <c r="Y319" s="21"/>
      <c r="Z319" s="21"/>
      <c r="AA319" s="21"/>
      <c r="AB319" s="21"/>
      <c r="AC319" s="21"/>
      <c r="AD319" s="21" t="s">
        <v>124</v>
      </c>
      <c r="AE319" s="21"/>
      <c r="AF319" s="21"/>
      <c r="AG319" s="21"/>
      <c r="AH319" s="21"/>
      <c r="AI319" s="21"/>
      <c r="AJ319" s="21"/>
      <c r="AK319" s="21"/>
      <c r="AL319">
        <f t="shared" si="24"/>
        <v>1</v>
      </c>
      <c r="AM319">
        <f t="shared" si="26"/>
        <v>1</v>
      </c>
      <c r="AN319">
        <f t="shared" si="27"/>
        <v>1</v>
      </c>
      <c r="AO319">
        <f t="shared" si="28"/>
        <v>0</v>
      </c>
      <c r="AP319">
        <f t="shared" si="29"/>
        <v>1</v>
      </c>
      <c r="AQ319">
        <f t="shared" si="25"/>
        <v>0</v>
      </c>
    </row>
    <row r="320" spans="1:43" x14ac:dyDescent="0.3">
      <c r="A320" s="21"/>
      <c r="B320" s="21"/>
      <c r="C320" s="30"/>
      <c r="D320" s="21">
        <v>120</v>
      </c>
      <c r="E320" s="21"/>
      <c r="F320" s="21"/>
      <c r="G320" s="21"/>
      <c r="H320" s="21"/>
      <c r="I320" s="21"/>
      <c r="J320" s="21"/>
      <c r="K320" s="21"/>
      <c r="L320" s="21" t="s">
        <v>76</v>
      </c>
      <c r="M320" s="21"/>
      <c r="N320" s="30"/>
      <c r="O320" s="21"/>
      <c r="P320" s="21"/>
      <c r="Q320" s="21">
        <v>2</v>
      </c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 t="s">
        <v>127</v>
      </c>
      <c r="AD320" s="21"/>
      <c r="AE320" s="21"/>
      <c r="AF320" s="21"/>
      <c r="AG320" s="21"/>
      <c r="AH320" s="21"/>
      <c r="AI320" s="21"/>
      <c r="AJ320" s="21"/>
      <c r="AK320" s="21"/>
      <c r="AL320">
        <f t="shared" si="24"/>
        <v>0</v>
      </c>
      <c r="AM320">
        <f t="shared" si="26"/>
        <v>0</v>
      </c>
      <c r="AN320">
        <f t="shared" si="27"/>
        <v>0</v>
      </c>
      <c r="AO320">
        <f t="shared" si="28"/>
        <v>0</v>
      </c>
      <c r="AP320">
        <f t="shared" si="29"/>
        <v>0</v>
      </c>
      <c r="AQ320">
        <f t="shared" si="25"/>
        <v>0</v>
      </c>
    </row>
    <row r="321" spans="1:43" x14ac:dyDescent="0.3">
      <c r="A321" s="21"/>
      <c r="B321" s="21"/>
      <c r="C321" s="30"/>
      <c r="D321" s="21"/>
      <c r="E321" s="21"/>
      <c r="F321" s="21"/>
      <c r="G321" s="21">
        <v>16</v>
      </c>
      <c r="H321" s="21"/>
      <c r="I321" s="21"/>
      <c r="J321" s="21"/>
      <c r="K321" s="21"/>
      <c r="L321" s="21"/>
      <c r="M321" s="21"/>
      <c r="N321" s="30"/>
      <c r="O321" s="21"/>
      <c r="P321" s="21"/>
      <c r="Q321" s="21"/>
      <c r="R321" s="21">
        <v>9</v>
      </c>
      <c r="S321" s="21" t="s">
        <v>76</v>
      </c>
      <c r="T321" s="21">
        <v>6</v>
      </c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>
        <f t="shared" si="24"/>
        <v>1</v>
      </c>
      <c r="AM321">
        <f t="shared" si="26"/>
        <v>0</v>
      </c>
      <c r="AN321">
        <f t="shared" si="27"/>
        <v>1</v>
      </c>
      <c r="AO321">
        <f t="shared" si="28"/>
        <v>1</v>
      </c>
      <c r="AP321">
        <f t="shared" si="29"/>
        <v>1</v>
      </c>
      <c r="AQ321">
        <f t="shared" si="25"/>
        <v>0</v>
      </c>
    </row>
    <row r="322" spans="1:43" x14ac:dyDescent="0.3">
      <c r="A322" s="21"/>
      <c r="B322" s="21"/>
      <c r="C322" s="30"/>
      <c r="D322" s="21">
        <v>44</v>
      </c>
      <c r="E322" s="21"/>
      <c r="F322" s="21"/>
      <c r="G322" s="21">
        <v>25</v>
      </c>
      <c r="H322" s="21"/>
      <c r="I322" s="21"/>
      <c r="J322" s="21"/>
      <c r="K322" s="21"/>
      <c r="L322" s="21" t="s">
        <v>124</v>
      </c>
      <c r="M322" s="21"/>
      <c r="N322" s="30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 t="s">
        <v>114</v>
      </c>
      <c r="AJ322" s="21"/>
      <c r="AK322" s="21"/>
      <c r="AL322">
        <f t="shared" si="24"/>
        <v>1</v>
      </c>
      <c r="AM322">
        <f t="shared" si="26"/>
        <v>0</v>
      </c>
      <c r="AN322">
        <f t="shared" si="27"/>
        <v>1</v>
      </c>
      <c r="AO322">
        <f t="shared" si="28"/>
        <v>1</v>
      </c>
      <c r="AP322">
        <f t="shared" si="29"/>
        <v>1</v>
      </c>
      <c r="AQ322">
        <f t="shared" si="25"/>
        <v>0</v>
      </c>
    </row>
    <row r="323" spans="1:43" x14ac:dyDescent="0.3">
      <c r="A323" s="21"/>
      <c r="B323" s="21"/>
      <c r="C323" s="30"/>
      <c r="D323" s="21">
        <v>39</v>
      </c>
      <c r="E323" s="21"/>
      <c r="F323" s="21"/>
      <c r="G323" s="21"/>
      <c r="H323" s="21"/>
      <c r="I323" s="21">
        <v>13</v>
      </c>
      <c r="J323" s="21"/>
      <c r="K323" s="21"/>
      <c r="L323" s="21"/>
      <c r="M323" s="21"/>
      <c r="N323" s="30"/>
      <c r="O323" s="21"/>
      <c r="P323" s="21"/>
      <c r="Q323" s="21">
        <v>12</v>
      </c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 t="s">
        <v>124</v>
      </c>
      <c r="AH323" s="21"/>
      <c r="AI323" s="21"/>
      <c r="AJ323" s="21"/>
      <c r="AK323" s="21"/>
      <c r="AL323">
        <f t="shared" ref="AL323:AL386" si="30">COUNT(G323:J323)</f>
        <v>1</v>
      </c>
      <c r="AM323">
        <f t="shared" si="26"/>
        <v>1</v>
      </c>
      <c r="AN323">
        <f t="shared" si="27"/>
        <v>1</v>
      </c>
      <c r="AO323">
        <f t="shared" si="28"/>
        <v>0</v>
      </c>
      <c r="AP323">
        <f t="shared" si="29"/>
        <v>1</v>
      </c>
      <c r="AQ323">
        <f t="shared" ref="AQ323:AQ386" si="31">COUNT(O323:P323)</f>
        <v>0</v>
      </c>
    </row>
    <row r="324" spans="1:43" x14ac:dyDescent="0.3">
      <c r="A324" s="21"/>
      <c r="B324" s="21"/>
      <c r="C324" s="30"/>
      <c r="D324" s="21"/>
      <c r="E324" s="21">
        <v>5</v>
      </c>
      <c r="F324" s="21"/>
      <c r="G324" s="21"/>
      <c r="H324" s="21"/>
      <c r="I324" s="21"/>
      <c r="J324" s="21"/>
      <c r="K324" s="21">
        <v>10</v>
      </c>
      <c r="L324" s="21"/>
      <c r="M324" s="21"/>
      <c r="N324" s="30"/>
      <c r="O324" s="21"/>
      <c r="P324" s="21"/>
      <c r="Q324" s="21"/>
      <c r="R324" s="21">
        <v>10</v>
      </c>
      <c r="S324" s="21"/>
      <c r="T324" s="21"/>
      <c r="U324" s="21"/>
      <c r="V324" s="21" t="s">
        <v>76</v>
      </c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>
        <f t="shared" si="30"/>
        <v>0</v>
      </c>
      <c r="AM324">
        <f t="shared" ref="AM324:AM387" si="32">COUNT(H324:J324)</f>
        <v>0</v>
      </c>
      <c r="AN324">
        <f t="shared" ref="AN324:AN387" si="33">COUNT(G324,I324,J324)</f>
        <v>0</v>
      </c>
      <c r="AO324">
        <f t="shared" ref="AO324:AO387" si="34">COUNT(G324:H324,J324)</f>
        <v>0</v>
      </c>
      <c r="AP324">
        <f t="shared" ref="AP324:AP387" si="35">COUNT(G324:I324)</f>
        <v>0</v>
      </c>
      <c r="AQ324">
        <f t="shared" si="31"/>
        <v>0</v>
      </c>
    </row>
    <row r="325" spans="1:43" x14ac:dyDescent="0.3">
      <c r="A325" s="21"/>
      <c r="B325" s="21"/>
      <c r="C325" s="30"/>
      <c r="D325" s="21"/>
      <c r="E325" s="21">
        <v>20</v>
      </c>
      <c r="F325" s="21"/>
      <c r="G325" s="21"/>
      <c r="H325" s="21">
        <v>5</v>
      </c>
      <c r="I325" s="21"/>
      <c r="J325" s="21"/>
      <c r="K325" s="21"/>
      <c r="L325" s="21"/>
      <c r="M325" s="21"/>
      <c r="N325" s="30"/>
      <c r="O325" s="21"/>
      <c r="P325" s="21"/>
      <c r="Q325" s="21">
        <v>1</v>
      </c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>
        <v>4</v>
      </c>
      <c r="AC325" s="21"/>
      <c r="AD325" s="21"/>
      <c r="AE325" s="21"/>
      <c r="AF325" s="21"/>
      <c r="AG325" s="21"/>
      <c r="AH325" s="21"/>
      <c r="AI325" s="21"/>
      <c r="AJ325" s="21"/>
      <c r="AK325" s="21"/>
      <c r="AL325">
        <f t="shared" si="30"/>
        <v>1</v>
      </c>
      <c r="AM325">
        <f t="shared" si="32"/>
        <v>1</v>
      </c>
      <c r="AN325">
        <f t="shared" si="33"/>
        <v>0</v>
      </c>
      <c r="AO325">
        <f t="shared" si="34"/>
        <v>1</v>
      </c>
      <c r="AP325">
        <f t="shared" si="35"/>
        <v>1</v>
      </c>
      <c r="AQ325">
        <f t="shared" si="31"/>
        <v>0</v>
      </c>
    </row>
    <row r="326" spans="1:43" x14ac:dyDescent="0.3">
      <c r="A326" s="21"/>
      <c r="B326" s="21"/>
      <c r="C326" s="30"/>
      <c r="D326" s="21">
        <v>85</v>
      </c>
      <c r="E326" s="21"/>
      <c r="F326" s="21"/>
      <c r="G326" s="21"/>
      <c r="H326" s="21"/>
      <c r="I326" s="21"/>
      <c r="J326" s="21">
        <v>7</v>
      </c>
      <c r="K326" s="21">
        <v>10</v>
      </c>
      <c r="L326" s="21"/>
      <c r="M326" s="21"/>
      <c r="N326" s="30"/>
      <c r="O326" s="21"/>
      <c r="P326" s="21"/>
      <c r="Q326" s="21"/>
      <c r="R326" s="21"/>
      <c r="S326" s="21"/>
      <c r="T326" s="21"/>
      <c r="U326" s="21">
        <v>4</v>
      </c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>
        <f t="shared" si="30"/>
        <v>1</v>
      </c>
      <c r="AM326">
        <f t="shared" si="32"/>
        <v>1</v>
      </c>
      <c r="AN326">
        <f t="shared" si="33"/>
        <v>1</v>
      </c>
      <c r="AO326">
        <f t="shared" si="34"/>
        <v>1</v>
      </c>
      <c r="AP326">
        <f t="shared" si="35"/>
        <v>0</v>
      </c>
      <c r="AQ326">
        <f t="shared" si="31"/>
        <v>0</v>
      </c>
    </row>
    <row r="327" spans="1:43" x14ac:dyDescent="0.3">
      <c r="A327" s="21"/>
      <c r="B327" s="21"/>
      <c r="C327" s="30"/>
      <c r="D327" s="21"/>
      <c r="E327" s="21"/>
      <c r="F327" s="21"/>
      <c r="G327" s="21"/>
      <c r="H327" s="21"/>
      <c r="I327" s="21">
        <v>22</v>
      </c>
      <c r="J327" s="21"/>
      <c r="K327" s="21"/>
      <c r="L327" s="21"/>
      <c r="M327" s="21"/>
      <c r="N327" s="30"/>
      <c r="O327" s="21">
        <v>8</v>
      </c>
      <c r="P327" s="21"/>
      <c r="Q327" s="21"/>
      <c r="R327" s="21"/>
      <c r="S327" s="21"/>
      <c r="T327" s="21"/>
      <c r="U327" s="21">
        <v>1</v>
      </c>
      <c r="V327" s="21"/>
      <c r="W327" s="21"/>
      <c r="X327" s="21"/>
      <c r="Y327" s="21"/>
      <c r="Z327" s="21"/>
      <c r="AA327" s="21"/>
      <c r="AB327" s="21">
        <v>2</v>
      </c>
      <c r="AC327" s="21"/>
      <c r="AD327" s="21"/>
      <c r="AE327" s="21"/>
      <c r="AF327" s="21"/>
      <c r="AG327" s="21"/>
      <c r="AH327" s="21"/>
      <c r="AI327" s="21"/>
      <c r="AJ327" s="21"/>
      <c r="AK327" s="21"/>
      <c r="AL327">
        <f t="shared" si="30"/>
        <v>1</v>
      </c>
      <c r="AM327">
        <f t="shared" si="32"/>
        <v>1</v>
      </c>
      <c r="AN327">
        <f t="shared" si="33"/>
        <v>1</v>
      </c>
      <c r="AO327">
        <f t="shared" si="34"/>
        <v>0</v>
      </c>
      <c r="AP327">
        <f t="shared" si="35"/>
        <v>1</v>
      </c>
      <c r="AQ327">
        <f t="shared" si="31"/>
        <v>1</v>
      </c>
    </row>
    <row r="328" spans="1:43" x14ac:dyDescent="0.3">
      <c r="A328" s="21"/>
      <c r="B328" s="21"/>
      <c r="C328" s="30"/>
      <c r="D328" s="21">
        <v>114</v>
      </c>
      <c r="E328" s="21"/>
      <c r="F328" s="21"/>
      <c r="G328" s="21"/>
      <c r="H328" s="21"/>
      <c r="I328" s="21"/>
      <c r="J328" s="21"/>
      <c r="K328" s="21"/>
      <c r="L328" s="21"/>
      <c r="M328" s="21"/>
      <c r="N328" s="30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113</v>
      </c>
      <c r="Z328" s="21"/>
      <c r="AA328" s="21">
        <v>3</v>
      </c>
      <c r="AB328" s="21"/>
      <c r="AC328" s="21"/>
      <c r="AD328" s="21"/>
      <c r="AE328" s="21"/>
      <c r="AF328" s="21"/>
      <c r="AG328" s="21"/>
      <c r="AH328" s="21"/>
      <c r="AI328" s="21"/>
      <c r="AJ328" s="21" t="s">
        <v>76</v>
      </c>
      <c r="AK328" s="21"/>
      <c r="AL328">
        <f t="shared" si="30"/>
        <v>0</v>
      </c>
      <c r="AM328">
        <f t="shared" si="32"/>
        <v>0</v>
      </c>
      <c r="AN328">
        <f t="shared" si="33"/>
        <v>0</v>
      </c>
      <c r="AO328">
        <f t="shared" si="34"/>
        <v>0</v>
      </c>
      <c r="AP328">
        <f t="shared" si="35"/>
        <v>0</v>
      </c>
      <c r="AQ328">
        <f t="shared" si="31"/>
        <v>0</v>
      </c>
    </row>
    <row r="329" spans="1:43" x14ac:dyDescent="0.3">
      <c r="A329" s="21"/>
      <c r="B329" s="21"/>
      <c r="C329" s="30"/>
      <c r="D329" s="21">
        <v>88</v>
      </c>
      <c r="E329" s="21">
        <v>10</v>
      </c>
      <c r="F329" s="21"/>
      <c r="G329" s="21"/>
      <c r="H329" s="21"/>
      <c r="I329" s="21">
        <v>6</v>
      </c>
      <c r="J329" s="21"/>
      <c r="K329" s="21"/>
      <c r="L329" s="21"/>
      <c r="M329" s="21"/>
      <c r="N329" s="30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 t="s">
        <v>76</v>
      </c>
      <c r="AL329">
        <f t="shared" si="30"/>
        <v>1</v>
      </c>
      <c r="AM329">
        <f t="shared" si="32"/>
        <v>1</v>
      </c>
      <c r="AN329">
        <f t="shared" si="33"/>
        <v>1</v>
      </c>
      <c r="AO329">
        <f t="shared" si="34"/>
        <v>0</v>
      </c>
      <c r="AP329">
        <f t="shared" si="35"/>
        <v>1</v>
      </c>
      <c r="AQ329">
        <f t="shared" si="31"/>
        <v>0</v>
      </c>
    </row>
    <row r="330" spans="1:43" x14ac:dyDescent="0.3">
      <c r="A330" s="21"/>
      <c r="B330" s="21"/>
      <c r="C330" s="30"/>
      <c r="D330" s="21">
        <v>103</v>
      </c>
      <c r="E330" s="21">
        <v>33</v>
      </c>
      <c r="F330" s="21"/>
      <c r="G330" s="21"/>
      <c r="H330" s="21"/>
      <c r="I330" s="21"/>
      <c r="J330" s="21"/>
      <c r="K330" s="21"/>
      <c r="L330" s="21"/>
      <c r="M330" s="21"/>
      <c r="N330" s="3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>
        <v>25</v>
      </c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 t="s">
        <v>128</v>
      </c>
      <c r="AL330">
        <f t="shared" si="30"/>
        <v>0</v>
      </c>
      <c r="AM330">
        <f t="shared" si="32"/>
        <v>0</v>
      </c>
      <c r="AN330">
        <f t="shared" si="33"/>
        <v>0</v>
      </c>
      <c r="AO330">
        <f t="shared" si="34"/>
        <v>0</v>
      </c>
      <c r="AP330">
        <f t="shared" si="35"/>
        <v>0</v>
      </c>
      <c r="AQ330">
        <f t="shared" si="31"/>
        <v>0</v>
      </c>
    </row>
    <row r="331" spans="1:43" x14ac:dyDescent="0.3">
      <c r="A331" s="21"/>
      <c r="B331" s="21"/>
      <c r="C331" s="30"/>
      <c r="D331" s="21"/>
      <c r="E331" s="21"/>
      <c r="F331" s="21"/>
      <c r="G331" s="21"/>
      <c r="H331" s="21">
        <v>25</v>
      </c>
      <c r="I331" s="21"/>
      <c r="J331" s="21"/>
      <c r="K331" s="21"/>
      <c r="L331" s="21"/>
      <c r="M331" s="21"/>
      <c r="N331" s="30"/>
      <c r="O331" s="21"/>
      <c r="P331" s="21"/>
      <c r="Q331" s="21"/>
      <c r="R331" s="21"/>
      <c r="S331" s="21"/>
      <c r="T331" s="21">
        <v>2</v>
      </c>
      <c r="U331" s="21"/>
      <c r="V331" s="21"/>
      <c r="W331" s="21"/>
      <c r="X331" s="21"/>
      <c r="Y331" s="21"/>
      <c r="Z331" s="21"/>
      <c r="AA331" s="21"/>
      <c r="AB331" s="21"/>
      <c r="AC331" s="21" t="s">
        <v>76</v>
      </c>
      <c r="AD331" s="21"/>
      <c r="AE331" s="21"/>
      <c r="AF331" s="21"/>
      <c r="AG331" s="21"/>
      <c r="AH331" s="21" t="s">
        <v>76</v>
      </c>
      <c r="AI331" s="21"/>
      <c r="AJ331" s="21"/>
      <c r="AK331" s="21"/>
      <c r="AL331">
        <f t="shared" si="30"/>
        <v>1</v>
      </c>
      <c r="AM331">
        <f t="shared" si="32"/>
        <v>1</v>
      </c>
      <c r="AN331">
        <f t="shared" si="33"/>
        <v>0</v>
      </c>
      <c r="AO331">
        <f t="shared" si="34"/>
        <v>1</v>
      </c>
      <c r="AP331">
        <f t="shared" si="35"/>
        <v>1</v>
      </c>
      <c r="AQ331">
        <f t="shared" si="31"/>
        <v>0</v>
      </c>
    </row>
    <row r="332" spans="1:43" x14ac:dyDescent="0.3">
      <c r="A332" s="21"/>
      <c r="B332" s="21"/>
      <c r="C332" s="30"/>
      <c r="D332" s="21">
        <v>14</v>
      </c>
      <c r="E332" s="21"/>
      <c r="F332" s="21"/>
      <c r="G332" s="21"/>
      <c r="H332" s="21"/>
      <c r="I332" s="21"/>
      <c r="J332" s="21">
        <v>17</v>
      </c>
      <c r="K332" s="21"/>
      <c r="L332" s="21"/>
      <c r="M332" s="21" t="s">
        <v>129</v>
      </c>
      <c r="N332" s="30"/>
      <c r="O332" s="21"/>
      <c r="P332" s="21">
        <v>15</v>
      </c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>
        <f t="shared" si="30"/>
        <v>1</v>
      </c>
      <c r="AM332">
        <f t="shared" si="32"/>
        <v>1</v>
      </c>
      <c r="AN332">
        <f t="shared" si="33"/>
        <v>1</v>
      </c>
      <c r="AO332">
        <f t="shared" si="34"/>
        <v>1</v>
      </c>
      <c r="AP332">
        <f t="shared" si="35"/>
        <v>0</v>
      </c>
      <c r="AQ332">
        <f t="shared" si="31"/>
        <v>1</v>
      </c>
    </row>
    <row r="333" spans="1:43" x14ac:dyDescent="0.3">
      <c r="A333" s="21"/>
      <c r="B333" s="21"/>
      <c r="C333" s="30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30" t="s">
        <v>113</v>
      </c>
      <c r="O333" s="21"/>
      <c r="P333" s="21"/>
      <c r="Q333" s="21"/>
      <c r="R333" s="21">
        <v>38</v>
      </c>
      <c r="S333" s="21"/>
      <c r="T333" s="21"/>
      <c r="U333" s="21"/>
      <c r="V333" s="21"/>
      <c r="W333" s="21"/>
      <c r="X333" s="21"/>
      <c r="Y333" s="21"/>
      <c r="Z333" s="21"/>
      <c r="AA333" s="21">
        <v>5</v>
      </c>
      <c r="AB333" s="21"/>
      <c r="AC333" s="21"/>
      <c r="AD333" s="21"/>
      <c r="AE333" s="21"/>
      <c r="AF333" s="21" t="s">
        <v>76</v>
      </c>
      <c r="AG333" s="21"/>
      <c r="AH333" s="21"/>
      <c r="AI333" s="21"/>
      <c r="AJ333" s="21"/>
      <c r="AK333" s="21"/>
      <c r="AL333">
        <f t="shared" si="30"/>
        <v>0</v>
      </c>
      <c r="AM333">
        <f t="shared" si="32"/>
        <v>0</v>
      </c>
      <c r="AN333">
        <f t="shared" si="33"/>
        <v>0</v>
      </c>
      <c r="AO333">
        <f t="shared" si="34"/>
        <v>0</v>
      </c>
      <c r="AP333">
        <f t="shared" si="35"/>
        <v>0</v>
      </c>
      <c r="AQ333">
        <f t="shared" si="31"/>
        <v>0</v>
      </c>
    </row>
    <row r="334" spans="1:43" x14ac:dyDescent="0.3">
      <c r="A334" s="21"/>
      <c r="B334" s="21"/>
      <c r="C334" s="30"/>
      <c r="D334" s="21">
        <v>89</v>
      </c>
      <c r="E334" s="21"/>
      <c r="F334" s="21"/>
      <c r="G334" s="21"/>
      <c r="H334" s="21"/>
      <c r="I334" s="21"/>
      <c r="J334" s="21"/>
      <c r="K334" s="21"/>
      <c r="L334" s="21"/>
      <c r="M334" s="21"/>
      <c r="N334" s="30"/>
      <c r="O334" s="21"/>
      <c r="P334" s="21">
        <v>2</v>
      </c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 t="s">
        <v>76</v>
      </c>
      <c r="AD334" s="21"/>
      <c r="AE334" s="21"/>
      <c r="AF334" s="21" t="s">
        <v>76</v>
      </c>
      <c r="AG334" s="21"/>
      <c r="AH334" s="21"/>
      <c r="AI334" s="21"/>
      <c r="AJ334" s="21"/>
      <c r="AK334" s="21"/>
      <c r="AL334">
        <f t="shared" si="30"/>
        <v>0</v>
      </c>
      <c r="AM334">
        <f t="shared" si="32"/>
        <v>0</v>
      </c>
      <c r="AN334">
        <f t="shared" si="33"/>
        <v>0</v>
      </c>
      <c r="AO334">
        <f t="shared" si="34"/>
        <v>0</v>
      </c>
      <c r="AP334">
        <f t="shared" si="35"/>
        <v>0</v>
      </c>
      <c r="AQ334">
        <f t="shared" si="31"/>
        <v>1</v>
      </c>
    </row>
    <row r="335" spans="1:43" x14ac:dyDescent="0.3">
      <c r="A335" s="21"/>
      <c r="B335" s="21"/>
      <c r="C335" s="30"/>
      <c r="D335" s="21"/>
      <c r="E335" s="21"/>
      <c r="F335" s="21"/>
      <c r="G335" s="21">
        <v>21</v>
      </c>
      <c r="H335" s="21"/>
      <c r="I335" s="21"/>
      <c r="J335" s="21"/>
      <c r="K335" s="21"/>
      <c r="L335" s="21"/>
      <c r="M335" s="21"/>
      <c r="N335" s="30"/>
      <c r="O335" s="21"/>
      <c r="P335" s="21"/>
      <c r="Q335" s="21"/>
      <c r="R335" s="21">
        <v>21</v>
      </c>
      <c r="S335" s="21"/>
      <c r="T335" s="21">
        <v>3</v>
      </c>
      <c r="U335" s="21"/>
      <c r="V335" s="21"/>
      <c r="W335" s="21"/>
      <c r="X335" s="21"/>
      <c r="Y335" s="21"/>
      <c r="Z335" s="21"/>
      <c r="AA335" s="21"/>
      <c r="AB335" s="21"/>
      <c r="AC335" s="21"/>
      <c r="AD335" s="21" t="s">
        <v>130</v>
      </c>
      <c r="AE335" s="21"/>
      <c r="AF335" s="21"/>
      <c r="AG335" s="21"/>
      <c r="AH335" s="21"/>
      <c r="AI335" s="21"/>
      <c r="AJ335" s="21"/>
      <c r="AK335" s="21"/>
      <c r="AL335">
        <f t="shared" si="30"/>
        <v>1</v>
      </c>
      <c r="AM335">
        <f t="shared" si="32"/>
        <v>0</v>
      </c>
      <c r="AN335">
        <f t="shared" si="33"/>
        <v>1</v>
      </c>
      <c r="AO335">
        <f t="shared" si="34"/>
        <v>1</v>
      </c>
      <c r="AP335">
        <f t="shared" si="35"/>
        <v>1</v>
      </c>
      <c r="AQ335">
        <f t="shared" si="31"/>
        <v>0</v>
      </c>
    </row>
    <row r="336" spans="1:43" x14ac:dyDescent="0.3">
      <c r="A336" s="21"/>
      <c r="B336" s="21"/>
      <c r="C336" s="30"/>
      <c r="D336" s="21"/>
      <c r="E336" s="21"/>
      <c r="F336" s="21" t="s">
        <v>76</v>
      </c>
      <c r="G336" s="21"/>
      <c r="H336" s="21">
        <v>20</v>
      </c>
      <c r="I336" s="21">
        <v>8</v>
      </c>
      <c r="J336" s="21"/>
      <c r="K336" s="21"/>
      <c r="L336" s="21"/>
      <c r="M336" s="21"/>
      <c r="N336" s="30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 t="s">
        <v>76</v>
      </c>
      <c r="AK336" s="21"/>
      <c r="AL336">
        <f t="shared" si="30"/>
        <v>2</v>
      </c>
      <c r="AM336">
        <f t="shared" si="32"/>
        <v>2</v>
      </c>
      <c r="AN336">
        <f t="shared" si="33"/>
        <v>1</v>
      </c>
      <c r="AO336">
        <f t="shared" si="34"/>
        <v>1</v>
      </c>
      <c r="AP336">
        <f t="shared" si="35"/>
        <v>2</v>
      </c>
      <c r="AQ336">
        <f t="shared" si="31"/>
        <v>0</v>
      </c>
    </row>
    <row r="337" spans="1:43" x14ac:dyDescent="0.3">
      <c r="A337" s="21"/>
      <c r="B337" s="21"/>
      <c r="C337" s="30"/>
      <c r="D337" s="21">
        <v>68</v>
      </c>
      <c r="E337" s="21"/>
      <c r="F337" s="21"/>
      <c r="G337" s="21"/>
      <c r="H337" s="21"/>
      <c r="I337" s="21">
        <v>25</v>
      </c>
      <c r="J337" s="21"/>
      <c r="K337" s="21"/>
      <c r="L337" s="21"/>
      <c r="M337" s="21"/>
      <c r="N337" s="30" t="s">
        <v>131</v>
      </c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 t="s">
        <v>76</v>
      </c>
      <c r="AJ337" s="21"/>
      <c r="AK337" s="21"/>
      <c r="AL337">
        <f t="shared" si="30"/>
        <v>1</v>
      </c>
      <c r="AM337">
        <f t="shared" si="32"/>
        <v>1</v>
      </c>
      <c r="AN337">
        <f t="shared" si="33"/>
        <v>1</v>
      </c>
      <c r="AO337">
        <f t="shared" si="34"/>
        <v>0</v>
      </c>
      <c r="AP337">
        <f t="shared" si="35"/>
        <v>1</v>
      </c>
      <c r="AQ337">
        <f t="shared" si="31"/>
        <v>0</v>
      </c>
    </row>
    <row r="338" spans="1:43" x14ac:dyDescent="0.3">
      <c r="A338" s="21"/>
      <c r="B338" s="21"/>
      <c r="C338" s="30"/>
      <c r="D338" s="21">
        <v>104</v>
      </c>
      <c r="E338" s="21"/>
      <c r="F338" s="21"/>
      <c r="G338" s="21">
        <v>30</v>
      </c>
      <c r="H338" s="21"/>
      <c r="I338" s="21"/>
      <c r="J338" s="21"/>
      <c r="K338" s="21"/>
      <c r="L338" s="21"/>
      <c r="M338" s="21"/>
      <c r="N338" s="30"/>
      <c r="O338" s="21"/>
      <c r="P338" s="21"/>
      <c r="Q338" s="21">
        <v>7</v>
      </c>
      <c r="R338" s="21"/>
      <c r="S338" s="21"/>
      <c r="T338" s="21"/>
      <c r="U338" s="21"/>
      <c r="V338" s="21" t="s">
        <v>76</v>
      </c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>
        <f t="shared" si="30"/>
        <v>1</v>
      </c>
      <c r="AM338">
        <f t="shared" si="32"/>
        <v>0</v>
      </c>
      <c r="AN338">
        <f t="shared" si="33"/>
        <v>1</v>
      </c>
      <c r="AO338">
        <f t="shared" si="34"/>
        <v>1</v>
      </c>
      <c r="AP338">
        <f t="shared" si="35"/>
        <v>1</v>
      </c>
      <c r="AQ338">
        <f t="shared" si="31"/>
        <v>0</v>
      </c>
    </row>
    <row r="339" spans="1:43" x14ac:dyDescent="0.3">
      <c r="A339" s="21"/>
      <c r="B339" s="21"/>
      <c r="C339" s="30"/>
      <c r="D339" s="21">
        <v>120</v>
      </c>
      <c r="E339" s="21"/>
      <c r="F339" s="21"/>
      <c r="G339" s="21"/>
      <c r="H339" s="21">
        <v>22</v>
      </c>
      <c r="I339" s="21"/>
      <c r="J339" s="21"/>
      <c r="K339" s="21"/>
      <c r="L339" s="21"/>
      <c r="M339" s="21"/>
      <c r="N339" s="30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 t="s">
        <v>76</v>
      </c>
      <c r="AE339" s="21"/>
      <c r="AF339" s="21"/>
      <c r="AG339" s="21"/>
      <c r="AH339" s="21"/>
      <c r="AI339" s="21"/>
      <c r="AJ339" s="21" t="s">
        <v>132</v>
      </c>
      <c r="AK339" s="21"/>
      <c r="AL339">
        <f t="shared" si="30"/>
        <v>1</v>
      </c>
      <c r="AM339">
        <f t="shared" si="32"/>
        <v>1</v>
      </c>
      <c r="AN339">
        <f t="shared" si="33"/>
        <v>0</v>
      </c>
      <c r="AO339">
        <f t="shared" si="34"/>
        <v>1</v>
      </c>
      <c r="AP339">
        <f t="shared" si="35"/>
        <v>1</v>
      </c>
      <c r="AQ339">
        <f t="shared" si="31"/>
        <v>0</v>
      </c>
    </row>
    <row r="340" spans="1:43" x14ac:dyDescent="0.3">
      <c r="A340" s="21"/>
      <c r="B340" s="21"/>
      <c r="C340" s="30"/>
      <c r="D340" s="21">
        <v>103</v>
      </c>
      <c r="E340" s="21"/>
      <c r="F340" s="21"/>
      <c r="G340" s="21"/>
      <c r="H340" s="21">
        <v>10</v>
      </c>
      <c r="I340" s="21"/>
      <c r="J340" s="21"/>
      <c r="K340" s="21">
        <v>6</v>
      </c>
      <c r="L340" s="21"/>
      <c r="M340" s="21"/>
      <c r="N340" s="30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>
        <v>2</v>
      </c>
      <c r="AC340" s="21"/>
      <c r="AD340" s="21"/>
      <c r="AE340" s="21"/>
      <c r="AF340" s="21"/>
      <c r="AG340" s="21"/>
      <c r="AH340" s="21"/>
      <c r="AI340" s="21"/>
      <c r="AJ340" s="21"/>
      <c r="AK340" s="21"/>
      <c r="AL340">
        <f t="shared" si="30"/>
        <v>1</v>
      </c>
      <c r="AM340">
        <f t="shared" si="32"/>
        <v>1</v>
      </c>
      <c r="AN340">
        <f t="shared" si="33"/>
        <v>0</v>
      </c>
      <c r="AO340">
        <f t="shared" si="34"/>
        <v>1</v>
      </c>
      <c r="AP340">
        <f t="shared" si="35"/>
        <v>1</v>
      </c>
      <c r="AQ340">
        <f t="shared" si="31"/>
        <v>0</v>
      </c>
    </row>
    <row r="341" spans="1:43" x14ac:dyDescent="0.3">
      <c r="A341" s="21"/>
      <c r="B341" s="21"/>
      <c r="C341" s="30"/>
      <c r="D341" s="21"/>
      <c r="E341" s="21"/>
      <c r="F341" s="21"/>
      <c r="G341" s="21"/>
      <c r="H341" s="21"/>
      <c r="I341" s="21"/>
      <c r="J341" s="21"/>
      <c r="K341" s="21"/>
      <c r="L341" s="21"/>
      <c r="M341" s="21" t="s">
        <v>118</v>
      </c>
      <c r="N341" s="30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>
        <v>1</v>
      </c>
      <c r="AB341" s="21"/>
      <c r="AC341" s="21" t="s">
        <v>76</v>
      </c>
      <c r="AD341" s="21"/>
      <c r="AE341" s="21"/>
      <c r="AF341" s="21" t="s">
        <v>76</v>
      </c>
      <c r="AG341" s="21"/>
      <c r="AH341" s="21"/>
      <c r="AI341" s="21"/>
      <c r="AJ341" s="21"/>
      <c r="AK341" s="21"/>
      <c r="AL341">
        <f t="shared" si="30"/>
        <v>0</v>
      </c>
      <c r="AM341">
        <f t="shared" si="32"/>
        <v>0</v>
      </c>
      <c r="AN341">
        <f t="shared" si="33"/>
        <v>0</v>
      </c>
      <c r="AO341">
        <f t="shared" si="34"/>
        <v>0</v>
      </c>
      <c r="AP341">
        <f t="shared" si="35"/>
        <v>0</v>
      </c>
      <c r="AQ341">
        <f t="shared" si="31"/>
        <v>0</v>
      </c>
    </row>
    <row r="342" spans="1:43" x14ac:dyDescent="0.3">
      <c r="A342" s="21"/>
      <c r="B342" s="21"/>
      <c r="C342" s="30"/>
      <c r="D342" s="21"/>
      <c r="E342" s="21">
        <v>58</v>
      </c>
      <c r="F342" s="21"/>
      <c r="G342" s="21"/>
      <c r="H342" s="21"/>
      <c r="I342" s="21"/>
      <c r="J342" s="21"/>
      <c r="K342" s="21"/>
      <c r="L342" s="21"/>
      <c r="M342" s="21"/>
      <c r="N342" s="30"/>
      <c r="O342" s="21"/>
      <c r="P342" s="21"/>
      <c r="Q342" s="21"/>
      <c r="R342" s="21">
        <v>5</v>
      </c>
      <c r="S342" s="21"/>
      <c r="T342" s="21">
        <v>5</v>
      </c>
      <c r="U342" s="21"/>
      <c r="V342" s="21"/>
      <c r="W342" s="21"/>
      <c r="X342" s="21"/>
      <c r="Y342" s="21"/>
      <c r="Z342" s="21"/>
      <c r="AA342" s="21"/>
      <c r="AB342" s="21">
        <v>6</v>
      </c>
      <c r="AC342" s="21"/>
      <c r="AD342" s="21"/>
      <c r="AE342" s="21"/>
      <c r="AF342" s="21"/>
      <c r="AG342" s="21"/>
      <c r="AH342" s="21"/>
      <c r="AI342" s="21"/>
      <c r="AJ342" s="21"/>
      <c r="AK342" s="21"/>
      <c r="AL342">
        <f t="shared" si="30"/>
        <v>0</v>
      </c>
      <c r="AM342">
        <f t="shared" si="32"/>
        <v>0</v>
      </c>
      <c r="AN342">
        <f t="shared" si="33"/>
        <v>0</v>
      </c>
      <c r="AO342">
        <f t="shared" si="34"/>
        <v>0</v>
      </c>
      <c r="AP342">
        <f t="shared" si="35"/>
        <v>0</v>
      </c>
      <c r="AQ342">
        <f t="shared" si="31"/>
        <v>0</v>
      </c>
    </row>
    <row r="343" spans="1:43" x14ac:dyDescent="0.3">
      <c r="A343" s="21"/>
      <c r="B343" s="21"/>
      <c r="C343" s="30"/>
      <c r="D343" s="21"/>
      <c r="E343" s="21">
        <v>3</v>
      </c>
      <c r="F343" s="21"/>
      <c r="G343" s="21">
        <v>29</v>
      </c>
      <c r="H343" s="21"/>
      <c r="I343" s="21"/>
      <c r="J343" s="21"/>
      <c r="K343" s="21"/>
      <c r="L343" s="21"/>
      <c r="M343" s="21"/>
      <c r="N343" s="30"/>
      <c r="O343" s="21"/>
      <c r="P343" s="21"/>
      <c r="Q343" s="21"/>
      <c r="R343" s="21">
        <v>11</v>
      </c>
      <c r="S343" s="21"/>
      <c r="T343" s="21"/>
      <c r="U343" s="21"/>
      <c r="V343" s="21"/>
      <c r="W343" s="21"/>
      <c r="X343" s="21"/>
      <c r="Y343" s="21"/>
      <c r="Z343" s="21"/>
      <c r="AA343" s="21">
        <v>3</v>
      </c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>
        <f t="shared" si="30"/>
        <v>1</v>
      </c>
      <c r="AM343">
        <f t="shared" si="32"/>
        <v>0</v>
      </c>
      <c r="AN343">
        <f t="shared" si="33"/>
        <v>1</v>
      </c>
      <c r="AO343">
        <f t="shared" si="34"/>
        <v>1</v>
      </c>
      <c r="AP343">
        <f t="shared" si="35"/>
        <v>1</v>
      </c>
      <c r="AQ343">
        <f t="shared" si="31"/>
        <v>0</v>
      </c>
    </row>
    <row r="344" spans="1:43" x14ac:dyDescent="0.3">
      <c r="A344" s="21"/>
      <c r="B344" s="21"/>
      <c r="C344" s="30"/>
      <c r="D344" s="21"/>
      <c r="E344" s="21"/>
      <c r="F344" s="21"/>
      <c r="G344" s="21"/>
      <c r="H344" s="21"/>
      <c r="I344" s="21"/>
      <c r="J344" s="21"/>
      <c r="K344" s="21">
        <v>10</v>
      </c>
      <c r="L344" s="21"/>
      <c r="M344" s="21"/>
      <c r="N344" s="30"/>
      <c r="O344" s="21"/>
      <c r="P344" s="21"/>
      <c r="Q344" s="21"/>
      <c r="R344" s="21"/>
      <c r="S344" s="21"/>
      <c r="T344" s="21">
        <v>3</v>
      </c>
      <c r="U344" s="21"/>
      <c r="V344" s="21"/>
      <c r="W344" s="21"/>
      <c r="X344" s="21" t="s">
        <v>76</v>
      </c>
      <c r="Y344" s="21"/>
      <c r="Z344" s="21"/>
      <c r="AA344" s="21"/>
      <c r="AB344" s="21"/>
      <c r="AC344" s="21"/>
      <c r="AD344" s="21"/>
      <c r="AE344" s="21" t="s">
        <v>130</v>
      </c>
      <c r="AF344" s="21"/>
      <c r="AG344" s="21"/>
      <c r="AH344" s="21"/>
      <c r="AI344" s="21"/>
      <c r="AJ344" s="21"/>
      <c r="AK344" s="21"/>
      <c r="AL344">
        <f t="shared" si="30"/>
        <v>0</v>
      </c>
      <c r="AM344">
        <f t="shared" si="32"/>
        <v>0</v>
      </c>
      <c r="AN344">
        <f t="shared" si="33"/>
        <v>0</v>
      </c>
      <c r="AO344">
        <f t="shared" si="34"/>
        <v>0</v>
      </c>
      <c r="AP344">
        <f t="shared" si="35"/>
        <v>0</v>
      </c>
      <c r="AQ344">
        <f t="shared" si="31"/>
        <v>0</v>
      </c>
    </row>
    <row r="345" spans="1:43" x14ac:dyDescent="0.3">
      <c r="A345" s="21"/>
      <c r="B345" s="21"/>
      <c r="C345" s="30"/>
      <c r="D345" s="21">
        <v>20</v>
      </c>
      <c r="E345" s="21"/>
      <c r="F345" s="21"/>
      <c r="G345" s="21">
        <v>27</v>
      </c>
      <c r="H345" s="21"/>
      <c r="I345" s="21"/>
      <c r="J345" s="21">
        <v>7</v>
      </c>
      <c r="K345" s="21"/>
      <c r="L345" s="21"/>
      <c r="M345" s="21"/>
      <c r="N345" s="30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>
        <v>2</v>
      </c>
      <c r="AC345" s="21"/>
      <c r="AD345" s="21"/>
      <c r="AE345" s="21"/>
      <c r="AF345" s="21"/>
      <c r="AG345" s="21"/>
      <c r="AH345" s="21"/>
      <c r="AI345" s="21"/>
      <c r="AJ345" s="21"/>
      <c r="AK345" s="21"/>
      <c r="AL345">
        <f t="shared" si="30"/>
        <v>2</v>
      </c>
      <c r="AM345">
        <f t="shared" si="32"/>
        <v>1</v>
      </c>
      <c r="AN345">
        <f t="shared" si="33"/>
        <v>2</v>
      </c>
      <c r="AO345">
        <f t="shared" si="34"/>
        <v>2</v>
      </c>
      <c r="AP345">
        <f t="shared" si="35"/>
        <v>1</v>
      </c>
      <c r="AQ345">
        <f t="shared" si="31"/>
        <v>0</v>
      </c>
    </row>
    <row r="346" spans="1:43" x14ac:dyDescent="0.3">
      <c r="A346" s="21"/>
      <c r="B346" s="21"/>
      <c r="C346" s="30"/>
      <c r="D346" s="21">
        <v>82</v>
      </c>
      <c r="E346" s="21"/>
      <c r="F346" s="21"/>
      <c r="G346" s="21"/>
      <c r="H346" s="21"/>
      <c r="I346" s="21"/>
      <c r="J346" s="21">
        <v>5</v>
      </c>
      <c r="K346" s="21"/>
      <c r="L346" s="21"/>
      <c r="M346" s="21"/>
      <c r="N346" s="30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>
        <v>4</v>
      </c>
      <c r="AC346" s="21" t="s">
        <v>76</v>
      </c>
      <c r="AD346" s="21"/>
      <c r="AE346" s="21"/>
      <c r="AF346" s="21"/>
      <c r="AG346" s="21"/>
      <c r="AH346" s="21"/>
      <c r="AI346" s="21"/>
      <c r="AJ346" s="21"/>
      <c r="AK346" s="21"/>
      <c r="AL346">
        <f t="shared" si="30"/>
        <v>1</v>
      </c>
      <c r="AM346">
        <f t="shared" si="32"/>
        <v>1</v>
      </c>
      <c r="AN346">
        <f t="shared" si="33"/>
        <v>1</v>
      </c>
      <c r="AO346">
        <f t="shared" si="34"/>
        <v>1</v>
      </c>
      <c r="AP346">
        <f t="shared" si="35"/>
        <v>0</v>
      </c>
      <c r="AQ346">
        <f t="shared" si="31"/>
        <v>0</v>
      </c>
    </row>
    <row r="347" spans="1:43" x14ac:dyDescent="0.3">
      <c r="A347" s="21"/>
      <c r="B347" s="21"/>
      <c r="C347" s="30"/>
      <c r="D347" s="21"/>
      <c r="E347" s="21"/>
      <c r="F347" s="21" t="s">
        <v>121</v>
      </c>
      <c r="G347" s="21">
        <v>22</v>
      </c>
      <c r="H347" s="21"/>
      <c r="I347" s="21"/>
      <c r="J347" s="21"/>
      <c r="K347" s="21"/>
      <c r="L347" s="21"/>
      <c r="M347" s="21"/>
      <c r="N347" s="30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>
        <v>4</v>
      </c>
      <c r="AB347" s="21"/>
      <c r="AC347" s="21"/>
      <c r="AD347" s="21"/>
      <c r="AE347" s="21"/>
      <c r="AF347" s="21"/>
      <c r="AG347" s="21" t="s">
        <v>76</v>
      </c>
      <c r="AH347" s="21"/>
      <c r="AI347" s="21"/>
      <c r="AJ347" s="21"/>
      <c r="AK347" s="21"/>
      <c r="AL347">
        <f t="shared" si="30"/>
        <v>1</v>
      </c>
      <c r="AM347">
        <f t="shared" si="32"/>
        <v>0</v>
      </c>
      <c r="AN347">
        <f t="shared" si="33"/>
        <v>1</v>
      </c>
      <c r="AO347">
        <f t="shared" si="34"/>
        <v>1</v>
      </c>
      <c r="AP347">
        <f t="shared" si="35"/>
        <v>1</v>
      </c>
      <c r="AQ347">
        <f t="shared" si="31"/>
        <v>0</v>
      </c>
    </row>
    <row r="348" spans="1:43" x14ac:dyDescent="0.3">
      <c r="A348" s="21"/>
      <c r="B348" s="21"/>
      <c r="C348" s="3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30" t="s">
        <v>76</v>
      </c>
      <c r="O348" s="21">
        <v>17</v>
      </c>
      <c r="P348" s="21"/>
      <c r="Q348" s="21"/>
      <c r="R348" s="21">
        <v>39</v>
      </c>
      <c r="S348" s="21"/>
      <c r="T348" s="21"/>
      <c r="U348" s="21"/>
      <c r="V348" s="21"/>
      <c r="W348" s="21"/>
      <c r="X348" s="21"/>
      <c r="Y348" s="21"/>
      <c r="Z348" s="21">
        <v>25</v>
      </c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>
        <f t="shared" si="30"/>
        <v>0</v>
      </c>
      <c r="AM348">
        <f t="shared" si="32"/>
        <v>0</v>
      </c>
      <c r="AN348">
        <f t="shared" si="33"/>
        <v>0</v>
      </c>
      <c r="AO348">
        <f t="shared" si="34"/>
        <v>0</v>
      </c>
      <c r="AP348">
        <f t="shared" si="35"/>
        <v>0</v>
      </c>
      <c r="AQ348">
        <f t="shared" si="31"/>
        <v>1</v>
      </c>
    </row>
    <row r="349" spans="1:43" x14ac:dyDescent="0.3">
      <c r="A349" s="21"/>
      <c r="B349" s="21"/>
      <c r="C349" s="30"/>
      <c r="D349" s="21"/>
      <c r="E349" s="21"/>
      <c r="F349" s="21"/>
      <c r="G349" s="21"/>
      <c r="H349" s="21">
        <v>22</v>
      </c>
      <c r="I349" s="21"/>
      <c r="J349" s="21"/>
      <c r="K349" s="21"/>
      <c r="L349" s="21"/>
      <c r="M349" s="21"/>
      <c r="N349" s="30"/>
      <c r="O349" s="21"/>
      <c r="P349" s="21">
        <v>3</v>
      </c>
      <c r="Q349" s="21"/>
      <c r="R349" s="21"/>
      <c r="S349" s="21" t="s">
        <v>76</v>
      </c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 t="s">
        <v>124</v>
      </c>
      <c r="AJ349" s="21"/>
      <c r="AK349" s="21"/>
      <c r="AL349">
        <f t="shared" si="30"/>
        <v>1</v>
      </c>
      <c r="AM349">
        <f t="shared" si="32"/>
        <v>1</v>
      </c>
      <c r="AN349">
        <f t="shared" si="33"/>
        <v>0</v>
      </c>
      <c r="AO349">
        <f t="shared" si="34"/>
        <v>1</v>
      </c>
      <c r="AP349">
        <f t="shared" si="35"/>
        <v>1</v>
      </c>
      <c r="AQ349">
        <f t="shared" si="31"/>
        <v>1</v>
      </c>
    </row>
    <row r="350" spans="1:43" x14ac:dyDescent="0.3">
      <c r="A350" s="21"/>
      <c r="B350" s="21"/>
      <c r="C350" s="30"/>
      <c r="D350" s="21"/>
      <c r="E350" s="21"/>
      <c r="F350" s="21"/>
      <c r="G350" s="21"/>
      <c r="H350" s="21">
        <v>15</v>
      </c>
      <c r="I350" s="21"/>
      <c r="J350" s="21"/>
      <c r="K350" s="21"/>
      <c r="L350" s="21"/>
      <c r="M350" s="21"/>
      <c r="N350" s="30"/>
      <c r="O350" s="21"/>
      <c r="P350" s="21"/>
      <c r="Q350" s="21"/>
      <c r="R350" s="21">
        <v>15</v>
      </c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 t="s">
        <v>126</v>
      </c>
      <c r="AD350" s="21"/>
      <c r="AE350" s="21" t="s">
        <v>76</v>
      </c>
      <c r="AF350" s="21"/>
      <c r="AG350" s="21"/>
      <c r="AH350" s="21"/>
      <c r="AI350" s="21"/>
      <c r="AJ350" s="21"/>
      <c r="AK350" s="21"/>
      <c r="AL350">
        <f t="shared" si="30"/>
        <v>1</v>
      </c>
      <c r="AM350">
        <f t="shared" si="32"/>
        <v>1</v>
      </c>
      <c r="AN350">
        <f t="shared" si="33"/>
        <v>0</v>
      </c>
      <c r="AO350">
        <f t="shared" si="34"/>
        <v>1</v>
      </c>
      <c r="AP350">
        <f t="shared" si="35"/>
        <v>1</v>
      </c>
      <c r="AQ350">
        <f t="shared" si="31"/>
        <v>0</v>
      </c>
    </row>
    <row r="351" spans="1:43" x14ac:dyDescent="0.3">
      <c r="A351" s="21"/>
      <c r="B351" s="21"/>
      <c r="C351" s="30"/>
      <c r="D351" s="21">
        <v>21</v>
      </c>
      <c r="E351" s="21"/>
      <c r="F351" s="21"/>
      <c r="G351" s="21"/>
      <c r="H351" s="21"/>
      <c r="I351" s="21"/>
      <c r="J351" s="21"/>
      <c r="K351" s="21"/>
      <c r="L351" s="21"/>
      <c r="M351" s="21"/>
      <c r="N351" s="30"/>
      <c r="O351" s="21"/>
      <c r="P351" s="21"/>
      <c r="Q351" s="21"/>
      <c r="R351" s="21">
        <v>31</v>
      </c>
      <c r="S351" s="21"/>
      <c r="T351" s="21"/>
      <c r="U351" s="21"/>
      <c r="V351" s="21"/>
      <c r="W351" s="21"/>
      <c r="X351" s="21"/>
      <c r="Y351" s="21"/>
      <c r="Z351" s="21"/>
      <c r="AA351" s="21"/>
      <c r="AB351" s="21">
        <v>6</v>
      </c>
      <c r="AC351" s="21"/>
      <c r="AD351" s="21"/>
      <c r="AE351" s="21" t="s">
        <v>114</v>
      </c>
      <c r="AF351" s="21"/>
      <c r="AG351" s="21"/>
      <c r="AH351" s="21"/>
      <c r="AI351" s="21"/>
      <c r="AJ351" s="21"/>
      <c r="AK351" s="21"/>
      <c r="AL351">
        <f t="shared" si="30"/>
        <v>0</v>
      </c>
      <c r="AM351">
        <f t="shared" si="32"/>
        <v>0</v>
      </c>
      <c r="AN351">
        <f t="shared" si="33"/>
        <v>0</v>
      </c>
      <c r="AO351">
        <f t="shared" si="34"/>
        <v>0</v>
      </c>
      <c r="AP351">
        <f t="shared" si="35"/>
        <v>0</v>
      </c>
      <c r="AQ351">
        <f t="shared" si="31"/>
        <v>0</v>
      </c>
    </row>
    <row r="352" spans="1:43" x14ac:dyDescent="0.3">
      <c r="A352" s="21"/>
      <c r="B352" s="21"/>
      <c r="C352" s="30"/>
      <c r="D352" s="21">
        <v>91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30"/>
      <c r="O352" s="21"/>
      <c r="P352" s="21"/>
      <c r="Q352" s="21">
        <v>2</v>
      </c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 t="s">
        <v>119</v>
      </c>
      <c r="AF352" s="21"/>
      <c r="AG352" s="21"/>
      <c r="AH352" s="21"/>
      <c r="AI352" s="21"/>
      <c r="AJ352" s="21"/>
      <c r="AK352" s="21" t="s">
        <v>76</v>
      </c>
      <c r="AL352">
        <f t="shared" si="30"/>
        <v>0</v>
      </c>
      <c r="AM352">
        <f t="shared" si="32"/>
        <v>0</v>
      </c>
      <c r="AN352">
        <f t="shared" si="33"/>
        <v>0</v>
      </c>
      <c r="AO352">
        <f t="shared" si="34"/>
        <v>0</v>
      </c>
      <c r="AP352">
        <f t="shared" si="35"/>
        <v>0</v>
      </c>
      <c r="AQ352">
        <f t="shared" si="31"/>
        <v>0</v>
      </c>
    </row>
    <row r="353" spans="1:43" x14ac:dyDescent="0.3">
      <c r="A353" s="21"/>
      <c r="B353" s="21"/>
      <c r="C353" s="30"/>
      <c r="D353" s="21">
        <v>56</v>
      </c>
      <c r="E353" s="21"/>
      <c r="F353" s="21"/>
      <c r="G353" s="21"/>
      <c r="H353" s="21"/>
      <c r="I353" s="21"/>
      <c r="J353" s="21">
        <v>18</v>
      </c>
      <c r="K353" s="21"/>
      <c r="L353" s="21"/>
      <c r="M353" s="21"/>
      <c r="N353" s="3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>
        <v>7</v>
      </c>
      <c r="AB353" s="21"/>
      <c r="AC353" s="21"/>
      <c r="AD353" s="21"/>
      <c r="AE353" s="21" t="s">
        <v>124</v>
      </c>
      <c r="AF353" s="21"/>
      <c r="AG353" s="21"/>
      <c r="AH353" s="21"/>
      <c r="AI353" s="21"/>
      <c r="AJ353" s="21"/>
      <c r="AK353" s="21"/>
      <c r="AL353">
        <f t="shared" si="30"/>
        <v>1</v>
      </c>
      <c r="AM353">
        <f t="shared" si="32"/>
        <v>1</v>
      </c>
      <c r="AN353">
        <f t="shared" si="33"/>
        <v>1</v>
      </c>
      <c r="AO353">
        <f t="shared" si="34"/>
        <v>1</v>
      </c>
      <c r="AP353">
        <f t="shared" si="35"/>
        <v>0</v>
      </c>
      <c r="AQ353">
        <f t="shared" si="31"/>
        <v>0</v>
      </c>
    </row>
    <row r="354" spans="1:43" x14ac:dyDescent="0.3">
      <c r="A354" s="21"/>
      <c r="B354" s="21"/>
      <c r="C354" s="30"/>
      <c r="D354" s="21"/>
      <c r="E354" s="21">
        <v>86</v>
      </c>
      <c r="F354" s="21"/>
      <c r="G354" s="21">
        <v>5</v>
      </c>
      <c r="H354" s="21"/>
      <c r="I354" s="21"/>
      <c r="J354" s="21"/>
      <c r="K354" s="21"/>
      <c r="L354" s="21"/>
      <c r="M354" s="21"/>
      <c r="N354" s="30"/>
      <c r="O354" s="21"/>
      <c r="P354" s="21">
        <v>1</v>
      </c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>
        <v>1</v>
      </c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>
        <f t="shared" si="30"/>
        <v>1</v>
      </c>
      <c r="AM354">
        <f t="shared" si="32"/>
        <v>0</v>
      </c>
      <c r="AN354">
        <f t="shared" si="33"/>
        <v>1</v>
      </c>
      <c r="AO354">
        <f t="shared" si="34"/>
        <v>1</v>
      </c>
      <c r="AP354">
        <f t="shared" si="35"/>
        <v>1</v>
      </c>
      <c r="AQ354">
        <f t="shared" si="31"/>
        <v>1</v>
      </c>
    </row>
    <row r="355" spans="1:43" x14ac:dyDescent="0.3">
      <c r="A355" s="21"/>
      <c r="B355" s="21"/>
      <c r="C355" s="30"/>
      <c r="D355" s="21"/>
      <c r="E355" s="21"/>
      <c r="F355" s="21"/>
      <c r="G355" s="21"/>
      <c r="H355" s="21"/>
      <c r="I355" s="21"/>
      <c r="J355" s="21"/>
      <c r="K355" s="21"/>
      <c r="L355" s="21" t="s">
        <v>76</v>
      </c>
      <c r="M355" s="21"/>
      <c r="N355" s="3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 t="s">
        <v>120</v>
      </c>
      <c r="AD355" s="21"/>
      <c r="AE355" s="21"/>
      <c r="AF355" s="21" t="s">
        <v>76</v>
      </c>
      <c r="AG355" s="21"/>
      <c r="AH355" s="21"/>
      <c r="AI355" s="21"/>
      <c r="AJ355" s="21"/>
      <c r="AK355" s="21" t="s">
        <v>119</v>
      </c>
      <c r="AL355">
        <f t="shared" si="30"/>
        <v>0</v>
      </c>
      <c r="AM355">
        <f t="shared" si="32"/>
        <v>0</v>
      </c>
      <c r="AN355">
        <f t="shared" si="33"/>
        <v>0</v>
      </c>
      <c r="AO355">
        <f t="shared" si="34"/>
        <v>0</v>
      </c>
      <c r="AP355">
        <f t="shared" si="35"/>
        <v>0</v>
      </c>
      <c r="AQ355">
        <f t="shared" si="31"/>
        <v>0</v>
      </c>
    </row>
    <row r="356" spans="1:43" x14ac:dyDescent="0.3">
      <c r="A356" s="21"/>
      <c r="B356" s="21"/>
      <c r="C356" s="30"/>
      <c r="D356" s="21">
        <v>118</v>
      </c>
      <c r="E356" s="21"/>
      <c r="F356" s="21"/>
      <c r="G356" s="21"/>
      <c r="H356" s="21"/>
      <c r="I356" s="21"/>
      <c r="J356" s="21"/>
      <c r="K356" s="21"/>
      <c r="L356" s="21"/>
      <c r="M356" s="21"/>
      <c r="N356" s="30"/>
      <c r="O356" s="21"/>
      <c r="P356" s="21"/>
      <c r="Q356" s="21"/>
      <c r="R356" s="21"/>
      <c r="S356" s="21"/>
      <c r="T356" s="21"/>
      <c r="U356" s="21">
        <v>1</v>
      </c>
      <c r="V356" s="21"/>
      <c r="W356" s="21"/>
      <c r="X356" s="21"/>
      <c r="Y356" s="21"/>
      <c r="Z356" s="21"/>
      <c r="AA356" s="21"/>
      <c r="AB356" s="21"/>
      <c r="AC356" s="21"/>
      <c r="AD356" s="21" t="s">
        <v>120</v>
      </c>
      <c r="AE356" s="21"/>
      <c r="AF356" s="21"/>
      <c r="AG356" s="21"/>
      <c r="AH356" s="21"/>
      <c r="AI356" s="21"/>
      <c r="AJ356" s="21"/>
      <c r="AK356" s="21" t="s">
        <v>115</v>
      </c>
      <c r="AL356">
        <f t="shared" si="30"/>
        <v>0</v>
      </c>
      <c r="AM356">
        <f t="shared" si="32"/>
        <v>0</v>
      </c>
      <c r="AN356">
        <f t="shared" si="33"/>
        <v>0</v>
      </c>
      <c r="AO356">
        <f t="shared" si="34"/>
        <v>0</v>
      </c>
      <c r="AP356">
        <f t="shared" si="35"/>
        <v>0</v>
      </c>
      <c r="AQ356">
        <f t="shared" si="31"/>
        <v>0</v>
      </c>
    </row>
    <row r="357" spans="1:43" x14ac:dyDescent="0.3">
      <c r="A357" s="21"/>
      <c r="B357" s="21"/>
      <c r="C357" s="30"/>
      <c r="D357" s="21"/>
      <c r="E357" s="21"/>
      <c r="F357" s="21"/>
      <c r="G357" s="21"/>
      <c r="H357" s="21"/>
      <c r="I357" s="21">
        <v>30</v>
      </c>
      <c r="J357" s="21"/>
      <c r="K357" s="21"/>
      <c r="L357" s="21"/>
      <c r="M357" s="21"/>
      <c r="N357" s="30"/>
      <c r="O357" s="21"/>
      <c r="P357" s="21">
        <v>2</v>
      </c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>
        <v>6</v>
      </c>
      <c r="AB357" s="21"/>
      <c r="AC357" s="21"/>
      <c r="AD357" s="21" t="s">
        <v>76</v>
      </c>
      <c r="AE357" s="21"/>
      <c r="AF357" s="21"/>
      <c r="AG357" s="21"/>
      <c r="AH357" s="21"/>
      <c r="AI357" s="21"/>
      <c r="AJ357" s="21"/>
      <c r="AK357" s="21"/>
      <c r="AL357">
        <f t="shared" si="30"/>
        <v>1</v>
      </c>
      <c r="AM357">
        <f t="shared" si="32"/>
        <v>1</v>
      </c>
      <c r="AN357">
        <f t="shared" si="33"/>
        <v>1</v>
      </c>
      <c r="AO357">
        <f t="shared" si="34"/>
        <v>0</v>
      </c>
      <c r="AP357">
        <f t="shared" si="35"/>
        <v>1</v>
      </c>
      <c r="AQ357">
        <f t="shared" si="31"/>
        <v>1</v>
      </c>
    </row>
    <row r="358" spans="1:43" x14ac:dyDescent="0.3">
      <c r="A358" s="21"/>
      <c r="B358" s="21"/>
      <c r="C358" s="30"/>
      <c r="D358" s="21"/>
      <c r="E358" s="21"/>
      <c r="F358" s="21"/>
      <c r="G358" s="21">
        <v>22</v>
      </c>
      <c r="H358" s="21"/>
      <c r="I358" s="21"/>
      <c r="J358" s="21"/>
      <c r="K358" s="21"/>
      <c r="L358" s="21"/>
      <c r="M358" s="21" t="s">
        <v>124</v>
      </c>
      <c r="N358" s="30"/>
      <c r="O358" s="21">
        <v>11</v>
      </c>
      <c r="P358" s="21"/>
      <c r="Q358" s="21"/>
      <c r="R358" s="21">
        <v>28</v>
      </c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>
        <f t="shared" si="30"/>
        <v>1</v>
      </c>
      <c r="AM358">
        <f t="shared" si="32"/>
        <v>0</v>
      </c>
      <c r="AN358">
        <f t="shared" si="33"/>
        <v>1</v>
      </c>
      <c r="AO358">
        <f t="shared" si="34"/>
        <v>1</v>
      </c>
      <c r="AP358">
        <f t="shared" si="35"/>
        <v>1</v>
      </c>
      <c r="AQ358">
        <f t="shared" si="31"/>
        <v>1</v>
      </c>
    </row>
    <row r="359" spans="1:43" x14ac:dyDescent="0.3">
      <c r="A359" s="21"/>
      <c r="B359" s="21"/>
      <c r="C359" s="30"/>
      <c r="D359" s="21"/>
      <c r="E359" s="21">
        <v>18</v>
      </c>
      <c r="F359" s="21"/>
      <c r="G359" s="21"/>
      <c r="H359" s="21">
        <v>28</v>
      </c>
      <c r="I359" s="21"/>
      <c r="J359" s="21"/>
      <c r="K359" s="21"/>
      <c r="L359" s="21"/>
      <c r="M359" s="21"/>
      <c r="N359" s="30"/>
      <c r="O359" s="21"/>
      <c r="P359" s="21"/>
      <c r="Q359" s="21">
        <v>3</v>
      </c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 t="s">
        <v>76</v>
      </c>
      <c r="AJ359" s="21"/>
      <c r="AK359" s="21"/>
      <c r="AL359">
        <f t="shared" si="30"/>
        <v>1</v>
      </c>
      <c r="AM359">
        <f t="shared" si="32"/>
        <v>1</v>
      </c>
      <c r="AN359">
        <f t="shared" si="33"/>
        <v>0</v>
      </c>
      <c r="AO359">
        <f t="shared" si="34"/>
        <v>1</v>
      </c>
      <c r="AP359">
        <f t="shared" si="35"/>
        <v>1</v>
      </c>
      <c r="AQ359">
        <f t="shared" si="31"/>
        <v>0</v>
      </c>
    </row>
    <row r="360" spans="1:43" x14ac:dyDescent="0.3">
      <c r="A360" s="21"/>
      <c r="B360" s="21"/>
      <c r="C360" s="30"/>
      <c r="D360" s="21"/>
      <c r="E360" s="21">
        <v>16</v>
      </c>
      <c r="F360" s="21"/>
      <c r="G360" s="21"/>
      <c r="H360" s="21"/>
      <c r="I360" s="21">
        <v>28</v>
      </c>
      <c r="J360" s="21"/>
      <c r="K360" s="21"/>
      <c r="L360" s="21"/>
      <c r="M360" s="21"/>
      <c r="N360" s="30"/>
      <c r="O360" s="21"/>
      <c r="P360" s="21"/>
      <c r="Q360" s="21"/>
      <c r="R360" s="21">
        <v>39</v>
      </c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 t="s">
        <v>124</v>
      </c>
      <c r="AK360" s="21"/>
      <c r="AL360">
        <f t="shared" si="30"/>
        <v>1</v>
      </c>
      <c r="AM360">
        <f t="shared" si="32"/>
        <v>1</v>
      </c>
      <c r="AN360">
        <f t="shared" si="33"/>
        <v>1</v>
      </c>
      <c r="AO360">
        <f t="shared" si="34"/>
        <v>0</v>
      </c>
      <c r="AP360">
        <f t="shared" si="35"/>
        <v>1</v>
      </c>
      <c r="AQ360">
        <f t="shared" si="31"/>
        <v>0</v>
      </c>
    </row>
    <row r="361" spans="1:43" x14ac:dyDescent="0.3">
      <c r="A361" s="21"/>
      <c r="B361" s="21"/>
      <c r="C361" s="30"/>
      <c r="D361" s="21">
        <v>66</v>
      </c>
      <c r="E361" s="21"/>
      <c r="F361" s="21"/>
      <c r="G361" s="21">
        <v>7</v>
      </c>
      <c r="H361" s="21"/>
      <c r="I361" s="21"/>
      <c r="J361" s="21"/>
      <c r="K361" s="21"/>
      <c r="L361" s="21"/>
      <c r="M361" s="21"/>
      <c r="N361" s="30"/>
      <c r="O361" s="21"/>
      <c r="P361" s="21"/>
      <c r="Q361" s="21"/>
      <c r="R361" s="21"/>
      <c r="S361" s="21"/>
      <c r="T361" s="21">
        <v>2</v>
      </c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 t="s">
        <v>76</v>
      </c>
      <c r="AH361" s="21"/>
      <c r="AI361" s="21"/>
      <c r="AJ361" s="21"/>
      <c r="AK361" s="21"/>
      <c r="AL361">
        <f t="shared" si="30"/>
        <v>1</v>
      </c>
      <c r="AM361">
        <f t="shared" si="32"/>
        <v>0</v>
      </c>
      <c r="AN361">
        <f t="shared" si="33"/>
        <v>1</v>
      </c>
      <c r="AO361">
        <f t="shared" si="34"/>
        <v>1</v>
      </c>
      <c r="AP361">
        <f t="shared" si="35"/>
        <v>1</v>
      </c>
      <c r="AQ361">
        <f t="shared" si="31"/>
        <v>0</v>
      </c>
    </row>
    <row r="362" spans="1:43" x14ac:dyDescent="0.3">
      <c r="A362" s="21"/>
      <c r="B362" s="21"/>
      <c r="C362" s="30"/>
      <c r="D362" s="21">
        <v>53</v>
      </c>
      <c r="E362" s="21"/>
      <c r="F362" s="21"/>
      <c r="G362" s="21">
        <v>16</v>
      </c>
      <c r="H362" s="21">
        <v>5</v>
      </c>
      <c r="I362" s="21"/>
      <c r="J362" s="21"/>
      <c r="K362" s="21"/>
      <c r="L362" s="21"/>
      <c r="M362" s="21"/>
      <c r="N362" s="30"/>
      <c r="O362" s="21">
        <v>15</v>
      </c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>
        <f t="shared" si="30"/>
        <v>2</v>
      </c>
      <c r="AM362">
        <f t="shared" si="32"/>
        <v>1</v>
      </c>
      <c r="AN362">
        <f t="shared" si="33"/>
        <v>1</v>
      </c>
      <c r="AO362">
        <f t="shared" si="34"/>
        <v>2</v>
      </c>
      <c r="AP362">
        <f t="shared" si="35"/>
        <v>2</v>
      </c>
      <c r="AQ362">
        <f t="shared" si="31"/>
        <v>1</v>
      </c>
    </row>
    <row r="363" spans="1:43" x14ac:dyDescent="0.3">
      <c r="A363" s="21"/>
      <c r="B363" s="21"/>
      <c r="C363" s="30"/>
      <c r="D363" s="21">
        <v>17</v>
      </c>
      <c r="E363" s="21"/>
      <c r="F363" s="21"/>
      <c r="G363" s="21"/>
      <c r="H363" s="21"/>
      <c r="I363" s="21"/>
      <c r="J363" s="21"/>
      <c r="K363" s="21"/>
      <c r="L363" s="21"/>
      <c r="M363" s="21"/>
      <c r="N363" s="30"/>
      <c r="O363" s="21"/>
      <c r="P363" s="21"/>
      <c r="Q363" s="21"/>
      <c r="R363" s="21"/>
      <c r="S363" s="21"/>
      <c r="T363" s="21"/>
      <c r="U363" s="21">
        <v>1</v>
      </c>
      <c r="V363" s="21"/>
      <c r="W363" s="21"/>
      <c r="X363" s="21"/>
      <c r="Y363" s="21" t="s">
        <v>124</v>
      </c>
      <c r="Z363" s="21"/>
      <c r="AA363" s="21"/>
      <c r="AB363" s="21"/>
      <c r="AC363" s="21"/>
      <c r="AD363" s="21"/>
      <c r="AE363" s="21"/>
      <c r="AF363" s="21"/>
      <c r="AG363" s="21"/>
      <c r="AH363" s="21"/>
      <c r="AI363" s="21" t="s">
        <v>124</v>
      </c>
      <c r="AJ363" s="21"/>
      <c r="AK363" s="21"/>
      <c r="AL363">
        <f t="shared" si="30"/>
        <v>0</v>
      </c>
      <c r="AM363">
        <f t="shared" si="32"/>
        <v>0</v>
      </c>
      <c r="AN363">
        <f t="shared" si="33"/>
        <v>0</v>
      </c>
      <c r="AO363">
        <f t="shared" si="34"/>
        <v>0</v>
      </c>
      <c r="AP363">
        <f t="shared" si="35"/>
        <v>0</v>
      </c>
      <c r="AQ363">
        <f t="shared" si="31"/>
        <v>0</v>
      </c>
    </row>
    <row r="364" spans="1:43" x14ac:dyDescent="0.3">
      <c r="A364" s="21"/>
      <c r="B364" s="21"/>
      <c r="C364" s="30"/>
      <c r="D364" s="21"/>
      <c r="E364" s="21"/>
      <c r="F364" s="21"/>
      <c r="G364" s="21"/>
      <c r="H364" s="21"/>
      <c r="I364" s="21"/>
      <c r="J364" s="21">
        <v>11</v>
      </c>
      <c r="K364" s="21">
        <v>8</v>
      </c>
      <c r="L364" s="21"/>
      <c r="M364" s="21"/>
      <c r="N364" s="30"/>
      <c r="O364" s="21"/>
      <c r="P364" s="21"/>
      <c r="Q364" s="21">
        <v>1</v>
      </c>
      <c r="R364" s="21">
        <v>14</v>
      </c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>
        <f t="shared" si="30"/>
        <v>1</v>
      </c>
      <c r="AM364">
        <f t="shared" si="32"/>
        <v>1</v>
      </c>
      <c r="AN364">
        <f t="shared" si="33"/>
        <v>1</v>
      </c>
      <c r="AO364">
        <f t="shared" si="34"/>
        <v>1</v>
      </c>
      <c r="AP364">
        <f t="shared" si="35"/>
        <v>0</v>
      </c>
      <c r="AQ364">
        <f t="shared" si="31"/>
        <v>0</v>
      </c>
    </row>
    <row r="365" spans="1:43" x14ac:dyDescent="0.3">
      <c r="A365" s="21"/>
      <c r="B365" s="21"/>
      <c r="C365" s="30"/>
      <c r="D365" s="21">
        <v>43</v>
      </c>
      <c r="E365" s="21"/>
      <c r="F365" s="21"/>
      <c r="G365" s="21"/>
      <c r="H365" s="21"/>
      <c r="I365" s="21"/>
      <c r="J365" s="21"/>
      <c r="K365" s="21">
        <v>11</v>
      </c>
      <c r="L365" s="21"/>
      <c r="M365" s="21"/>
      <c r="N365" s="30"/>
      <c r="O365" s="21"/>
      <c r="P365" s="21"/>
      <c r="Q365" s="21"/>
      <c r="R365" s="21">
        <v>29</v>
      </c>
      <c r="S365" s="21"/>
      <c r="T365" s="21"/>
      <c r="U365" s="21"/>
      <c r="V365" s="21"/>
      <c r="W365" s="21"/>
      <c r="X365" s="21"/>
      <c r="Y365" s="21"/>
      <c r="Z365" s="21"/>
      <c r="AA365" s="21">
        <v>3</v>
      </c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>
        <f t="shared" si="30"/>
        <v>0</v>
      </c>
      <c r="AM365">
        <f t="shared" si="32"/>
        <v>0</v>
      </c>
      <c r="AN365">
        <f t="shared" si="33"/>
        <v>0</v>
      </c>
      <c r="AO365">
        <f t="shared" si="34"/>
        <v>0</v>
      </c>
      <c r="AP365">
        <f t="shared" si="35"/>
        <v>0</v>
      </c>
      <c r="AQ365">
        <f t="shared" si="31"/>
        <v>0</v>
      </c>
    </row>
    <row r="366" spans="1:43" x14ac:dyDescent="0.3">
      <c r="A366" s="21"/>
      <c r="B366" s="21"/>
      <c r="C366" s="30"/>
      <c r="D366" s="21">
        <v>103</v>
      </c>
      <c r="E366" s="21"/>
      <c r="F366" s="21"/>
      <c r="G366" s="21"/>
      <c r="H366" s="21"/>
      <c r="I366" s="21">
        <v>21</v>
      </c>
      <c r="J366" s="21"/>
      <c r="K366" s="21"/>
      <c r="L366" s="21"/>
      <c r="M366" s="21" t="s">
        <v>76</v>
      </c>
      <c r="N366" s="30"/>
      <c r="O366" s="21"/>
      <c r="P366" s="21"/>
      <c r="Q366" s="21"/>
      <c r="R366" s="21">
        <v>40</v>
      </c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>
        <f t="shared" si="30"/>
        <v>1</v>
      </c>
      <c r="AM366">
        <f t="shared" si="32"/>
        <v>1</v>
      </c>
      <c r="AN366">
        <f t="shared" si="33"/>
        <v>1</v>
      </c>
      <c r="AO366">
        <f t="shared" si="34"/>
        <v>0</v>
      </c>
      <c r="AP366">
        <f t="shared" si="35"/>
        <v>1</v>
      </c>
      <c r="AQ366">
        <f t="shared" si="31"/>
        <v>0</v>
      </c>
    </row>
    <row r="367" spans="1:43" x14ac:dyDescent="0.3">
      <c r="A367" s="21"/>
      <c r="B367" s="21"/>
      <c r="C367" s="30"/>
      <c r="D367" s="21"/>
      <c r="E367" s="21"/>
      <c r="F367" s="21"/>
      <c r="G367" s="21"/>
      <c r="H367" s="21"/>
      <c r="I367" s="21">
        <v>25</v>
      </c>
      <c r="J367" s="21"/>
      <c r="K367" s="21"/>
      <c r="L367" s="21"/>
      <c r="M367" s="21"/>
      <c r="N367" s="30"/>
      <c r="O367" s="21"/>
      <c r="P367" s="21">
        <v>1</v>
      </c>
      <c r="Q367" s="21">
        <v>13</v>
      </c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 t="s">
        <v>124</v>
      </c>
      <c r="AF367" s="21"/>
      <c r="AG367" s="21"/>
      <c r="AH367" s="21"/>
      <c r="AI367" s="21"/>
      <c r="AJ367" s="21"/>
      <c r="AK367" s="21"/>
      <c r="AL367">
        <f t="shared" si="30"/>
        <v>1</v>
      </c>
      <c r="AM367">
        <f t="shared" si="32"/>
        <v>1</v>
      </c>
      <c r="AN367">
        <f t="shared" si="33"/>
        <v>1</v>
      </c>
      <c r="AO367">
        <f t="shared" si="34"/>
        <v>0</v>
      </c>
      <c r="AP367">
        <f t="shared" si="35"/>
        <v>1</v>
      </c>
      <c r="AQ367">
        <f t="shared" si="31"/>
        <v>1</v>
      </c>
    </row>
    <row r="368" spans="1:43" x14ac:dyDescent="0.3">
      <c r="A368" s="21"/>
      <c r="B368" s="21"/>
      <c r="C368" s="30"/>
      <c r="D368" s="21">
        <v>16</v>
      </c>
      <c r="E368" s="21"/>
      <c r="F368" s="21"/>
      <c r="G368" s="21">
        <v>28</v>
      </c>
      <c r="H368" s="21"/>
      <c r="I368" s="21"/>
      <c r="J368" s="21"/>
      <c r="K368" s="21"/>
      <c r="L368" s="21"/>
      <c r="M368" s="21"/>
      <c r="N368" s="30"/>
      <c r="O368" s="21">
        <v>15</v>
      </c>
      <c r="P368" s="21">
        <v>11</v>
      </c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>
        <f t="shared" si="30"/>
        <v>1</v>
      </c>
      <c r="AM368">
        <f t="shared" si="32"/>
        <v>0</v>
      </c>
      <c r="AN368">
        <f t="shared" si="33"/>
        <v>1</v>
      </c>
      <c r="AO368">
        <f t="shared" si="34"/>
        <v>1</v>
      </c>
      <c r="AP368">
        <f t="shared" si="35"/>
        <v>1</v>
      </c>
      <c r="AQ368">
        <f t="shared" si="31"/>
        <v>2</v>
      </c>
    </row>
    <row r="369" spans="1:43" x14ac:dyDescent="0.3">
      <c r="A369" s="21"/>
      <c r="B369" s="21"/>
      <c r="C369" s="30"/>
      <c r="D369" s="21">
        <v>75</v>
      </c>
      <c r="E369" s="21">
        <v>11</v>
      </c>
      <c r="F369" s="21"/>
      <c r="G369" s="21"/>
      <c r="H369" s="21"/>
      <c r="I369" s="21"/>
      <c r="J369" s="21"/>
      <c r="K369" s="21"/>
      <c r="L369" s="21"/>
      <c r="M369" s="21"/>
      <c r="N369" s="30" t="s">
        <v>76</v>
      </c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 t="s">
        <v>124</v>
      </c>
      <c r="AE369" s="21"/>
      <c r="AF369" s="21"/>
      <c r="AG369" s="21"/>
      <c r="AH369" s="21"/>
      <c r="AI369" s="21"/>
      <c r="AJ369" s="21"/>
      <c r="AK369" s="21"/>
      <c r="AL369">
        <f t="shared" si="30"/>
        <v>0</v>
      </c>
      <c r="AM369">
        <f t="shared" si="32"/>
        <v>0</v>
      </c>
      <c r="AN369">
        <f t="shared" si="33"/>
        <v>0</v>
      </c>
      <c r="AO369">
        <f t="shared" si="34"/>
        <v>0</v>
      </c>
      <c r="AP369">
        <f t="shared" si="35"/>
        <v>0</v>
      </c>
      <c r="AQ369">
        <f t="shared" si="31"/>
        <v>0</v>
      </c>
    </row>
    <row r="370" spans="1:43" x14ac:dyDescent="0.3">
      <c r="A370" s="21"/>
      <c r="B370" s="21"/>
      <c r="C370" s="30"/>
      <c r="D370" s="21">
        <v>40</v>
      </c>
      <c r="E370" s="21"/>
      <c r="F370" s="21"/>
      <c r="G370" s="21"/>
      <c r="H370" s="21">
        <v>14</v>
      </c>
      <c r="I370" s="21"/>
      <c r="J370" s="21"/>
      <c r="K370" s="21"/>
      <c r="L370" s="21"/>
      <c r="M370" s="21"/>
      <c r="N370" s="30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 t="s">
        <v>126</v>
      </c>
      <c r="AD370" s="21"/>
      <c r="AE370" s="21"/>
      <c r="AF370" s="21"/>
      <c r="AG370" s="21"/>
      <c r="AH370" s="21"/>
      <c r="AI370" s="21"/>
      <c r="AJ370" s="21" t="s">
        <v>118</v>
      </c>
      <c r="AK370" s="21"/>
      <c r="AL370">
        <f t="shared" si="30"/>
        <v>1</v>
      </c>
      <c r="AM370">
        <f t="shared" si="32"/>
        <v>1</v>
      </c>
      <c r="AN370">
        <f t="shared" si="33"/>
        <v>0</v>
      </c>
      <c r="AO370">
        <f t="shared" si="34"/>
        <v>1</v>
      </c>
      <c r="AP370">
        <f t="shared" si="35"/>
        <v>1</v>
      </c>
      <c r="AQ370">
        <f t="shared" si="31"/>
        <v>0</v>
      </c>
    </row>
    <row r="371" spans="1:43" x14ac:dyDescent="0.3">
      <c r="A371" s="21"/>
      <c r="B371" s="21"/>
      <c r="C371" s="30"/>
      <c r="D371" s="21"/>
      <c r="E371" s="21">
        <v>3</v>
      </c>
      <c r="F371" s="21"/>
      <c r="G371" s="21"/>
      <c r="H371" s="21">
        <v>22</v>
      </c>
      <c r="I371" s="21"/>
      <c r="J371" s="21"/>
      <c r="K371" s="21"/>
      <c r="L371" s="21"/>
      <c r="M371" s="21"/>
      <c r="N371" s="30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 t="s">
        <v>133</v>
      </c>
      <c r="AH371" s="21"/>
      <c r="AI371" s="21" t="s">
        <v>76</v>
      </c>
      <c r="AJ371" s="21"/>
      <c r="AK371" s="21"/>
      <c r="AL371">
        <f t="shared" si="30"/>
        <v>1</v>
      </c>
      <c r="AM371">
        <f t="shared" si="32"/>
        <v>1</v>
      </c>
      <c r="AN371">
        <f t="shared" si="33"/>
        <v>0</v>
      </c>
      <c r="AO371">
        <f t="shared" si="34"/>
        <v>1</v>
      </c>
      <c r="AP371">
        <f t="shared" si="35"/>
        <v>1</v>
      </c>
      <c r="AQ371">
        <f t="shared" si="31"/>
        <v>0</v>
      </c>
    </row>
    <row r="372" spans="1:43" x14ac:dyDescent="0.3">
      <c r="A372" s="21"/>
      <c r="B372" s="21"/>
      <c r="C372" s="30"/>
      <c r="D372" s="21"/>
      <c r="E372" s="21"/>
      <c r="F372" s="21"/>
      <c r="G372" s="21"/>
      <c r="H372" s="21"/>
      <c r="I372" s="21">
        <v>17</v>
      </c>
      <c r="J372" s="21"/>
      <c r="K372" s="21"/>
      <c r="L372" s="21"/>
      <c r="M372" s="21"/>
      <c r="N372" s="30" t="s">
        <v>76</v>
      </c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>
        <v>3</v>
      </c>
      <c r="AC372" s="21" t="s">
        <v>76</v>
      </c>
      <c r="AD372" s="21"/>
      <c r="AE372" s="21"/>
      <c r="AF372" s="21"/>
      <c r="AG372" s="21"/>
      <c r="AH372" s="21"/>
      <c r="AI372" s="21"/>
      <c r="AJ372" s="21"/>
      <c r="AK372" s="21"/>
      <c r="AL372">
        <f t="shared" si="30"/>
        <v>1</v>
      </c>
      <c r="AM372">
        <f t="shared" si="32"/>
        <v>1</v>
      </c>
      <c r="AN372">
        <f t="shared" si="33"/>
        <v>1</v>
      </c>
      <c r="AO372">
        <f t="shared" si="34"/>
        <v>0</v>
      </c>
      <c r="AP372">
        <f t="shared" si="35"/>
        <v>1</v>
      </c>
      <c r="AQ372">
        <f t="shared" si="31"/>
        <v>0</v>
      </c>
    </row>
    <row r="373" spans="1:43" x14ac:dyDescent="0.3">
      <c r="A373" s="21"/>
      <c r="B373" s="21"/>
      <c r="C373" s="30"/>
      <c r="D373" s="21"/>
      <c r="E373" s="21"/>
      <c r="F373" s="21"/>
      <c r="G373" s="21">
        <v>6</v>
      </c>
      <c r="H373" s="21"/>
      <c r="I373" s="21"/>
      <c r="J373" s="21"/>
      <c r="K373" s="21"/>
      <c r="L373" s="21"/>
      <c r="M373" s="21" t="s">
        <v>76</v>
      </c>
      <c r="N373" s="30"/>
      <c r="O373" s="21"/>
      <c r="P373" s="21"/>
      <c r="Q373" s="21"/>
      <c r="R373" s="21">
        <v>17</v>
      </c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 t="s">
        <v>76</v>
      </c>
      <c r="AK373" s="21"/>
      <c r="AL373">
        <f t="shared" si="30"/>
        <v>1</v>
      </c>
      <c r="AM373">
        <f t="shared" si="32"/>
        <v>0</v>
      </c>
      <c r="AN373">
        <f t="shared" si="33"/>
        <v>1</v>
      </c>
      <c r="AO373">
        <f t="shared" si="34"/>
        <v>1</v>
      </c>
      <c r="AP373">
        <f t="shared" si="35"/>
        <v>1</v>
      </c>
      <c r="AQ373">
        <f t="shared" si="31"/>
        <v>0</v>
      </c>
    </row>
    <row r="374" spans="1:43" x14ac:dyDescent="0.3">
      <c r="A374" s="21"/>
      <c r="B374" s="21"/>
      <c r="C374" s="30"/>
      <c r="D374" s="21"/>
      <c r="E374" s="21"/>
      <c r="F374" s="21"/>
      <c r="G374" s="21"/>
      <c r="H374" s="21">
        <v>11</v>
      </c>
      <c r="I374" s="21"/>
      <c r="J374" s="21"/>
      <c r="K374" s="21"/>
      <c r="L374" s="21"/>
      <c r="M374" s="21"/>
      <c r="N374" s="30"/>
      <c r="O374" s="21"/>
      <c r="P374" s="21"/>
      <c r="Q374" s="21"/>
      <c r="R374" s="21">
        <v>26</v>
      </c>
      <c r="S374" s="21"/>
      <c r="T374" s="21">
        <v>7</v>
      </c>
      <c r="U374" s="21"/>
      <c r="V374" s="21"/>
      <c r="W374" s="21"/>
      <c r="X374" s="21"/>
      <c r="Y374" s="21"/>
      <c r="Z374" s="21"/>
      <c r="AA374" s="21"/>
      <c r="AB374" s="21">
        <v>5</v>
      </c>
      <c r="AC374" s="21"/>
      <c r="AD374" s="21"/>
      <c r="AE374" s="21"/>
      <c r="AF374" s="21"/>
      <c r="AG374" s="21"/>
      <c r="AH374" s="21"/>
      <c r="AI374" s="21"/>
      <c r="AJ374" s="21"/>
      <c r="AK374" s="21"/>
      <c r="AL374">
        <f t="shared" si="30"/>
        <v>1</v>
      </c>
      <c r="AM374">
        <f t="shared" si="32"/>
        <v>1</v>
      </c>
      <c r="AN374">
        <f t="shared" si="33"/>
        <v>0</v>
      </c>
      <c r="AO374">
        <f t="shared" si="34"/>
        <v>1</v>
      </c>
      <c r="AP374">
        <f t="shared" si="35"/>
        <v>1</v>
      </c>
      <c r="AQ374">
        <f t="shared" si="31"/>
        <v>0</v>
      </c>
    </row>
    <row r="375" spans="1:43" x14ac:dyDescent="0.3">
      <c r="A375" s="21"/>
      <c r="B375" s="21"/>
      <c r="C375" s="30"/>
      <c r="D375" s="21"/>
      <c r="E375" s="21"/>
      <c r="F375" s="21"/>
      <c r="G375" s="21">
        <v>6</v>
      </c>
      <c r="H375" s="21"/>
      <c r="I375" s="21">
        <v>15</v>
      </c>
      <c r="J375" s="21">
        <v>8</v>
      </c>
      <c r="K375" s="21"/>
      <c r="L375" s="21"/>
      <c r="M375" s="21"/>
      <c r="N375" s="30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>
        <v>6</v>
      </c>
      <c r="AC375" s="21"/>
      <c r="AD375" s="21"/>
      <c r="AE375" s="21"/>
      <c r="AF375" s="21"/>
      <c r="AG375" s="21"/>
      <c r="AH375" s="21"/>
      <c r="AI375" s="21"/>
      <c r="AJ375" s="21"/>
      <c r="AK375" s="21"/>
      <c r="AL375">
        <f t="shared" si="30"/>
        <v>3</v>
      </c>
      <c r="AM375">
        <f t="shared" si="32"/>
        <v>2</v>
      </c>
      <c r="AN375">
        <f t="shared" si="33"/>
        <v>3</v>
      </c>
      <c r="AO375">
        <f t="shared" si="34"/>
        <v>2</v>
      </c>
      <c r="AP375">
        <f t="shared" si="35"/>
        <v>2</v>
      </c>
      <c r="AQ375">
        <f t="shared" si="31"/>
        <v>0</v>
      </c>
    </row>
    <row r="376" spans="1:43" x14ac:dyDescent="0.3">
      <c r="A376" s="21"/>
      <c r="B376" s="21"/>
      <c r="C376" s="30"/>
      <c r="D376" s="21">
        <v>99</v>
      </c>
      <c r="E376" s="21"/>
      <c r="F376" s="21"/>
      <c r="G376" s="21"/>
      <c r="H376" s="21"/>
      <c r="I376" s="21"/>
      <c r="J376" s="21">
        <v>8</v>
      </c>
      <c r="K376" s="21"/>
      <c r="L376" s="21"/>
      <c r="M376" s="21"/>
      <c r="N376" s="30" t="s">
        <v>76</v>
      </c>
      <c r="O376" s="21"/>
      <c r="P376" s="21"/>
      <c r="Q376" s="21"/>
      <c r="R376" s="21"/>
      <c r="S376" s="21"/>
      <c r="T376" s="21"/>
      <c r="U376" s="21">
        <v>1</v>
      </c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>
        <f t="shared" si="30"/>
        <v>1</v>
      </c>
      <c r="AM376">
        <f t="shared" si="32"/>
        <v>1</v>
      </c>
      <c r="AN376">
        <f t="shared" si="33"/>
        <v>1</v>
      </c>
      <c r="AO376">
        <f t="shared" si="34"/>
        <v>1</v>
      </c>
      <c r="AP376">
        <f t="shared" si="35"/>
        <v>0</v>
      </c>
      <c r="AQ376">
        <f t="shared" si="31"/>
        <v>0</v>
      </c>
    </row>
    <row r="377" spans="1:43" x14ac:dyDescent="0.3">
      <c r="A377" s="21"/>
      <c r="B377" s="21"/>
      <c r="C377" s="30"/>
      <c r="D377" s="21"/>
      <c r="E377" s="21"/>
      <c r="F377" s="21"/>
      <c r="G377" s="21">
        <v>7</v>
      </c>
      <c r="H377" s="21"/>
      <c r="I377" s="21"/>
      <c r="J377" s="21"/>
      <c r="K377" s="21">
        <v>10</v>
      </c>
      <c r="L377" s="21"/>
      <c r="M377" s="21"/>
      <c r="N377" s="30"/>
      <c r="O377" s="21">
        <v>6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 t="s">
        <v>76</v>
      </c>
      <c r="AL377">
        <f t="shared" si="30"/>
        <v>1</v>
      </c>
      <c r="AM377">
        <f t="shared" si="32"/>
        <v>0</v>
      </c>
      <c r="AN377">
        <f t="shared" si="33"/>
        <v>1</v>
      </c>
      <c r="AO377">
        <f t="shared" si="34"/>
        <v>1</v>
      </c>
      <c r="AP377">
        <f t="shared" si="35"/>
        <v>1</v>
      </c>
      <c r="AQ377">
        <f t="shared" si="31"/>
        <v>1</v>
      </c>
    </row>
    <row r="378" spans="1:43" x14ac:dyDescent="0.3">
      <c r="A378" s="21"/>
      <c r="B378" s="21"/>
      <c r="C378" s="30"/>
      <c r="D378" s="21">
        <v>15</v>
      </c>
      <c r="E378" s="21"/>
      <c r="F378" s="21"/>
      <c r="G378" s="21">
        <v>8</v>
      </c>
      <c r="H378" s="21"/>
      <c r="I378" s="21"/>
      <c r="J378" s="21"/>
      <c r="K378" s="21"/>
      <c r="L378" s="21"/>
      <c r="M378" s="21"/>
      <c r="N378" s="30"/>
      <c r="O378" s="21">
        <v>20</v>
      </c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>
        <v>8</v>
      </c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>
        <f t="shared" si="30"/>
        <v>1</v>
      </c>
      <c r="AM378">
        <f t="shared" si="32"/>
        <v>0</v>
      </c>
      <c r="AN378">
        <f t="shared" si="33"/>
        <v>1</v>
      </c>
      <c r="AO378">
        <f t="shared" si="34"/>
        <v>1</v>
      </c>
      <c r="AP378">
        <f t="shared" si="35"/>
        <v>1</v>
      </c>
      <c r="AQ378">
        <f t="shared" si="31"/>
        <v>1</v>
      </c>
    </row>
    <row r="379" spans="1:43" x14ac:dyDescent="0.3">
      <c r="A379" s="21"/>
      <c r="B379" s="21"/>
      <c r="C379" s="30"/>
      <c r="D379" s="21">
        <v>85</v>
      </c>
      <c r="E379" s="21">
        <v>37</v>
      </c>
      <c r="F379" s="21"/>
      <c r="G379" s="21"/>
      <c r="H379" s="21">
        <v>11</v>
      </c>
      <c r="I379" s="21"/>
      <c r="J379" s="21"/>
      <c r="K379" s="21"/>
      <c r="L379" s="21"/>
      <c r="M379" s="21"/>
      <c r="N379" s="30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 t="s">
        <v>76</v>
      </c>
      <c r="AK379" s="21"/>
      <c r="AL379">
        <f t="shared" si="30"/>
        <v>1</v>
      </c>
      <c r="AM379">
        <f t="shared" si="32"/>
        <v>1</v>
      </c>
      <c r="AN379">
        <f t="shared" si="33"/>
        <v>0</v>
      </c>
      <c r="AO379">
        <f t="shared" si="34"/>
        <v>1</v>
      </c>
      <c r="AP379">
        <f t="shared" si="35"/>
        <v>1</v>
      </c>
      <c r="AQ379">
        <f t="shared" si="31"/>
        <v>0</v>
      </c>
    </row>
    <row r="380" spans="1:43" x14ac:dyDescent="0.3">
      <c r="A380" s="21"/>
      <c r="B380" s="21"/>
      <c r="C380" s="30"/>
      <c r="D380" s="21">
        <v>90</v>
      </c>
      <c r="E380" s="21"/>
      <c r="F380" s="21"/>
      <c r="G380" s="21">
        <v>28</v>
      </c>
      <c r="H380" s="21"/>
      <c r="I380" s="21"/>
      <c r="J380" s="21"/>
      <c r="K380" s="21"/>
      <c r="L380" s="21"/>
      <c r="M380" s="21"/>
      <c r="N380" s="30"/>
      <c r="O380" s="21"/>
      <c r="P380" s="21"/>
      <c r="Q380" s="21"/>
      <c r="R380" s="21"/>
      <c r="S380" s="21"/>
      <c r="T380" s="21"/>
      <c r="U380" s="21">
        <v>4</v>
      </c>
      <c r="V380" s="21"/>
      <c r="W380" s="21"/>
      <c r="X380" s="21"/>
      <c r="Y380" s="21"/>
      <c r="Z380" s="21"/>
      <c r="AA380" s="21"/>
      <c r="AB380" s="21"/>
      <c r="AC380" s="21"/>
      <c r="AD380" s="21"/>
      <c r="AE380" s="21" t="s">
        <v>76</v>
      </c>
      <c r="AF380" s="21"/>
      <c r="AG380" s="21"/>
      <c r="AH380" s="21"/>
      <c r="AI380" s="21"/>
      <c r="AJ380" s="21"/>
      <c r="AK380" s="21"/>
      <c r="AL380">
        <f t="shared" si="30"/>
        <v>1</v>
      </c>
      <c r="AM380">
        <f t="shared" si="32"/>
        <v>0</v>
      </c>
      <c r="AN380">
        <f t="shared" si="33"/>
        <v>1</v>
      </c>
      <c r="AO380">
        <f t="shared" si="34"/>
        <v>1</v>
      </c>
      <c r="AP380">
        <f t="shared" si="35"/>
        <v>1</v>
      </c>
      <c r="AQ380">
        <f t="shared" si="31"/>
        <v>0</v>
      </c>
    </row>
    <row r="381" spans="1:43" x14ac:dyDescent="0.3">
      <c r="A381" s="21"/>
      <c r="B381" s="21"/>
      <c r="C381" s="30"/>
      <c r="D381" s="21">
        <v>62</v>
      </c>
      <c r="E381" s="21">
        <v>39</v>
      </c>
      <c r="F381" s="21"/>
      <c r="G381" s="21">
        <v>15</v>
      </c>
      <c r="H381" s="21"/>
      <c r="I381" s="21"/>
      <c r="J381" s="21"/>
      <c r="K381" s="21"/>
      <c r="L381" s="21"/>
      <c r="M381" s="21"/>
      <c r="N381" s="30"/>
      <c r="O381" s="21">
        <v>17</v>
      </c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>
        <f t="shared" si="30"/>
        <v>1</v>
      </c>
      <c r="AM381">
        <f t="shared" si="32"/>
        <v>0</v>
      </c>
      <c r="AN381">
        <f t="shared" si="33"/>
        <v>1</v>
      </c>
      <c r="AO381">
        <f t="shared" si="34"/>
        <v>1</v>
      </c>
      <c r="AP381">
        <f t="shared" si="35"/>
        <v>1</v>
      </c>
      <c r="AQ381">
        <f t="shared" si="31"/>
        <v>1</v>
      </c>
    </row>
    <row r="382" spans="1:43" x14ac:dyDescent="0.3">
      <c r="A382" s="21"/>
      <c r="B382" s="21"/>
      <c r="C382" s="30"/>
      <c r="D382" s="21"/>
      <c r="E382" s="21">
        <v>84</v>
      </c>
      <c r="F382" s="21"/>
      <c r="G382" s="21"/>
      <c r="H382" s="21">
        <v>30</v>
      </c>
      <c r="I382" s="21"/>
      <c r="J382" s="21"/>
      <c r="K382" s="21"/>
      <c r="L382" s="21"/>
      <c r="M382" s="21"/>
      <c r="N382" s="30" t="s">
        <v>121</v>
      </c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>
        <v>2</v>
      </c>
      <c r="AC382" s="21"/>
      <c r="AD382" s="21"/>
      <c r="AE382" s="21"/>
      <c r="AF382" s="21"/>
      <c r="AG382" s="21"/>
      <c r="AH382" s="21"/>
      <c r="AI382" s="21"/>
      <c r="AJ382" s="21"/>
      <c r="AK382" s="21"/>
      <c r="AL382">
        <f t="shared" si="30"/>
        <v>1</v>
      </c>
      <c r="AM382">
        <f t="shared" si="32"/>
        <v>1</v>
      </c>
      <c r="AN382">
        <f t="shared" si="33"/>
        <v>0</v>
      </c>
      <c r="AO382">
        <f t="shared" si="34"/>
        <v>1</v>
      </c>
      <c r="AP382">
        <f t="shared" si="35"/>
        <v>1</v>
      </c>
      <c r="AQ382">
        <f t="shared" si="31"/>
        <v>0</v>
      </c>
    </row>
    <row r="383" spans="1:43" x14ac:dyDescent="0.3">
      <c r="A383" s="21"/>
      <c r="B383" s="21"/>
      <c r="C383" s="30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30" t="s">
        <v>114</v>
      </c>
      <c r="O383" s="21">
        <v>3</v>
      </c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 t="s">
        <v>114</v>
      </c>
      <c r="AD383" s="21"/>
      <c r="AE383" s="21"/>
      <c r="AF383" s="21"/>
      <c r="AG383" s="21"/>
      <c r="AH383" s="21" t="s">
        <v>134</v>
      </c>
      <c r="AI383" s="21"/>
      <c r="AJ383" s="21"/>
      <c r="AK383" s="21"/>
      <c r="AL383">
        <f t="shared" si="30"/>
        <v>0</v>
      </c>
      <c r="AM383">
        <f t="shared" si="32"/>
        <v>0</v>
      </c>
      <c r="AN383">
        <f t="shared" si="33"/>
        <v>0</v>
      </c>
      <c r="AO383">
        <f t="shared" si="34"/>
        <v>0</v>
      </c>
      <c r="AP383">
        <f t="shared" si="35"/>
        <v>0</v>
      </c>
      <c r="AQ383">
        <f t="shared" si="31"/>
        <v>1</v>
      </c>
    </row>
    <row r="384" spans="1:43" x14ac:dyDescent="0.3">
      <c r="A384" s="21"/>
      <c r="B384" s="21"/>
      <c r="C384" s="30"/>
      <c r="D384" s="21">
        <v>68</v>
      </c>
      <c r="E384" s="21">
        <v>10</v>
      </c>
      <c r="F384" s="21"/>
      <c r="G384" s="21"/>
      <c r="H384" s="21"/>
      <c r="I384" s="21">
        <v>23</v>
      </c>
      <c r="J384" s="21"/>
      <c r="K384" s="21"/>
      <c r="L384" s="21"/>
      <c r="M384" s="21"/>
      <c r="N384" s="30"/>
      <c r="O384" s="21"/>
      <c r="P384" s="21"/>
      <c r="Q384" s="21">
        <v>5</v>
      </c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>
        <f t="shared" si="30"/>
        <v>1</v>
      </c>
      <c r="AM384">
        <f t="shared" si="32"/>
        <v>1</v>
      </c>
      <c r="AN384">
        <f t="shared" si="33"/>
        <v>1</v>
      </c>
      <c r="AO384">
        <f t="shared" si="34"/>
        <v>0</v>
      </c>
      <c r="AP384">
        <f t="shared" si="35"/>
        <v>1</v>
      </c>
      <c r="AQ384">
        <f t="shared" si="31"/>
        <v>0</v>
      </c>
    </row>
    <row r="385" spans="1:43" x14ac:dyDescent="0.3">
      <c r="A385" s="21"/>
      <c r="B385" s="21"/>
      <c r="C385" s="30"/>
      <c r="D385" s="21">
        <v>28</v>
      </c>
      <c r="E385" s="21"/>
      <c r="F385" s="21"/>
      <c r="G385" s="21"/>
      <c r="H385" s="21"/>
      <c r="I385" s="21"/>
      <c r="J385" s="21">
        <v>16</v>
      </c>
      <c r="K385" s="21">
        <v>4</v>
      </c>
      <c r="L385" s="21"/>
      <c r="M385" s="21"/>
      <c r="N385" s="30"/>
      <c r="O385" s="21">
        <v>9</v>
      </c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>
        <f t="shared" si="30"/>
        <v>1</v>
      </c>
      <c r="AM385">
        <f t="shared" si="32"/>
        <v>1</v>
      </c>
      <c r="AN385">
        <f t="shared" si="33"/>
        <v>1</v>
      </c>
      <c r="AO385">
        <f t="shared" si="34"/>
        <v>1</v>
      </c>
      <c r="AP385">
        <f t="shared" si="35"/>
        <v>0</v>
      </c>
      <c r="AQ385">
        <f t="shared" si="31"/>
        <v>1</v>
      </c>
    </row>
    <row r="386" spans="1:43" x14ac:dyDescent="0.3">
      <c r="A386" s="21"/>
      <c r="B386" s="21"/>
      <c r="C386" s="30"/>
      <c r="D386" s="21"/>
      <c r="E386" s="21">
        <v>52</v>
      </c>
      <c r="F386" s="21"/>
      <c r="G386" s="21"/>
      <c r="H386" s="21"/>
      <c r="I386" s="21"/>
      <c r="J386" s="21"/>
      <c r="K386" s="21"/>
      <c r="L386" s="21"/>
      <c r="M386" s="21"/>
      <c r="N386" s="30"/>
      <c r="O386" s="21"/>
      <c r="P386" s="21">
        <v>9</v>
      </c>
      <c r="Q386" s="21"/>
      <c r="R386" s="21"/>
      <c r="S386" s="21" t="s">
        <v>76</v>
      </c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 t="s">
        <v>124</v>
      </c>
      <c r="AH386" s="21"/>
      <c r="AI386" s="21"/>
      <c r="AJ386" s="21"/>
      <c r="AK386" s="21"/>
      <c r="AL386">
        <f t="shared" si="30"/>
        <v>0</v>
      </c>
      <c r="AM386">
        <f t="shared" si="32"/>
        <v>0</v>
      </c>
      <c r="AN386">
        <f t="shared" si="33"/>
        <v>0</v>
      </c>
      <c r="AO386">
        <f t="shared" si="34"/>
        <v>0</v>
      </c>
      <c r="AP386">
        <f t="shared" si="35"/>
        <v>0</v>
      </c>
      <c r="AQ386">
        <f t="shared" si="31"/>
        <v>1</v>
      </c>
    </row>
    <row r="387" spans="1:43" x14ac:dyDescent="0.3">
      <c r="A387" s="21"/>
      <c r="B387" s="21"/>
      <c r="C387" s="30"/>
      <c r="D387" s="21">
        <v>74</v>
      </c>
      <c r="E387" s="21"/>
      <c r="F387" s="21"/>
      <c r="G387" s="21"/>
      <c r="H387" s="21"/>
      <c r="I387" s="21"/>
      <c r="J387" s="21"/>
      <c r="K387" s="21"/>
      <c r="L387" s="21"/>
      <c r="M387" s="21"/>
      <c r="N387" s="30"/>
      <c r="O387" s="21"/>
      <c r="P387" s="21"/>
      <c r="Q387" s="21"/>
      <c r="R387" s="21">
        <v>38</v>
      </c>
      <c r="S387" s="21"/>
      <c r="T387" s="21">
        <v>3</v>
      </c>
      <c r="U387" s="21">
        <v>1</v>
      </c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>
        <f t="shared" ref="AL387:AL450" si="36">COUNT(G387:J387)</f>
        <v>0</v>
      </c>
      <c r="AM387">
        <f t="shared" si="32"/>
        <v>0</v>
      </c>
      <c r="AN387">
        <f t="shared" si="33"/>
        <v>0</v>
      </c>
      <c r="AO387">
        <f t="shared" si="34"/>
        <v>0</v>
      </c>
      <c r="AP387">
        <f t="shared" si="35"/>
        <v>0</v>
      </c>
      <c r="AQ387">
        <f t="shared" ref="AQ387:AQ450" si="37">COUNT(O387:P387)</f>
        <v>0</v>
      </c>
    </row>
    <row r="388" spans="1:43" x14ac:dyDescent="0.3">
      <c r="A388" s="21"/>
      <c r="B388" s="21"/>
      <c r="C388" s="30"/>
      <c r="D388" s="21"/>
      <c r="E388" s="21"/>
      <c r="F388" s="21"/>
      <c r="G388" s="21"/>
      <c r="H388" s="21">
        <v>13</v>
      </c>
      <c r="I388" s="21"/>
      <c r="J388" s="21">
        <v>8</v>
      </c>
      <c r="K388" s="21"/>
      <c r="L388" s="21"/>
      <c r="M388" s="21"/>
      <c r="N388" s="30" t="s">
        <v>125</v>
      </c>
      <c r="O388" s="21"/>
      <c r="P388" s="21">
        <v>11</v>
      </c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>
        <f t="shared" si="36"/>
        <v>2</v>
      </c>
      <c r="AM388">
        <f t="shared" ref="AM388:AM451" si="38">COUNT(H388:J388)</f>
        <v>2</v>
      </c>
      <c r="AN388">
        <f t="shared" ref="AN388:AN451" si="39">COUNT(G388,I388,J388)</f>
        <v>1</v>
      </c>
      <c r="AO388">
        <f t="shared" ref="AO388:AO451" si="40">COUNT(G388:H388,J388)</f>
        <v>2</v>
      </c>
      <c r="AP388">
        <f t="shared" ref="AP388:AP451" si="41">COUNT(G388:I388)</f>
        <v>1</v>
      </c>
      <c r="AQ388">
        <f t="shared" si="37"/>
        <v>1</v>
      </c>
    </row>
    <row r="389" spans="1:43" x14ac:dyDescent="0.3">
      <c r="A389" s="21"/>
      <c r="B389" s="21"/>
      <c r="C389" s="30"/>
      <c r="D389" s="21">
        <v>15</v>
      </c>
      <c r="E389" s="21"/>
      <c r="F389" s="21"/>
      <c r="G389" s="21"/>
      <c r="H389" s="21"/>
      <c r="I389" s="21"/>
      <c r="J389" s="21">
        <v>20</v>
      </c>
      <c r="K389" s="21"/>
      <c r="L389" s="21"/>
      <c r="M389" s="21"/>
      <c r="N389" s="30"/>
      <c r="O389" s="21"/>
      <c r="P389" s="21">
        <v>3</v>
      </c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>
        <v>3</v>
      </c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>
        <f t="shared" si="36"/>
        <v>1</v>
      </c>
      <c r="AM389">
        <f t="shared" si="38"/>
        <v>1</v>
      </c>
      <c r="AN389">
        <f t="shared" si="39"/>
        <v>1</v>
      </c>
      <c r="AO389">
        <f t="shared" si="40"/>
        <v>1</v>
      </c>
      <c r="AP389">
        <f t="shared" si="41"/>
        <v>0</v>
      </c>
      <c r="AQ389">
        <f t="shared" si="37"/>
        <v>1</v>
      </c>
    </row>
    <row r="390" spans="1:43" x14ac:dyDescent="0.3">
      <c r="A390" s="21"/>
      <c r="B390" s="21"/>
      <c r="C390" s="30"/>
      <c r="D390" s="21">
        <v>17</v>
      </c>
      <c r="E390" s="21"/>
      <c r="F390" s="21"/>
      <c r="G390" s="21"/>
      <c r="H390" s="21"/>
      <c r="I390" s="21">
        <v>7</v>
      </c>
      <c r="J390" s="21"/>
      <c r="K390" s="21"/>
      <c r="L390" s="21" t="s">
        <v>76</v>
      </c>
      <c r="M390" s="21"/>
      <c r="N390" s="30"/>
      <c r="O390" s="21"/>
      <c r="P390" s="21"/>
      <c r="Q390" s="21"/>
      <c r="R390" s="21">
        <v>20</v>
      </c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>
        <f t="shared" si="36"/>
        <v>1</v>
      </c>
      <c r="AM390">
        <f t="shared" si="38"/>
        <v>1</v>
      </c>
      <c r="AN390">
        <f t="shared" si="39"/>
        <v>1</v>
      </c>
      <c r="AO390">
        <f t="shared" si="40"/>
        <v>0</v>
      </c>
      <c r="AP390">
        <f t="shared" si="41"/>
        <v>1</v>
      </c>
      <c r="AQ390">
        <f t="shared" si="37"/>
        <v>0</v>
      </c>
    </row>
    <row r="391" spans="1:43" x14ac:dyDescent="0.3">
      <c r="A391" s="21"/>
      <c r="B391" s="21"/>
      <c r="C391" s="30"/>
      <c r="D391" s="21">
        <v>58</v>
      </c>
      <c r="E391" s="21"/>
      <c r="F391" s="21"/>
      <c r="G391" s="21"/>
      <c r="H391" s="21">
        <v>21</v>
      </c>
      <c r="I391" s="21"/>
      <c r="J391" s="21"/>
      <c r="K391" s="21"/>
      <c r="L391" s="21"/>
      <c r="M391" s="21"/>
      <c r="N391" s="30"/>
      <c r="O391" s="21"/>
      <c r="P391" s="21"/>
      <c r="Q391" s="21"/>
      <c r="R391" s="21">
        <v>3</v>
      </c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 t="s">
        <v>76</v>
      </c>
      <c r="AE391" s="21"/>
      <c r="AF391" s="21"/>
      <c r="AG391" s="21"/>
      <c r="AH391" s="21"/>
      <c r="AI391" s="21"/>
      <c r="AJ391" s="21"/>
      <c r="AK391" s="21"/>
      <c r="AL391">
        <f t="shared" si="36"/>
        <v>1</v>
      </c>
      <c r="AM391">
        <f t="shared" si="38"/>
        <v>1</v>
      </c>
      <c r="AN391">
        <f t="shared" si="39"/>
        <v>0</v>
      </c>
      <c r="AO391">
        <f t="shared" si="40"/>
        <v>1</v>
      </c>
      <c r="AP391">
        <f t="shared" si="41"/>
        <v>1</v>
      </c>
      <c r="AQ391">
        <f t="shared" si="37"/>
        <v>0</v>
      </c>
    </row>
    <row r="392" spans="1:43" x14ac:dyDescent="0.3">
      <c r="A392" s="21"/>
      <c r="B392" s="21"/>
      <c r="C392" s="30"/>
      <c r="D392" s="21">
        <v>14</v>
      </c>
      <c r="E392" s="21"/>
      <c r="F392" s="21"/>
      <c r="G392" s="21"/>
      <c r="H392" s="21">
        <v>25</v>
      </c>
      <c r="I392" s="21">
        <v>16</v>
      </c>
      <c r="J392" s="21"/>
      <c r="K392" s="21"/>
      <c r="L392" s="21"/>
      <c r="M392" s="21"/>
      <c r="N392" s="3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 t="s">
        <v>135</v>
      </c>
      <c r="AI392" s="21"/>
      <c r="AJ392" s="21"/>
      <c r="AK392" s="21"/>
      <c r="AL392">
        <f t="shared" si="36"/>
        <v>2</v>
      </c>
      <c r="AM392">
        <f t="shared" si="38"/>
        <v>2</v>
      </c>
      <c r="AN392">
        <f t="shared" si="39"/>
        <v>1</v>
      </c>
      <c r="AO392">
        <f t="shared" si="40"/>
        <v>1</v>
      </c>
      <c r="AP392">
        <f t="shared" si="41"/>
        <v>2</v>
      </c>
      <c r="AQ392">
        <f t="shared" si="37"/>
        <v>0</v>
      </c>
    </row>
    <row r="393" spans="1:43" x14ac:dyDescent="0.3">
      <c r="A393" s="21"/>
      <c r="B393" s="21"/>
      <c r="C393" s="30"/>
      <c r="D393" s="21">
        <v>62</v>
      </c>
      <c r="E393" s="21">
        <v>33</v>
      </c>
      <c r="F393" s="21"/>
      <c r="G393" s="21"/>
      <c r="H393" s="21"/>
      <c r="I393" s="21"/>
      <c r="J393" s="21"/>
      <c r="K393" s="21"/>
      <c r="L393" s="21"/>
      <c r="M393" s="21"/>
      <c r="N393" s="30" t="s">
        <v>76</v>
      </c>
      <c r="O393" s="21"/>
      <c r="P393" s="21"/>
      <c r="Q393" s="21">
        <v>1</v>
      </c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>
        <f t="shared" si="36"/>
        <v>0</v>
      </c>
      <c r="AM393">
        <f t="shared" si="38"/>
        <v>0</v>
      </c>
      <c r="AN393">
        <f t="shared" si="39"/>
        <v>0</v>
      </c>
      <c r="AO393">
        <f t="shared" si="40"/>
        <v>0</v>
      </c>
      <c r="AP393">
        <f t="shared" si="41"/>
        <v>0</v>
      </c>
      <c r="AQ393">
        <f t="shared" si="37"/>
        <v>0</v>
      </c>
    </row>
    <row r="394" spans="1:43" x14ac:dyDescent="0.3">
      <c r="A394" s="21"/>
      <c r="B394" s="21"/>
      <c r="C394" s="30"/>
      <c r="D394" s="21">
        <v>56</v>
      </c>
      <c r="E394" s="21"/>
      <c r="F394" s="21"/>
      <c r="G394" s="21"/>
      <c r="H394" s="21"/>
      <c r="I394" s="21"/>
      <c r="J394" s="21"/>
      <c r="K394" s="21"/>
      <c r="L394" s="21" t="s">
        <v>114</v>
      </c>
      <c r="M394" s="21"/>
      <c r="N394" s="30"/>
      <c r="O394" s="21"/>
      <c r="P394" s="21"/>
      <c r="Q394" s="21">
        <v>4</v>
      </c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 t="s">
        <v>128</v>
      </c>
      <c r="AF394" s="21"/>
      <c r="AG394" s="21"/>
      <c r="AH394" s="21"/>
      <c r="AI394" s="21"/>
      <c r="AJ394" s="21"/>
      <c r="AK394" s="21"/>
      <c r="AL394">
        <f t="shared" si="36"/>
        <v>0</v>
      </c>
      <c r="AM394">
        <f t="shared" si="38"/>
        <v>0</v>
      </c>
      <c r="AN394">
        <f t="shared" si="39"/>
        <v>0</v>
      </c>
      <c r="AO394">
        <f t="shared" si="40"/>
        <v>0</v>
      </c>
      <c r="AP394">
        <f t="shared" si="41"/>
        <v>0</v>
      </c>
      <c r="AQ394">
        <f t="shared" si="37"/>
        <v>0</v>
      </c>
    </row>
    <row r="395" spans="1:43" x14ac:dyDescent="0.3">
      <c r="A395" s="21"/>
      <c r="B395" s="21"/>
      <c r="C395" s="30"/>
      <c r="D395" s="21"/>
      <c r="E395" s="21">
        <v>23</v>
      </c>
      <c r="F395" s="21"/>
      <c r="G395" s="21"/>
      <c r="H395" s="21"/>
      <c r="I395" s="21"/>
      <c r="J395" s="21"/>
      <c r="K395" s="21"/>
      <c r="L395" s="21"/>
      <c r="M395" s="21"/>
      <c r="N395" s="30"/>
      <c r="O395" s="21"/>
      <c r="P395" s="21"/>
      <c r="Q395" s="21"/>
      <c r="R395" s="21"/>
      <c r="S395" s="21" t="s">
        <v>76</v>
      </c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 t="s">
        <v>76</v>
      </c>
      <c r="AF395" s="21"/>
      <c r="AG395" s="21"/>
      <c r="AH395" s="21"/>
      <c r="AI395" s="21"/>
      <c r="AJ395" s="21" t="s">
        <v>114</v>
      </c>
      <c r="AK395" s="21"/>
      <c r="AL395">
        <f t="shared" si="36"/>
        <v>0</v>
      </c>
      <c r="AM395">
        <f t="shared" si="38"/>
        <v>0</v>
      </c>
      <c r="AN395">
        <f t="shared" si="39"/>
        <v>0</v>
      </c>
      <c r="AO395">
        <f t="shared" si="40"/>
        <v>0</v>
      </c>
      <c r="AP395">
        <f t="shared" si="41"/>
        <v>0</v>
      </c>
      <c r="AQ395">
        <f t="shared" si="37"/>
        <v>0</v>
      </c>
    </row>
    <row r="396" spans="1:43" x14ac:dyDescent="0.3">
      <c r="A396" s="21"/>
      <c r="B396" s="21"/>
      <c r="C396" s="30"/>
      <c r="D396" s="21"/>
      <c r="E396" s="21"/>
      <c r="F396" s="21"/>
      <c r="G396" s="21"/>
      <c r="H396" s="21"/>
      <c r="I396" s="21">
        <v>11</v>
      </c>
      <c r="J396" s="21"/>
      <c r="K396" s="21"/>
      <c r="L396" s="21"/>
      <c r="M396" s="21" t="s">
        <v>136</v>
      </c>
      <c r="N396" s="30"/>
      <c r="O396" s="21"/>
      <c r="P396" s="21"/>
      <c r="Q396" s="21"/>
      <c r="R396" s="21"/>
      <c r="S396" s="21"/>
      <c r="T396" s="21"/>
      <c r="U396" s="21">
        <v>1</v>
      </c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 t="s">
        <v>76</v>
      </c>
      <c r="AG396" s="21"/>
      <c r="AH396" s="21"/>
      <c r="AI396" s="21"/>
      <c r="AJ396" s="21"/>
      <c r="AK396" s="21"/>
      <c r="AL396">
        <f t="shared" si="36"/>
        <v>1</v>
      </c>
      <c r="AM396">
        <f t="shared" si="38"/>
        <v>1</v>
      </c>
      <c r="AN396">
        <f t="shared" si="39"/>
        <v>1</v>
      </c>
      <c r="AO396">
        <f t="shared" si="40"/>
        <v>0</v>
      </c>
      <c r="AP396">
        <f t="shared" si="41"/>
        <v>1</v>
      </c>
      <c r="AQ396">
        <f t="shared" si="37"/>
        <v>0</v>
      </c>
    </row>
    <row r="397" spans="1:43" x14ac:dyDescent="0.3">
      <c r="A397" s="21"/>
      <c r="B397" s="21"/>
      <c r="C397" s="30"/>
      <c r="D397" s="21">
        <v>21</v>
      </c>
      <c r="E397" s="21"/>
      <c r="F397" s="21"/>
      <c r="G397" s="21"/>
      <c r="H397" s="21"/>
      <c r="I397" s="21"/>
      <c r="J397" s="21"/>
      <c r="K397" s="21"/>
      <c r="L397" s="21"/>
      <c r="M397" s="21"/>
      <c r="N397" s="30"/>
      <c r="O397" s="21"/>
      <c r="P397" s="21">
        <v>7</v>
      </c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>
        <v>5</v>
      </c>
      <c r="AB397" s="21"/>
      <c r="AC397" s="21"/>
      <c r="AD397" s="21" t="s">
        <v>125</v>
      </c>
      <c r="AE397" s="21"/>
      <c r="AF397" s="21"/>
      <c r="AG397" s="21"/>
      <c r="AH397" s="21"/>
      <c r="AI397" s="21"/>
      <c r="AJ397" s="21"/>
      <c r="AK397" s="21"/>
      <c r="AL397">
        <f t="shared" si="36"/>
        <v>0</v>
      </c>
      <c r="AM397">
        <f t="shared" si="38"/>
        <v>0</v>
      </c>
      <c r="AN397">
        <f t="shared" si="39"/>
        <v>0</v>
      </c>
      <c r="AO397">
        <f t="shared" si="40"/>
        <v>0</v>
      </c>
      <c r="AP397">
        <f t="shared" si="41"/>
        <v>0</v>
      </c>
      <c r="AQ397">
        <f t="shared" si="37"/>
        <v>1</v>
      </c>
    </row>
    <row r="398" spans="1:43" x14ac:dyDescent="0.3">
      <c r="A398" s="21"/>
      <c r="B398" s="21"/>
      <c r="C398" s="30"/>
      <c r="D398" s="21">
        <v>93</v>
      </c>
      <c r="E398" s="21">
        <v>34</v>
      </c>
      <c r="F398" s="21"/>
      <c r="G398" s="21">
        <v>9</v>
      </c>
      <c r="H398" s="21"/>
      <c r="I398" s="21"/>
      <c r="J398" s="21"/>
      <c r="K398" s="21"/>
      <c r="L398" s="21"/>
      <c r="M398" s="21"/>
      <c r="N398" s="30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>
        <v>25</v>
      </c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>
        <f t="shared" si="36"/>
        <v>1</v>
      </c>
      <c r="AM398">
        <f t="shared" si="38"/>
        <v>0</v>
      </c>
      <c r="AN398">
        <f t="shared" si="39"/>
        <v>1</v>
      </c>
      <c r="AO398">
        <f t="shared" si="40"/>
        <v>1</v>
      </c>
      <c r="AP398">
        <f t="shared" si="41"/>
        <v>1</v>
      </c>
      <c r="AQ398">
        <f t="shared" si="37"/>
        <v>0</v>
      </c>
    </row>
    <row r="399" spans="1:43" x14ac:dyDescent="0.3">
      <c r="A399" s="21"/>
      <c r="B399" s="21"/>
      <c r="C399" s="30"/>
      <c r="D399" s="21"/>
      <c r="E399" s="21">
        <v>28</v>
      </c>
      <c r="F399" s="21"/>
      <c r="G399" s="21"/>
      <c r="H399" s="21"/>
      <c r="I399" s="21"/>
      <c r="J399" s="21"/>
      <c r="K399" s="21"/>
      <c r="L399" s="21"/>
      <c r="M399" s="21"/>
      <c r="N399" s="30"/>
      <c r="O399" s="21"/>
      <c r="P399" s="21"/>
      <c r="Q399" s="21"/>
      <c r="R399" s="21"/>
      <c r="S399" s="21"/>
      <c r="T399" s="21"/>
      <c r="U399" s="21">
        <v>3</v>
      </c>
      <c r="V399" s="21"/>
      <c r="W399" s="21"/>
      <c r="X399" s="21"/>
      <c r="Y399" s="21"/>
      <c r="Z399" s="21">
        <v>25</v>
      </c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 t="s">
        <v>76</v>
      </c>
      <c r="AL399">
        <f t="shared" si="36"/>
        <v>0</v>
      </c>
      <c r="AM399">
        <f t="shared" si="38"/>
        <v>0</v>
      </c>
      <c r="AN399">
        <f t="shared" si="39"/>
        <v>0</v>
      </c>
      <c r="AO399">
        <f t="shared" si="40"/>
        <v>0</v>
      </c>
      <c r="AP399">
        <f t="shared" si="41"/>
        <v>0</v>
      </c>
      <c r="AQ399">
        <f t="shared" si="37"/>
        <v>0</v>
      </c>
    </row>
    <row r="400" spans="1:43" x14ac:dyDescent="0.3">
      <c r="A400" s="21"/>
      <c r="B400" s="21"/>
      <c r="C400" s="30"/>
      <c r="D400" s="21">
        <v>70</v>
      </c>
      <c r="E400" s="21"/>
      <c r="F400" s="21"/>
      <c r="G400" s="21"/>
      <c r="H400" s="21">
        <v>5</v>
      </c>
      <c r="I400" s="21">
        <v>19</v>
      </c>
      <c r="J400" s="21"/>
      <c r="K400" s="21"/>
      <c r="L400" s="21"/>
      <c r="M400" s="21"/>
      <c r="N400" s="30"/>
      <c r="O400" s="21"/>
      <c r="P400" s="21"/>
      <c r="Q400" s="21">
        <v>8</v>
      </c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>
        <f t="shared" si="36"/>
        <v>2</v>
      </c>
      <c r="AM400">
        <f t="shared" si="38"/>
        <v>2</v>
      </c>
      <c r="AN400">
        <f t="shared" si="39"/>
        <v>1</v>
      </c>
      <c r="AO400">
        <f t="shared" si="40"/>
        <v>1</v>
      </c>
      <c r="AP400">
        <f t="shared" si="41"/>
        <v>2</v>
      </c>
      <c r="AQ400">
        <f t="shared" si="37"/>
        <v>0</v>
      </c>
    </row>
    <row r="401" spans="1:43" x14ac:dyDescent="0.3">
      <c r="A401" s="21"/>
      <c r="B401" s="21"/>
      <c r="C401" s="30"/>
      <c r="D401" s="21">
        <v>14</v>
      </c>
      <c r="E401" s="21"/>
      <c r="F401" s="21"/>
      <c r="G401" s="21"/>
      <c r="H401" s="21"/>
      <c r="I401" s="21"/>
      <c r="J401" s="21"/>
      <c r="K401" s="21"/>
      <c r="L401" s="21"/>
      <c r="M401" s="21"/>
      <c r="N401" s="30"/>
      <c r="O401" s="21"/>
      <c r="P401" s="21">
        <v>7</v>
      </c>
      <c r="Q401" s="21"/>
      <c r="R401" s="21"/>
      <c r="S401" s="21"/>
      <c r="T401" s="21"/>
      <c r="U401" s="21"/>
      <c r="V401" s="21" t="s">
        <v>76</v>
      </c>
      <c r="W401" s="21"/>
      <c r="X401" s="21"/>
      <c r="Y401" s="21"/>
      <c r="Z401" s="21">
        <v>25</v>
      </c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>
        <f t="shared" si="36"/>
        <v>0</v>
      </c>
      <c r="AM401">
        <f t="shared" si="38"/>
        <v>0</v>
      </c>
      <c r="AN401">
        <f t="shared" si="39"/>
        <v>0</v>
      </c>
      <c r="AO401">
        <f t="shared" si="40"/>
        <v>0</v>
      </c>
      <c r="AP401">
        <f t="shared" si="41"/>
        <v>0</v>
      </c>
      <c r="AQ401">
        <f t="shared" si="37"/>
        <v>1</v>
      </c>
    </row>
    <row r="402" spans="1:43" x14ac:dyDescent="0.3">
      <c r="A402" s="21"/>
      <c r="B402" s="21"/>
      <c r="C402" s="30"/>
      <c r="D402" s="21">
        <v>76</v>
      </c>
      <c r="E402" s="21"/>
      <c r="F402" s="21"/>
      <c r="G402" s="21"/>
      <c r="H402" s="21"/>
      <c r="I402" s="21">
        <v>26</v>
      </c>
      <c r="J402" s="21">
        <v>30</v>
      </c>
      <c r="K402" s="21"/>
      <c r="L402" s="21"/>
      <c r="M402" s="21"/>
      <c r="N402" s="30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 t="s">
        <v>137</v>
      </c>
      <c r="AI402" s="21"/>
      <c r="AJ402" s="21"/>
      <c r="AK402" s="21"/>
      <c r="AL402">
        <f t="shared" si="36"/>
        <v>2</v>
      </c>
      <c r="AM402">
        <f t="shared" si="38"/>
        <v>2</v>
      </c>
      <c r="AN402">
        <f t="shared" si="39"/>
        <v>2</v>
      </c>
      <c r="AO402">
        <f t="shared" si="40"/>
        <v>1</v>
      </c>
      <c r="AP402">
        <f t="shared" si="41"/>
        <v>1</v>
      </c>
      <c r="AQ402">
        <f t="shared" si="37"/>
        <v>0</v>
      </c>
    </row>
    <row r="403" spans="1:43" x14ac:dyDescent="0.3">
      <c r="A403" s="21"/>
      <c r="B403" s="21"/>
      <c r="C403" s="30"/>
      <c r="D403" s="21"/>
      <c r="E403" s="21"/>
      <c r="F403" s="21"/>
      <c r="G403" s="21"/>
      <c r="H403" s="21"/>
      <c r="I403" s="21">
        <v>24</v>
      </c>
      <c r="J403" s="21"/>
      <c r="K403" s="21"/>
      <c r="L403" s="21"/>
      <c r="M403" s="21"/>
      <c r="N403" s="30"/>
      <c r="O403" s="21"/>
      <c r="P403" s="21">
        <v>14</v>
      </c>
      <c r="Q403" s="21"/>
      <c r="R403" s="21"/>
      <c r="S403" s="21"/>
      <c r="T403" s="21"/>
      <c r="U403" s="21">
        <v>1</v>
      </c>
      <c r="V403" s="21"/>
      <c r="W403" s="21"/>
      <c r="X403" s="21"/>
      <c r="Y403" s="21"/>
      <c r="Z403" s="21"/>
      <c r="AA403" s="21">
        <v>7</v>
      </c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>
        <f t="shared" si="36"/>
        <v>1</v>
      </c>
      <c r="AM403">
        <f t="shared" si="38"/>
        <v>1</v>
      </c>
      <c r="AN403">
        <f t="shared" si="39"/>
        <v>1</v>
      </c>
      <c r="AO403">
        <f t="shared" si="40"/>
        <v>0</v>
      </c>
      <c r="AP403">
        <f t="shared" si="41"/>
        <v>1</v>
      </c>
      <c r="AQ403">
        <f t="shared" si="37"/>
        <v>1</v>
      </c>
    </row>
    <row r="404" spans="1:43" x14ac:dyDescent="0.3">
      <c r="A404" s="21"/>
      <c r="B404" s="21"/>
      <c r="C404" s="30"/>
      <c r="D404" s="21">
        <v>111</v>
      </c>
      <c r="E404" s="21"/>
      <c r="F404" s="21"/>
      <c r="G404" s="21"/>
      <c r="H404" s="21"/>
      <c r="I404" s="21">
        <v>16</v>
      </c>
      <c r="J404" s="21"/>
      <c r="K404" s="21"/>
      <c r="L404" s="21"/>
      <c r="M404" s="21"/>
      <c r="N404" s="30"/>
      <c r="O404" s="21"/>
      <c r="P404" s="21"/>
      <c r="Q404" s="21">
        <v>6</v>
      </c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 t="s">
        <v>138</v>
      </c>
      <c r="AI404" s="21"/>
      <c r="AJ404" s="21"/>
      <c r="AK404" s="21"/>
      <c r="AL404">
        <f t="shared" si="36"/>
        <v>1</v>
      </c>
      <c r="AM404">
        <f t="shared" si="38"/>
        <v>1</v>
      </c>
      <c r="AN404">
        <f t="shared" si="39"/>
        <v>1</v>
      </c>
      <c r="AO404">
        <f t="shared" si="40"/>
        <v>0</v>
      </c>
      <c r="AP404">
        <f t="shared" si="41"/>
        <v>1</v>
      </c>
      <c r="AQ404">
        <f t="shared" si="37"/>
        <v>0</v>
      </c>
    </row>
    <row r="405" spans="1:43" x14ac:dyDescent="0.3">
      <c r="A405" s="21"/>
      <c r="B405" s="21"/>
      <c r="C405" s="30"/>
      <c r="D405" s="21"/>
      <c r="E405" s="21">
        <v>9</v>
      </c>
      <c r="F405" s="21"/>
      <c r="G405" s="21"/>
      <c r="H405" s="21"/>
      <c r="I405" s="21"/>
      <c r="J405" s="21"/>
      <c r="K405" s="21"/>
      <c r="L405" s="21"/>
      <c r="M405" s="21"/>
      <c r="N405" s="30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 t="s">
        <v>76</v>
      </c>
      <c r="AD405" s="21" t="s">
        <v>76</v>
      </c>
      <c r="AE405" s="21"/>
      <c r="AF405" s="21"/>
      <c r="AG405" s="21"/>
      <c r="AH405" s="21"/>
      <c r="AI405" s="21"/>
      <c r="AJ405" s="21"/>
      <c r="AK405" s="21" t="s">
        <v>76</v>
      </c>
      <c r="AL405">
        <f t="shared" si="36"/>
        <v>0</v>
      </c>
      <c r="AM405">
        <f t="shared" si="38"/>
        <v>0</v>
      </c>
      <c r="AN405">
        <f t="shared" si="39"/>
        <v>0</v>
      </c>
      <c r="AO405">
        <f t="shared" si="40"/>
        <v>0</v>
      </c>
      <c r="AP405">
        <f t="shared" si="41"/>
        <v>0</v>
      </c>
      <c r="AQ405">
        <f t="shared" si="37"/>
        <v>0</v>
      </c>
    </row>
    <row r="406" spans="1:43" x14ac:dyDescent="0.3">
      <c r="A406" s="21"/>
      <c r="B406" s="21"/>
      <c r="C406" s="30"/>
      <c r="D406" s="21">
        <v>68</v>
      </c>
      <c r="E406" s="21"/>
      <c r="F406" s="21" t="s">
        <v>121</v>
      </c>
      <c r="G406" s="21"/>
      <c r="H406" s="21"/>
      <c r="I406" s="21">
        <v>13</v>
      </c>
      <c r="J406" s="21"/>
      <c r="K406" s="21"/>
      <c r="L406" s="21"/>
      <c r="M406" s="21"/>
      <c r="N406" s="3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 t="s">
        <v>76</v>
      </c>
      <c r="AE406" s="21"/>
      <c r="AF406" s="21"/>
      <c r="AG406" s="21"/>
      <c r="AH406" s="21"/>
      <c r="AI406" s="21"/>
      <c r="AJ406" s="21"/>
      <c r="AK406" s="21"/>
      <c r="AL406">
        <f t="shared" si="36"/>
        <v>1</v>
      </c>
      <c r="AM406">
        <f t="shared" si="38"/>
        <v>1</v>
      </c>
      <c r="AN406">
        <f t="shared" si="39"/>
        <v>1</v>
      </c>
      <c r="AO406">
        <f t="shared" si="40"/>
        <v>0</v>
      </c>
      <c r="AP406">
        <f t="shared" si="41"/>
        <v>1</v>
      </c>
      <c r="AQ406">
        <f t="shared" si="37"/>
        <v>0</v>
      </c>
    </row>
    <row r="407" spans="1:43" x14ac:dyDescent="0.3">
      <c r="A407" s="21"/>
      <c r="B407" s="21"/>
      <c r="C407" s="30"/>
      <c r="D407" s="21">
        <v>18</v>
      </c>
      <c r="E407" s="21"/>
      <c r="F407" s="21"/>
      <c r="G407" s="21"/>
      <c r="H407" s="21"/>
      <c r="I407" s="21"/>
      <c r="J407" s="21">
        <v>27</v>
      </c>
      <c r="K407" s="21"/>
      <c r="L407" s="21"/>
      <c r="M407" s="21"/>
      <c r="N407" s="30" t="s">
        <v>76</v>
      </c>
      <c r="O407" s="21"/>
      <c r="P407" s="21">
        <v>13</v>
      </c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>
        <f t="shared" si="36"/>
        <v>1</v>
      </c>
      <c r="AM407">
        <f t="shared" si="38"/>
        <v>1</v>
      </c>
      <c r="AN407">
        <f t="shared" si="39"/>
        <v>1</v>
      </c>
      <c r="AO407">
        <f t="shared" si="40"/>
        <v>1</v>
      </c>
      <c r="AP407">
        <f t="shared" si="41"/>
        <v>0</v>
      </c>
      <c r="AQ407">
        <f t="shared" si="37"/>
        <v>1</v>
      </c>
    </row>
    <row r="408" spans="1:43" x14ac:dyDescent="0.3">
      <c r="A408" s="21"/>
      <c r="B408" s="21"/>
      <c r="C408" s="30"/>
      <c r="D408" s="21">
        <v>19</v>
      </c>
      <c r="E408" s="21"/>
      <c r="F408" s="21"/>
      <c r="G408" s="21"/>
      <c r="H408" s="21"/>
      <c r="I408" s="21"/>
      <c r="J408" s="21"/>
      <c r="K408" s="21"/>
      <c r="L408" s="21" t="s">
        <v>76</v>
      </c>
      <c r="M408" s="21"/>
      <c r="N408" s="30"/>
      <c r="O408" s="21"/>
      <c r="P408" s="21"/>
      <c r="Q408" s="21"/>
      <c r="R408" s="21">
        <v>24</v>
      </c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 t="s">
        <v>118</v>
      </c>
      <c r="AH408" s="21"/>
      <c r="AI408" s="21"/>
      <c r="AJ408" s="21"/>
      <c r="AK408" s="21"/>
      <c r="AL408">
        <f t="shared" si="36"/>
        <v>0</v>
      </c>
      <c r="AM408">
        <f t="shared" si="38"/>
        <v>0</v>
      </c>
      <c r="AN408">
        <f t="shared" si="39"/>
        <v>0</v>
      </c>
      <c r="AO408">
        <f t="shared" si="40"/>
        <v>0</v>
      </c>
      <c r="AP408">
        <f t="shared" si="41"/>
        <v>0</v>
      </c>
      <c r="AQ408">
        <f t="shared" si="37"/>
        <v>0</v>
      </c>
    </row>
    <row r="409" spans="1:43" x14ac:dyDescent="0.3">
      <c r="A409" s="21"/>
      <c r="B409" s="21"/>
      <c r="C409" s="30"/>
      <c r="D409" s="21">
        <v>117</v>
      </c>
      <c r="E409" s="21"/>
      <c r="F409" s="21"/>
      <c r="G409" s="21"/>
      <c r="H409" s="21"/>
      <c r="I409" s="21"/>
      <c r="J409" s="21"/>
      <c r="K409" s="21"/>
      <c r="L409" s="21" t="s">
        <v>112</v>
      </c>
      <c r="M409" s="21"/>
      <c r="N409" s="3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>
        <v>5</v>
      </c>
      <c r="AC409" s="21"/>
      <c r="AD409" s="21"/>
      <c r="AE409" s="21" t="s">
        <v>76</v>
      </c>
      <c r="AF409" s="21"/>
      <c r="AG409" s="21"/>
      <c r="AH409" s="21"/>
      <c r="AI409" s="21"/>
      <c r="AJ409" s="21"/>
      <c r="AK409" s="21"/>
      <c r="AL409">
        <f t="shared" si="36"/>
        <v>0</v>
      </c>
      <c r="AM409">
        <f t="shared" si="38"/>
        <v>0</v>
      </c>
      <c r="AN409">
        <f t="shared" si="39"/>
        <v>0</v>
      </c>
      <c r="AO409">
        <f t="shared" si="40"/>
        <v>0</v>
      </c>
      <c r="AP409">
        <f t="shared" si="41"/>
        <v>0</v>
      </c>
      <c r="AQ409">
        <f t="shared" si="37"/>
        <v>0</v>
      </c>
    </row>
    <row r="410" spans="1:43" x14ac:dyDescent="0.3">
      <c r="A410" s="21"/>
      <c r="B410" s="21"/>
      <c r="C410" s="30"/>
      <c r="D410" s="21"/>
      <c r="E410" s="21">
        <v>30</v>
      </c>
      <c r="F410" s="21"/>
      <c r="G410" s="21">
        <v>17</v>
      </c>
      <c r="H410" s="21"/>
      <c r="I410" s="21"/>
      <c r="J410" s="21"/>
      <c r="K410" s="21"/>
      <c r="L410" s="21"/>
      <c r="M410" s="21" t="s">
        <v>132</v>
      </c>
      <c r="N410" s="30"/>
      <c r="O410" s="21"/>
      <c r="P410" s="21">
        <v>6</v>
      </c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>
        <f t="shared" si="36"/>
        <v>1</v>
      </c>
      <c r="AM410">
        <f t="shared" si="38"/>
        <v>0</v>
      </c>
      <c r="AN410">
        <f t="shared" si="39"/>
        <v>1</v>
      </c>
      <c r="AO410">
        <f t="shared" si="40"/>
        <v>1</v>
      </c>
      <c r="AP410">
        <f t="shared" si="41"/>
        <v>1</v>
      </c>
      <c r="AQ410">
        <f t="shared" si="37"/>
        <v>1</v>
      </c>
    </row>
    <row r="411" spans="1:43" x14ac:dyDescent="0.3">
      <c r="A411" s="21"/>
      <c r="B411" s="21"/>
      <c r="C411" s="30"/>
      <c r="D411" s="21">
        <v>115</v>
      </c>
      <c r="E411" s="21">
        <v>51</v>
      </c>
      <c r="F411" s="21"/>
      <c r="G411" s="21"/>
      <c r="H411" s="21"/>
      <c r="I411" s="21"/>
      <c r="J411" s="21"/>
      <c r="K411" s="21"/>
      <c r="L411" s="21"/>
      <c r="M411" s="21"/>
      <c r="N411" s="30"/>
      <c r="O411" s="21"/>
      <c r="P411" s="21">
        <v>13</v>
      </c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 t="s">
        <v>76</v>
      </c>
      <c r="AK411" s="21"/>
      <c r="AL411">
        <f t="shared" si="36"/>
        <v>0</v>
      </c>
      <c r="AM411">
        <f t="shared" si="38"/>
        <v>0</v>
      </c>
      <c r="AN411">
        <f t="shared" si="39"/>
        <v>0</v>
      </c>
      <c r="AO411">
        <f t="shared" si="40"/>
        <v>0</v>
      </c>
      <c r="AP411">
        <f t="shared" si="41"/>
        <v>0</v>
      </c>
      <c r="AQ411">
        <f t="shared" si="37"/>
        <v>1</v>
      </c>
    </row>
    <row r="412" spans="1:43" x14ac:dyDescent="0.3">
      <c r="A412" s="21"/>
      <c r="B412" s="21"/>
      <c r="C412" s="30"/>
      <c r="D412" s="21">
        <v>56</v>
      </c>
      <c r="E412" s="21"/>
      <c r="F412" s="21"/>
      <c r="G412" s="21">
        <v>13</v>
      </c>
      <c r="H412" s="21"/>
      <c r="I412" s="21"/>
      <c r="J412" s="21"/>
      <c r="K412" s="21"/>
      <c r="L412" s="21"/>
      <c r="M412" s="21"/>
      <c r="N412" s="30"/>
      <c r="O412" s="21">
        <v>15</v>
      </c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>
        <v>3</v>
      </c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>
        <f t="shared" si="36"/>
        <v>1</v>
      </c>
      <c r="AM412">
        <f t="shared" si="38"/>
        <v>0</v>
      </c>
      <c r="AN412">
        <f t="shared" si="39"/>
        <v>1</v>
      </c>
      <c r="AO412">
        <f t="shared" si="40"/>
        <v>1</v>
      </c>
      <c r="AP412">
        <f t="shared" si="41"/>
        <v>1</v>
      </c>
      <c r="AQ412">
        <f t="shared" si="37"/>
        <v>1</v>
      </c>
    </row>
    <row r="413" spans="1:43" x14ac:dyDescent="0.3">
      <c r="A413" s="21"/>
      <c r="B413" s="21"/>
      <c r="C413" s="30"/>
      <c r="D413" s="21"/>
      <c r="E413" s="21"/>
      <c r="F413" s="21"/>
      <c r="G413" s="21"/>
      <c r="H413" s="21">
        <v>22</v>
      </c>
      <c r="I413" s="21">
        <v>9</v>
      </c>
      <c r="J413" s="21"/>
      <c r="K413" s="21"/>
      <c r="L413" s="21"/>
      <c r="M413" s="21"/>
      <c r="N413" s="30" t="s">
        <v>76</v>
      </c>
      <c r="O413" s="21"/>
      <c r="P413" s="21"/>
      <c r="Q413" s="21"/>
      <c r="R413" s="21"/>
      <c r="S413" s="21"/>
      <c r="T413" s="21">
        <v>9</v>
      </c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>
        <f t="shared" si="36"/>
        <v>2</v>
      </c>
      <c r="AM413">
        <f t="shared" si="38"/>
        <v>2</v>
      </c>
      <c r="AN413">
        <f t="shared" si="39"/>
        <v>1</v>
      </c>
      <c r="AO413">
        <f t="shared" si="40"/>
        <v>1</v>
      </c>
      <c r="AP413">
        <f t="shared" si="41"/>
        <v>2</v>
      </c>
      <c r="AQ413">
        <f t="shared" si="37"/>
        <v>0</v>
      </c>
    </row>
    <row r="414" spans="1:43" x14ac:dyDescent="0.3">
      <c r="A414" s="21"/>
      <c r="B414" s="21"/>
      <c r="C414" s="30"/>
      <c r="D414" s="21"/>
      <c r="E414" s="21"/>
      <c r="F414" s="21"/>
      <c r="G414" s="21"/>
      <c r="H414" s="21"/>
      <c r="I414" s="21"/>
      <c r="J414" s="21">
        <v>6</v>
      </c>
      <c r="K414" s="21"/>
      <c r="L414" s="21"/>
      <c r="M414" s="21"/>
      <c r="N414" s="30"/>
      <c r="O414" s="21"/>
      <c r="P414" s="21">
        <v>2</v>
      </c>
      <c r="Q414" s="21"/>
      <c r="R414" s="21"/>
      <c r="S414" s="21"/>
      <c r="T414" s="21"/>
      <c r="U414" s="21"/>
      <c r="V414" s="21"/>
      <c r="W414" s="21"/>
      <c r="X414" s="21"/>
      <c r="Y414" s="21"/>
      <c r="Z414" s="21">
        <v>25</v>
      </c>
      <c r="AA414" s="21"/>
      <c r="AB414" s="21"/>
      <c r="AC414" s="21"/>
      <c r="AD414" s="21"/>
      <c r="AE414" s="21"/>
      <c r="AF414" s="21"/>
      <c r="AG414" s="21" t="s">
        <v>119</v>
      </c>
      <c r="AH414" s="21"/>
      <c r="AI414" s="21"/>
      <c r="AJ414" s="21"/>
      <c r="AK414" s="21"/>
      <c r="AL414">
        <f t="shared" si="36"/>
        <v>1</v>
      </c>
      <c r="AM414">
        <f t="shared" si="38"/>
        <v>1</v>
      </c>
      <c r="AN414">
        <f t="shared" si="39"/>
        <v>1</v>
      </c>
      <c r="AO414">
        <f t="shared" si="40"/>
        <v>1</v>
      </c>
      <c r="AP414">
        <f t="shared" si="41"/>
        <v>0</v>
      </c>
      <c r="AQ414">
        <f t="shared" si="37"/>
        <v>1</v>
      </c>
    </row>
    <row r="415" spans="1:43" x14ac:dyDescent="0.3">
      <c r="A415" s="21"/>
      <c r="B415" s="21"/>
      <c r="C415" s="30"/>
      <c r="D415" s="21">
        <v>20</v>
      </c>
      <c r="E415" s="21"/>
      <c r="F415" s="21"/>
      <c r="G415" s="21"/>
      <c r="H415" s="21"/>
      <c r="I415" s="21"/>
      <c r="J415" s="21"/>
      <c r="K415" s="21">
        <v>8</v>
      </c>
      <c r="L415" s="21"/>
      <c r="M415" s="21"/>
      <c r="N415" s="30"/>
      <c r="O415" s="21"/>
      <c r="P415" s="21"/>
      <c r="Q415" s="21"/>
      <c r="R415" s="21"/>
      <c r="S415" s="21"/>
      <c r="T415" s="21">
        <v>6</v>
      </c>
      <c r="U415" s="21"/>
      <c r="V415" s="21"/>
      <c r="W415" s="21"/>
      <c r="X415" s="21"/>
      <c r="Y415" s="21"/>
      <c r="Z415" s="21"/>
      <c r="AA415" s="21"/>
      <c r="AB415" s="21"/>
      <c r="AC415" s="21" t="s">
        <v>118</v>
      </c>
      <c r="AD415" s="21"/>
      <c r="AE415" s="21"/>
      <c r="AF415" s="21"/>
      <c r="AG415" s="21"/>
      <c r="AH415" s="21"/>
      <c r="AI415" s="21"/>
      <c r="AJ415" s="21"/>
      <c r="AK415" s="21"/>
      <c r="AL415">
        <f t="shared" si="36"/>
        <v>0</v>
      </c>
      <c r="AM415">
        <f t="shared" si="38"/>
        <v>0</v>
      </c>
      <c r="AN415">
        <f t="shared" si="39"/>
        <v>0</v>
      </c>
      <c r="AO415">
        <f t="shared" si="40"/>
        <v>0</v>
      </c>
      <c r="AP415">
        <f t="shared" si="41"/>
        <v>0</v>
      </c>
      <c r="AQ415">
        <f t="shared" si="37"/>
        <v>0</v>
      </c>
    </row>
    <row r="416" spans="1:43" x14ac:dyDescent="0.3">
      <c r="A416" s="21"/>
      <c r="B416" s="21"/>
      <c r="C416" s="30"/>
      <c r="D416" s="21">
        <v>63</v>
      </c>
      <c r="E416" s="21"/>
      <c r="F416" s="21" t="s">
        <v>129</v>
      </c>
      <c r="G416" s="21"/>
      <c r="H416" s="21"/>
      <c r="I416" s="21"/>
      <c r="J416" s="21"/>
      <c r="K416" s="21">
        <v>8</v>
      </c>
      <c r="L416" s="21"/>
      <c r="M416" s="21"/>
      <c r="N416" s="3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 t="s">
        <v>76</v>
      </c>
      <c r="AE416" s="21"/>
      <c r="AF416" s="21"/>
      <c r="AG416" s="21"/>
      <c r="AH416" s="21"/>
      <c r="AI416" s="21"/>
      <c r="AJ416" s="21"/>
      <c r="AK416" s="21"/>
      <c r="AL416">
        <f t="shared" si="36"/>
        <v>0</v>
      </c>
      <c r="AM416">
        <f t="shared" si="38"/>
        <v>0</v>
      </c>
      <c r="AN416">
        <f t="shared" si="39"/>
        <v>0</v>
      </c>
      <c r="AO416">
        <f t="shared" si="40"/>
        <v>0</v>
      </c>
      <c r="AP416">
        <f t="shared" si="41"/>
        <v>0</v>
      </c>
      <c r="AQ416">
        <f t="shared" si="37"/>
        <v>0</v>
      </c>
    </row>
    <row r="417" spans="1:43" x14ac:dyDescent="0.3">
      <c r="A417" s="21"/>
      <c r="B417" s="21"/>
      <c r="C417" s="30"/>
      <c r="D417" s="21">
        <v>77</v>
      </c>
      <c r="E417" s="21"/>
      <c r="F417" s="21"/>
      <c r="G417" s="21"/>
      <c r="H417" s="21"/>
      <c r="I417" s="21">
        <v>15</v>
      </c>
      <c r="J417" s="21"/>
      <c r="K417" s="21"/>
      <c r="L417" s="21"/>
      <c r="M417" s="21"/>
      <c r="N417" s="30"/>
      <c r="O417" s="21"/>
      <c r="P417" s="21">
        <v>2</v>
      </c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>
        <v>7</v>
      </c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>
        <f t="shared" si="36"/>
        <v>1</v>
      </c>
      <c r="AM417">
        <f t="shared" si="38"/>
        <v>1</v>
      </c>
      <c r="AN417">
        <f t="shared" si="39"/>
        <v>1</v>
      </c>
      <c r="AO417">
        <f t="shared" si="40"/>
        <v>0</v>
      </c>
      <c r="AP417">
        <f t="shared" si="41"/>
        <v>1</v>
      </c>
      <c r="AQ417">
        <f t="shared" si="37"/>
        <v>1</v>
      </c>
    </row>
    <row r="418" spans="1:43" x14ac:dyDescent="0.3">
      <c r="A418" s="21"/>
      <c r="B418" s="21"/>
      <c r="C418" s="30"/>
      <c r="D418" s="21">
        <v>29</v>
      </c>
      <c r="E418" s="21"/>
      <c r="F418" s="21"/>
      <c r="G418" s="21"/>
      <c r="H418" s="21"/>
      <c r="I418" s="21"/>
      <c r="J418" s="21">
        <v>7</v>
      </c>
      <c r="K418" s="21"/>
      <c r="L418" s="21" t="s">
        <v>114</v>
      </c>
      <c r="M418" s="21"/>
      <c r="N418" s="3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>
        <v>5</v>
      </c>
      <c r="AC418" s="21"/>
      <c r="AD418" s="21"/>
      <c r="AE418" s="21"/>
      <c r="AF418" s="21"/>
      <c r="AG418" s="21"/>
      <c r="AH418" s="21"/>
      <c r="AI418" s="21"/>
      <c r="AJ418" s="21"/>
      <c r="AK418" s="21"/>
      <c r="AL418">
        <f t="shared" si="36"/>
        <v>1</v>
      </c>
      <c r="AM418">
        <f t="shared" si="38"/>
        <v>1</v>
      </c>
      <c r="AN418">
        <f t="shared" si="39"/>
        <v>1</v>
      </c>
      <c r="AO418">
        <f t="shared" si="40"/>
        <v>1</v>
      </c>
      <c r="AP418">
        <f t="shared" si="41"/>
        <v>0</v>
      </c>
      <c r="AQ418">
        <f t="shared" si="37"/>
        <v>0</v>
      </c>
    </row>
    <row r="419" spans="1:43" x14ac:dyDescent="0.3">
      <c r="A419" s="21"/>
      <c r="B419" s="21"/>
      <c r="C419" s="30"/>
      <c r="D419" s="21">
        <v>91</v>
      </c>
      <c r="E419" s="21"/>
      <c r="F419" s="21"/>
      <c r="G419" s="21"/>
      <c r="H419" s="21"/>
      <c r="I419" s="21"/>
      <c r="J419" s="21">
        <v>20</v>
      </c>
      <c r="K419" s="21"/>
      <c r="L419" s="21"/>
      <c r="M419" s="21"/>
      <c r="N419" s="30"/>
      <c r="O419" s="21">
        <v>14</v>
      </c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 t="s">
        <v>76</v>
      </c>
      <c r="AE419" s="21"/>
      <c r="AF419" s="21"/>
      <c r="AG419" s="21"/>
      <c r="AH419" s="21"/>
      <c r="AI419" s="21"/>
      <c r="AJ419" s="21"/>
      <c r="AK419" s="21"/>
      <c r="AL419">
        <f t="shared" si="36"/>
        <v>1</v>
      </c>
      <c r="AM419">
        <f t="shared" si="38"/>
        <v>1</v>
      </c>
      <c r="AN419">
        <f t="shared" si="39"/>
        <v>1</v>
      </c>
      <c r="AO419">
        <f t="shared" si="40"/>
        <v>1</v>
      </c>
      <c r="AP419">
        <f t="shared" si="41"/>
        <v>0</v>
      </c>
      <c r="AQ419">
        <f t="shared" si="37"/>
        <v>1</v>
      </c>
    </row>
    <row r="420" spans="1:43" x14ac:dyDescent="0.3">
      <c r="A420" s="21"/>
      <c r="B420" s="21"/>
      <c r="C420" s="30"/>
      <c r="D420" s="21">
        <v>87</v>
      </c>
      <c r="E420" s="21"/>
      <c r="F420" s="21"/>
      <c r="G420" s="21"/>
      <c r="H420" s="21"/>
      <c r="I420" s="21"/>
      <c r="J420" s="21"/>
      <c r="K420" s="21"/>
      <c r="L420" s="21"/>
      <c r="M420" s="21"/>
      <c r="N420" s="30"/>
      <c r="O420" s="21"/>
      <c r="P420" s="21"/>
      <c r="Q420" s="21"/>
      <c r="R420" s="21"/>
      <c r="S420" s="21"/>
      <c r="T420" s="21"/>
      <c r="U420" s="21">
        <v>4</v>
      </c>
      <c r="V420" s="21"/>
      <c r="W420" s="21"/>
      <c r="X420" s="21"/>
      <c r="Y420" s="21" t="s">
        <v>126</v>
      </c>
      <c r="Z420" s="21"/>
      <c r="AA420" s="21"/>
      <c r="AB420" s="21">
        <v>5</v>
      </c>
      <c r="AC420" s="21"/>
      <c r="AD420" s="21"/>
      <c r="AE420" s="21"/>
      <c r="AF420" s="21"/>
      <c r="AG420" s="21"/>
      <c r="AH420" s="21"/>
      <c r="AI420" s="21"/>
      <c r="AJ420" s="21"/>
      <c r="AK420" s="21"/>
      <c r="AL420">
        <f t="shared" si="36"/>
        <v>0</v>
      </c>
      <c r="AM420">
        <f t="shared" si="38"/>
        <v>0</v>
      </c>
      <c r="AN420">
        <f t="shared" si="39"/>
        <v>0</v>
      </c>
      <c r="AO420">
        <f t="shared" si="40"/>
        <v>0</v>
      </c>
      <c r="AP420">
        <f t="shared" si="41"/>
        <v>0</v>
      </c>
      <c r="AQ420">
        <f t="shared" si="37"/>
        <v>0</v>
      </c>
    </row>
    <row r="421" spans="1:43" x14ac:dyDescent="0.3">
      <c r="A421" s="21"/>
      <c r="B421" s="21"/>
      <c r="C421" s="30"/>
      <c r="D421" s="21"/>
      <c r="E421" s="21"/>
      <c r="F421" s="21"/>
      <c r="G421" s="21"/>
      <c r="H421" s="21"/>
      <c r="I421" s="21">
        <v>28</v>
      </c>
      <c r="J421" s="21"/>
      <c r="K421" s="21"/>
      <c r="L421" s="21"/>
      <c r="M421" s="21"/>
      <c r="N421" s="30"/>
      <c r="O421" s="21"/>
      <c r="P421" s="21"/>
      <c r="Q421" s="21"/>
      <c r="R421" s="21"/>
      <c r="S421" s="21"/>
      <c r="T421" s="21"/>
      <c r="U421" s="21">
        <v>1</v>
      </c>
      <c r="V421" s="21" t="s">
        <v>76</v>
      </c>
      <c r="W421" s="21"/>
      <c r="X421" s="21"/>
      <c r="Y421" s="21"/>
      <c r="Z421" s="21"/>
      <c r="AA421" s="21">
        <v>1</v>
      </c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>
        <f t="shared" si="36"/>
        <v>1</v>
      </c>
      <c r="AM421">
        <f t="shared" si="38"/>
        <v>1</v>
      </c>
      <c r="AN421">
        <f t="shared" si="39"/>
        <v>1</v>
      </c>
      <c r="AO421">
        <f t="shared" si="40"/>
        <v>0</v>
      </c>
      <c r="AP421">
        <f t="shared" si="41"/>
        <v>1</v>
      </c>
      <c r="AQ421">
        <f t="shared" si="37"/>
        <v>0</v>
      </c>
    </row>
    <row r="422" spans="1:43" x14ac:dyDescent="0.3">
      <c r="A422" s="21"/>
      <c r="B422" s="21"/>
      <c r="C422" s="30"/>
      <c r="D422" s="21"/>
      <c r="E422" s="21"/>
      <c r="F422" s="21"/>
      <c r="G422" s="21"/>
      <c r="H422" s="21"/>
      <c r="I422" s="21">
        <v>8</v>
      </c>
      <c r="J422" s="21"/>
      <c r="K422" s="21"/>
      <c r="L422" s="21"/>
      <c r="M422" s="21"/>
      <c r="N422" s="30"/>
      <c r="O422" s="21">
        <v>20</v>
      </c>
      <c r="P422" s="21"/>
      <c r="Q422" s="21"/>
      <c r="R422" s="21"/>
      <c r="S422" s="21"/>
      <c r="T422" s="21"/>
      <c r="U422" s="21">
        <v>3</v>
      </c>
      <c r="V422" s="21"/>
      <c r="W422" s="21"/>
      <c r="X422" s="21"/>
      <c r="Y422" s="21"/>
      <c r="Z422" s="21"/>
      <c r="AA422" s="21">
        <v>8</v>
      </c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>
        <f t="shared" si="36"/>
        <v>1</v>
      </c>
      <c r="AM422">
        <f t="shared" si="38"/>
        <v>1</v>
      </c>
      <c r="AN422">
        <f t="shared" si="39"/>
        <v>1</v>
      </c>
      <c r="AO422">
        <f t="shared" si="40"/>
        <v>0</v>
      </c>
      <c r="AP422">
        <f t="shared" si="41"/>
        <v>1</v>
      </c>
      <c r="AQ422">
        <f t="shared" si="37"/>
        <v>1</v>
      </c>
    </row>
    <row r="423" spans="1:43" x14ac:dyDescent="0.3">
      <c r="A423" s="21"/>
      <c r="B423" s="21"/>
      <c r="C423" s="30"/>
      <c r="D423" s="21"/>
      <c r="E423" s="21"/>
      <c r="F423" s="21"/>
      <c r="G423" s="21"/>
      <c r="H423" s="21"/>
      <c r="I423" s="21"/>
      <c r="J423" s="21">
        <v>29</v>
      </c>
      <c r="K423" s="21"/>
      <c r="L423" s="21" t="s">
        <v>122</v>
      </c>
      <c r="M423" s="21"/>
      <c r="N423" s="30"/>
      <c r="O423" s="21"/>
      <c r="P423" s="21"/>
      <c r="Q423" s="21"/>
      <c r="R423" s="21"/>
      <c r="S423" s="21"/>
      <c r="T423" s="21">
        <v>6</v>
      </c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 t="s">
        <v>76</v>
      </c>
      <c r="AL423">
        <f t="shared" si="36"/>
        <v>1</v>
      </c>
      <c r="AM423">
        <f t="shared" si="38"/>
        <v>1</v>
      </c>
      <c r="AN423">
        <f t="shared" si="39"/>
        <v>1</v>
      </c>
      <c r="AO423">
        <f t="shared" si="40"/>
        <v>1</v>
      </c>
      <c r="AP423">
        <f t="shared" si="41"/>
        <v>0</v>
      </c>
      <c r="AQ423">
        <f t="shared" si="37"/>
        <v>0</v>
      </c>
    </row>
    <row r="424" spans="1:43" x14ac:dyDescent="0.3">
      <c r="A424" s="21"/>
      <c r="B424" s="21"/>
      <c r="C424" s="30"/>
      <c r="D424" s="21">
        <v>25</v>
      </c>
      <c r="E424" s="21"/>
      <c r="F424" s="21"/>
      <c r="G424" s="21">
        <v>5</v>
      </c>
      <c r="H424" s="21"/>
      <c r="I424" s="21"/>
      <c r="J424" s="21"/>
      <c r="K424" s="21"/>
      <c r="L424" s="21" t="s">
        <v>114</v>
      </c>
      <c r="M424" s="21"/>
      <c r="N424" s="30"/>
      <c r="O424" s="21"/>
      <c r="P424" s="21">
        <v>8</v>
      </c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>
        <f t="shared" si="36"/>
        <v>1</v>
      </c>
      <c r="AM424">
        <f t="shared" si="38"/>
        <v>0</v>
      </c>
      <c r="AN424">
        <f t="shared" si="39"/>
        <v>1</v>
      </c>
      <c r="AO424">
        <f t="shared" si="40"/>
        <v>1</v>
      </c>
      <c r="AP424">
        <f t="shared" si="41"/>
        <v>1</v>
      </c>
      <c r="AQ424">
        <f t="shared" si="37"/>
        <v>1</v>
      </c>
    </row>
    <row r="425" spans="1:43" x14ac:dyDescent="0.3">
      <c r="A425" s="21"/>
      <c r="B425" s="21"/>
      <c r="C425" s="30"/>
      <c r="D425" s="21"/>
      <c r="E425" s="21">
        <v>4</v>
      </c>
      <c r="F425" s="21"/>
      <c r="G425" s="21"/>
      <c r="H425" s="21"/>
      <c r="I425" s="21"/>
      <c r="J425" s="21">
        <v>10</v>
      </c>
      <c r="K425" s="21"/>
      <c r="L425" s="21"/>
      <c r="M425" s="21" t="s">
        <v>121</v>
      </c>
      <c r="N425" s="30"/>
      <c r="O425" s="21"/>
      <c r="P425" s="21">
        <v>11</v>
      </c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>
        <f t="shared" si="36"/>
        <v>1</v>
      </c>
      <c r="AM425">
        <f t="shared" si="38"/>
        <v>1</v>
      </c>
      <c r="AN425">
        <f t="shared" si="39"/>
        <v>1</v>
      </c>
      <c r="AO425">
        <f t="shared" si="40"/>
        <v>1</v>
      </c>
      <c r="AP425">
        <f t="shared" si="41"/>
        <v>0</v>
      </c>
      <c r="AQ425">
        <f t="shared" si="37"/>
        <v>1</v>
      </c>
    </row>
    <row r="426" spans="1:43" x14ac:dyDescent="0.3">
      <c r="A426" s="21"/>
      <c r="B426" s="21"/>
      <c r="C426" s="30"/>
      <c r="D426" s="21"/>
      <c r="E426" s="21">
        <v>3</v>
      </c>
      <c r="F426" s="21"/>
      <c r="G426" s="21"/>
      <c r="H426" s="21"/>
      <c r="I426" s="21"/>
      <c r="J426" s="21"/>
      <c r="K426" s="21"/>
      <c r="L426" s="21"/>
      <c r="M426" s="21"/>
      <c r="N426" s="30"/>
      <c r="O426" s="21"/>
      <c r="P426" s="21"/>
      <c r="Q426" s="21"/>
      <c r="R426" s="21"/>
      <c r="S426" s="21"/>
      <c r="T426" s="21"/>
      <c r="U426" s="21">
        <v>1</v>
      </c>
      <c r="V426" s="21"/>
      <c r="W426" s="21"/>
      <c r="X426" s="21"/>
      <c r="Y426" s="21"/>
      <c r="Z426" s="21"/>
      <c r="AA426" s="21"/>
      <c r="AB426" s="21"/>
      <c r="AC426" s="21" t="s">
        <v>76</v>
      </c>
      <c r="AD426" s="21"/>
      <c r="AE426" s="21"/>
      <c r="AF426" s="21"/>
      <c r="AG426" s="21"/>
      <c r="AH426" s="21"/>
      <c r="AI426" s="21"/>
      <c r="AJ426" s="21" t="s">
        <v>76</v>
      </c>
      <c r="AK426" s="21"/>
      <c r="AL426">
        <f t="shared" si="36"/>
        <v>0</v>
      </c>
      <c r="AM426">
        <f t="shared" si="38"/>
        <v>0</v>
      </c>
      <c r="AN426">
        <f t="shared" si="39"/>
        <v>0</v>
      </c>
      <c r="AO426">
        <f t="shared" si="40"/>
        <v>0</v>
      </c>
      <c r="AP426">
        <f t="shared" si="41"/>
        <v>0</v>
      </c>
      <c r="AQ426">
        <f t="shared" si="37"/>
        <v>0</v>
      </c>
    </row>
    <row r="427" spans="1:43" x14ac:dyDescent="0.3">
      <c r="A427" s="21"/>
      <c r="B427" s="21"/>
      <c r="C427" s="30"/>
      <c r="D427" s="21"/>
      <c r="E427" s="21"/>
      <c r="F427" s="21"/>
      <c r="G427" s="21"/>
      <c r="H427" s="21"/>
      <c r="I427" s="21">
        <v>11</v>
      </c>
      <c r="J427" s="21">
        <v>20</v>
      </c>
      <c r="K427" s="21"/>
      <c r="L427" s="21"/>
      <c r="M427" s="21"/>
      <c r="N427" s="30"/>
      <c r="O427" s="21"/>
      <c r="P427" s="21"/>
      <c r="Q427" s="21"/>
      <c r="R427" s="21">
        <v>22</v>
      </c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 t="s">
        <v>76</v>
      </c>
      <c r="AI427" s="21"/>
      <c r="AJ427" s="21"/>
      <c r="AK427" s="21"/>
      <c r="AL427">
        <f t="shared" si="36"/>
        <v>2</v>
      </c>
      <c r="AM427">
        <f t="shared" si="38"/>
        <v>2</v>
      </c>
      <c r="AN427">
        <f t="shared" si="39"/>
        <v>2</v>
      </c>
      <c r="AO427">
        <f t="shared" si="40"/>
        <v>1</v>
      </c>
      <c r="AP427">
        <f t="shared" si="41"/>
        <v>1</v>
      </c>
      <c r="AQ427">
        <f t="shared" si="37"/>
        <v>0</v>
      </c>
    </row>
    <row r="428" spans="1:43" x14ac:dyDescent="0.3">
      <c r="A428" s="21"/>
      <c r="B428" s="21"/>
      <c r="C428" s="30"/>
      <c r="D428" s="21"/>
      <c r="E428" s="21"/>
      <c r="F428" s="21"/>
      <c r="G428" s="21">
        <v>18</v>
      </c>
      <c r="H428" s="21">
        <v>8</v>
      </c>
      <c r="I428" s="21"/>
      <c r="J428" s="21"/>
      <c r="K428" s="21"/>
      <c r="L428" s="21"/>
      <c r="M428" s="21"/>
      <c r="N428" s="3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 t="s">
        <v>114</v>
      </c>
      <c r="AH428" s="21" t="s">
        <v>76</v>
      </c>
      <c r="AI428" s="21"/>
      <c r="AJ428" s="21"/>
      <c r="AK428" s="21"/>
      <c r="AL428">
        <f t="shared" si="36"/>
        <v>2</v>
      </c>
      <c r="AM428">
        <f t="shared" si="38"/>
        <v>1</v>
      </c>
      <c r="AN428">
        <f t="shared" si="39"/>
        <v>1</v>
      </c>
      <c r="AO428">
        <f t="shared" si="40"/>
        <v>2</v>
      </c>
      <c r="AP428">
        <f t="shared" si="41"/>
        <v>2</v>
      </c>
      <c r="AQ428">
        <f t="shared" si="37"/>
        <v>0</v>
      </c>
    </row>
    <row r="429" spans="1:43" x14ac:dyDescent="0.3">
      <c r="A429" s="21"/>
      <c r="B429" s="21"/>
      <c r="C429" s="30"/>
      <c r="D429" s="21">
        <v>21</v>
      </c>
      <c r="E429" s="21"/>
      <c r="F429" s="21"/>
      <c r="G429" s="21">
        <v>30</v>
      </c>
      <c r="H429" s="21"/>
      <c r="I429" s="21"/>
      <c r="J429" s="21"/>
      <c r="K429" s="21"/>
      <c r="L429" s="21"/>
      <c r="M429" s="21"/>
      <c r="N429" s="30"/>
      <c r="O429" s="21"/>
      <c r="P429" s="21"/>
      <c r="Q429" s="21"/>
      <c r="R429" s="21"/>
      <c r="S429" s="21"/>
      <c r="T429" s="21">
        <v>6</v>
      </c>
      <c r="U429" s="21"/>
      <c r="V429" s="21"/>
      <c r="W429" s="21"/>
      <c r="X429" s="21"/>
      <c r="Y429" s="21"/>
      <c r="Z429" s="21"/>
      <c r="AA429" s="21">
        <v>3</v>
      </c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>
        <f t="shared" si="36"/>
        <v>1</v>
      </c>
      <c r="AM429">
        <f t="shared" si="38"/>
        <v>0</v>
      </c>
      <c r="AN429">
        <f t="shared" si="39"/>
        <v>1</v>
      </c>
      <c r="AO429">
        <f t="shared" si="40"/>
        <v>1</v>
      </c>
      <c r="AP429">
        <f t="shared" si="41"/>
        <v>1</v>
      </c>
      <c r="AQ429">
        <f t="shared" si="37"/>
        <v>0</v>
      </c>
    </row>
    <row r="430" spans="1:43" x14ac:dyDescent="0.3">
      <c r="A430" s="21"/>
      <c r="B430" s="21"/>
      <c r="C430" s="30"/>
      <c r="D430" s="21"/>
      <c r="E430" s="21"/>
      <c r="F430" s="21"/>
      <c r="G430" s="21">
        <v>9</v>
      </c>
      <c r="H430" s="21"/>
      <c r="I430" s="21"/>
      <c r="J430" s="21"/>
      <c r="K430" s="21"/>
      <c r="L430" s="21"/>
      <c r="M430" s="21"/>
      <c r="N430" s="30"/>
      <c r="O430" s="21">
        <v>20</v>
      </c>
      <c r="P430" s="21">
        <v>3</v>
      </c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 t="s">
        <v>124</v>
      </c>
      <c r="AL430">
        <f t="shared" si="36"/>
        <v>1</v>
      </c>
      <c r="AM430">
        <f t="shared" si="38"/>
        <v>0</v>
      </c>
      <c r="AN430">
        <f t="shared" si="39"/>
        <v>1</v>
      </c>
      <c r="AO430">
        <f t="shared" si="40"/>
        <v>1</v>
      </c>
      <c r="AP430">
        <f t="shared" si="41"/>
        <v>1</v>
      </c>
      <c r="AQ430">
        <f t="shared" si="37"/>
        <v>2</v>
      </c>
    </row>
    <row r="431" spans="1:43" x14ac:dyDescent="0.3">
      <c r="A431" s="21"/>
      <c r="B431" s="21"/>
      <c r="C431" s="30"/>
      <c r="D431" s="21"/>
      <c r="E431" s="21">
        <v>8</v>
      </c>
      <c r="F431" s="21"/>
      <c r="G431" s="21"/>
      <c r="H431" s="21"/>
      <c r="I431" s="21"/>
      <c r="J431" s="21"/>
      <c r="K431" s="21"/>
      <c r="L431" s="21"/>
      <c r="M431" s="21"/>
      <c r="N431" s="30"/>
      <c r="O431" s="21"/>
      <c r="P431" s="21"/>
      <c r="Q431" s="21"/>
      <c r="R431" s="21"/>
      <c r="S431" s="21"/>
      <c r="T431" s="21"/>
      <c r="U431" s="21">
        <v>1</v>
      </c>
      <c r="V431" s="21"/>
      <c r="W431" s="21"/>
      <c r="X431" s="21"/>
      <c r="Y431" s="21"/>
      <c r="Z431" s="21"/>
      <c r="AA431" s="21">
        <v>2</v>
      </c>
      <c r="AB431" s="21"/>
      <c r="AC431" s="21"/>
      <c r="AD431" s="21"/>
      <c r="AE431" s="21" t="s">
        <v>120</v>
      </c>
      <c r="AF431" s="21"/>
      <c r="AG431" s="21"/>
      <c r="AH431" s="21"/>
      <c r="AI431" s="21"/>
      <c r="AJ431" s="21"/>
      <c r="AK431" s="21"/>
      <c r="AL431">
        <f t="shared" si="36"/>
        <v>0</v>
      </c>
      <c r="AM431">
        <f t="shared" si="38"/>
        <v>0</v>
      </c>
      <c r="AN431">
        <f t="shared" si="39"/>
        <v>0</v>
      </c>
      <c r="AO431">
        <f t="shared" si="40"/>
        <v>0</v>
      </c>
      <c r="AP431">
        <f t="shared" si="41"/>
        <v>0</v>
      </c>
      <c r="AQ431">
        <f t="shared" si="37"/>
        <v>0</v>
      </c>
    </row>
    <row r="432" spans="1:43" x14ac:dyDescent="0.3">
      <c r="A432" s="21"/>
      <c r="B432" s="21"/>
      <c r="C432" s="30"/>
      <c r="D432" s="21"/>
      <c r="E432" s="21"/>
      <c r="F432" s="21"/>
      <c r="G432" s="21">
        <v>23</v>
      </c>
      <c r="H432" s="21"/>
      <c r="I432" s="21"/>
      <c r="J432" s="21"/>
      <c r="K432" s="21"/>
      <c r="L432" s="21"/>
      <c r="M432" s="21"/>
      <c r="N432" s="30"/>
      <c r="O432" s="21">
        <v>9</v>
      </c>
      <c r="P432" s="21"/>
      <c r="Q432" s="21"/>
      <c r="R432" s="21">
        <v>5</v>
      </c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 t="s">
        <v>76</v>
      </c>
      <c r="AJ432" s="21"/>
      <c r="AK432" s="21"/>
      <c r="AL432">
        <f t="shared" si="36"/>
        <v>1</v>
      </c>
      <c r="AM432">
        <f t="shared" si="38"/>
        <v>0</v>
      </c>
      <c r="AN432">
        <f t="shared" si="39"/>
        <v>1</v>
      </c>
      <c r="AO432">
        <f t="shared" si="40"/>
        <v>1</v>
      </c>
      <c r="AP432">
        <f t="shared" si="41"/>
        <v>1</v>
      </c>
      <c r="AQ432">
        <f t="shared" si="37"/>
        <v>1</v>
      </c>
    </row>
    <row r="433" spans="1:43" x14ac:dyDescent="0.3">
      <c r="A433" s="21"/>
      <c r="B433" s="21"/>
      <c r="C433" s="30"/>
      <c r="D433" s="21"/>
      <c r="E433" s="21"/>
      <c r="F433" s="21"/>
      <c r="G433" s="21"/>
      <c r="H433" s="21"/>
      <c r="I433" s="21"/>
      <c r="J433" s="21"/>
      <c r="K433" s="21"/>
      <c r="L433" s="21" t="s">
        <v>76</v>
      </c>
      <c r="M433" s="21"/>
      <c r="N433" s="30"/>
      <c r="O433" s="21"/>
      <c r="P433" s="21">
        <v>5</v>
      </c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>
        <v>5</v>
      </c>
      <c r="AC433" s="21"/>
      <c r="AD433" s="21"/>
      <c r="AE433" s="21"/>
      <c r="AF433" s="21"/>
      <c r="AG433" s="21"/>
      <c r="AH433" s="21" t="s">
        <v>124</v>
      </c>
      <c r="AI433" s="21"/>
      <c r="AJ433" s="21"/>
      <c r="AK433" s="21"/>
      <c r="AL433">
        <f t="shared" si="36"/>
        <v>0</v>
      </c>
      <c r="AM433">
        <f t="shared" si="38"/>
        <v>0</v>
      </c>
      <c r="AN433">
        <f t="shared" si="39"/>
        <v>0</v>
      </c>
      <c r="AO433">
        <f t="shared" si="40"/>
        <v>0</v>
      </c>
      <c r="AP433">
        <f t="shared" si="41"/>
        <v>0</v>
      </c>
      <c r="AQ433">
        <f t="shared" si="37"/>
        <v>1</v>
      </c>
    </row>
    <row r="434" spans="1:43" x14ac:dyDescent="0.3">
      <c r="A434" s="21"/>
      <c r="B434" s="21"/>
      <c r="C434" s="30"/>
      <c r="D434" s="21">
        <v>19</v>
      </c>
      <c r="E434" s="21"/>
      <c r="F434" s="21"/>
      <c r="G434" s="21"/>
      <c r="H434" s="21">
        <v>14</v>
      </c>
      <c r="I434" s="21"/>
      <c r="J434" s="21"/>
      <c r="K434" s="21"/>
      <c r="L434" s="21"/>
      <c r="M434" s="21"/>
      <c r="N434" s="30"/>
      <c r="O434" s="21"/>
      <c r="P434" s="21"/>
      <c r="Q434" s="21"/>
      <c r="R434" s="21"/>
      <c r="S434" s="21" t="s">
        <v>76</v>
      </c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 t="s">
        <v>124</v>
      </c>
      <c r="AG434" s="21"/>
      <c r="AH434" s="21"/>
      <c r="AI434" s="21"/>
      <c r="AJ434" s="21"/>
      <c r="AK434" s="21"/>
      <c r="AL434">
        <f t="shared" si="36"/>
        <v>1</v>
      </c>
      <c r="AM434">
        <f t="shared" si="38"/>
        <v>1</v>
      </c>
      <c r="AN434">
        <f t="shared" si="39"/>
        <v>0</v>
      </c>
      <c r="AO434">
        <f t="shared" si="40"/>
        <v>1</v>
      </c>
      <c r="AP434">
        <f t="shared" si="41"/>
        <v>1</v>
      </c>
      <c r="AQ434">
        <f t="shared" si="37"/>
        <v>0</v>
      </c>
    </row>
    <row r="435" spans="1:43" x14ac:dyDescent="0.3">
      <c r="A435" s="21"/>
      <c r="B435" s="21"/>
      <c r="C435" s="30"/>
      <c r="D435" s="21">
        <v>36</v>
      </c>
      <c r="E435" s="21">
        <v>5</v>
      </c>
      <c r="F435" s="21"/>
      <c r="G435" s="21"/>
      <c r="H435" s="21"/>
      <c r="I435" s="21"/>
      <c r="J435" s="21"/>
      <c r="K435" s="21"/>
      <c r="L435" s="21"/>
      <c r="M435" s="21" t="s">
        <v>76</v>
      </c>
      <c r="N435" s="30"/>
      <c r="O435" s="21"/>
      <c r="P435" s="21"/>
      <c r="Q435" s="21"/>
      <c r="R435" s="21"/>
      <c r="S435" s="21"/>
      <c r="T435" s="21">
        <v>2</v>
      </c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>
        <f t="shared" si="36"/>
        <v>0</v>
      </c>
      <c r="AM435">
        <f t="shared" si="38"/>
        <v>0</v>
      </c>
      <c r="AN435">
        <f t="shared" si="39"/>
        <v>0</v>
      </c>
      <c r="AO435">
        <f t="shared" si="40"/>
        <v>0</v>
      </c>
      <c r="AP435">
        <f t="shared" si="41"/>
        <v>0</v>
      </c>
      <c r="AQ435">
        <f t="shared" si="37"/>
        <v>0</v>
      </c>
    </row>
    <row r="436" spans="1:43" x14ac:dyDescent="0.3">
      <c r="A436" s="21"/>
      <c r="B436" s="21"/>
      <c r="C436" s="30"/>
      <c r="D436" s="21">
        <v>112</v>
      </c>
      <c r="E436" s="21"/>
      <c r="F436" s="21"/>
      <c r="G436" s="21">
        <v>9</v>
      </c>
      <c r="H436" s="21"/>
      <c r="I436" s="21"/>
      <c r="J436" s="21"/>
      <c r="K436" s="21"/>
      <c r="L436" s="21"/>
      <c r="M436" s="21"/>
      <c r="N436" s="30"/>
      <c r="O436" s="21"/>
      <c r="P436" s="21"/>
      <c r="Q436" s="21"/>
      <c r="R436" s="21"/>
      <c r="S436" s="21"/>
      <c r="T436" s="21"/>
      <c r="U436" s="21"/>
      <c r="V436" s="21"/>
      <c r="W436" s="21"/>
      <c r="X436" s="21" t="s">
        <v>76</v>
      </c>
      <c r="Y436" s="21"/>
      <c r="Z436" s="21"/>
      <c r="AA436" s="21"/>
      <c r="AB436" s="21">
        <v>6</v>
      </c>
      <c r="AC436" s="21"/>
      <c r="AD436" s="21"/>
      <c r="AE436" s="21"/>
      <c r="AF436" s="21"/>
      <c r="AG436" s="21"/>
      <c r="AH436" s="21"/>
      <c r="AI436" s="21"/>
      <c r="AJ436" s="21"/>
      <c r="AK436" s="21"/>
      <c r="AL436">
        <f t="shared" si="36"/>
        <v>1</v>
      </c>
      <c r="AM436">
        <f t="shared" si="38"/>
        <v>0</v>
      </c>
      <c r="AN436">
        <f t="shared" si="39"/>
        <v>1</v>
      </c>
      <c r="AO436">
        <f t="shared" si="40"/>
        <v>1</v>
      </c>
      <c r="AP436">
        <f t="shared" si="41"/>
        <v>1</v>
      </c>
      <c r="AQ436">
        <f t="shared" si="37"/>
        <v>0</v>
      </c>
    </row>
    <row r="437" spans="1:43" x14ac:dyDescent="0.3">
      <c r="A437" s="21"/>
      <c r="B437" s="21"/>
      <c r="C437" s="30"/>
      <c r="D437" s="21"/>
      <c r="E437" s="21">
        <v>77</v>
      </c>
      <c r="F437" s="21"/>
      <c r="G437" s="21"/>
      <c r="H437" s="21"/>
      <c r="I437" s="21"/>
      <c r="J437" s="21"/>
      <c r="K437" s="21"/>
      <c r="L437" s="21"/>
      <c r="M437" s="21"/>
      <c r="N437" s="3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>
        <v>7</v>
      </c>
      <c r="AB437" s="21"/>
      <c r="AC437" s="21"/>
      <c r="AD437" s="21"/>
      <c r="AE437" s="21" t="s">
        <v>138</v>
      </c>
      <c r="AF437" s="21" t="s">
        <v>76</v>
      </c>
      <c r="AG437" s="21"/>
      <c r="AH437" s="21"/>
      <c r="AI437" s="21"/>
      <c r="AJ437" s="21"/>
      <c r="AK437" s="21"/>
      <c r="AL437">
        <f t="shared" si="36"/>
        <v>0</v>
      </c>
      <c r="AM437">
        <f t="shared" si="38"/>
        <v>0</v>
      </c>
      <c r="AN437">
        <f t="shared" si="39"/>
        <v>0</v>
      </c>
      <c r="AO437">
        <f t="shared" si="40"/>
        <v>0</v>
      </c>
      <c r="AP437">
        <f t="shared" si="41"/>
        <v>0</v>
      </c>
      <c r="AQ437">
        <f t="shared" si="37"/>
        <v>0</v>
      </c>
    </row>
    <row r="438" spans="1:43" x14ac:dyDescent="0.3">
      <c r="A438" s="21"/>
      <c r="B438" s="21"/>
      <c r="C438" s="30"/>
      <c r="D438" s="21"/>
      <c r="E438" s="21">
        <v>35</v>
      </c>
      <c r="F438" s="21"/>
      <c r="G438" s="21"/>
      <c r="H438" s="21"/>
      <c r="I438" s="21"/>
      <c r="J438" s="21"/>
      <c r="K438" s="21"/>
      <c r="L438" s="21" t="s">
        <v>76</v>
      </c>
      <c r="M438" s="21"/>
      <c r="N438" s="30"/>
      <c r="O438" s="21"/>
      <c r="P438" s="21"/>
      <c r="Q438" s="21"/>
      <c r="R438" s="21">
        <v>16</v>
      </c>
      <c r="S438" s="21"/>
      <c r="T438" s="21">
        <v>2</v>
      </c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>
        <f t="shared" si="36"/>
        <v>0</v>
      </c>
      <c r="AM438">
        <f t="shared" si="38"/>
        <v>0</v>
      </c>
      <c r="AN438">
        <f t="shared" si="39"/>
        <v>0</v>
      </c>
      <c r="AO438">
        <f t="shared" si="40"/>
        <v>0</v>
      </c>
      <c r="AP438">
        <f t="shared" si="41"/>
        <v>0</v>
      </c>
      <c r="AQ438">
        <f t="shared" si="37"/>
        <v>0</v>
      </c>
    </row>
    <row r="439" spans="1:43" x14ac:dyDescent="0.3">
      <c r="A439" s="21"/>
      <c r="B439" s="21"/>
      <c r="C439" s="30"/>
      <c r="D439" s="21">
        <v>19</v>
      </c>
      <c r="E439" s="21">
        <v>11</v>
      </c>
      <c r="F439" s="21"/>
      <c r="G439" s="21">
        <v>18</v>
      </c>
      <c r="H439" s="21"/>
      <c r="I439" s="21"/>
      <c r="J439" s="21"/>
      <c r="K439" s="21"/>
      <c r="L439" s="21"/>
      <c r="M439" s="21"/>
      <c r="N439" s="30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 t="s">
        <v>113</v>
      </c>
      <c r="AD439" s="21"/>
      <c r="AE439" s="21"/>
      <c r="AF439" s="21"/>
      <c r="AG439" s="21"/>
      <c r="AH439" s="21"/>
      <c r="AI439" s="21"/>
      <c r="AJ439" s="21"/>
      <c r="AK439" s="21"/>
      <c r="AL439">
        <f t="shared" si="36"/>
        <v>1</v>
      </c>
      <c r="AM439">
        <f t="shared" si="38"/>
        <v>0</v>
      </c>
      <c r="AN439">
        <f t="shared" si="39"/>
        <v>1</v>
      </c>
      <c r="AO439">
        <f t="shared" si="40"/>
        <v>1</v>
      </c>
      <c r="AP439">
        <f t="shared" si="41"/>
        <v>1</v>
      </c>
      <c r="AQ439">
        <f t="shared" si="37"/>
        <v>0</v>
      </c>
    </row>
    <row r="440" spans="1:43" x14ac:dyDescent="0.3">
      <c r="A440" s="21"/>
      <c r="B440" s="21"/>
      <c r="C440" s="30"/>
      <c r="D440" s="21">
        <v>27</v>
      </c>
      <c r="E440" s="21">
        <v>7</v>
      </c>
      <c r="F440" s="21"/>
      <c r="G440" s="21"/>
      <c r="H440" s="21"/>
      <c r="I440" s="21"/>
      <c r="J440" s="21"/>
      <c r="K440" s="21"/>
      <c r="L440" s="21"/>
      <c r="M440" s="21"/>
      <c r="N440" s="30" t="s">
        <v>76</v>
      </c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 t="s">
        <v>76</v>
      </c>
      <c r="AL440">
        <f t="shared" si="36"/>
        <v>0</v>
      </c>
      <c r="AM440">
        <f t="shared" si="38"/>
        <v>0</v>
      </c>
      <c r="AN440">
        <f t="shared" si="39"/>
        <v>0</v>
      </c>
      <c r="AO440">
        <f t="shared" si="40"/>
        <v>0</v>
      </c>
      <c r="AP440">
        <f t="shared" si="41"/>
        <v>0</v>
      </c>
      <c r="AQ440">
        <f t="shared" si="37"/>
        <v>0</v>
      </c>
    </row>
    <row r="441" spans="1:43" x14ac:dyDescent="0.3">
      <c r="A441" s="21"/>
      <c r="B441" s="21"/>
      <c r="C441" s="30"/>
      <c r="D441" s="21">
        <v>24</v>
      </c>
      <c r="E441" s="21"/>
      <c r="F441" s="21"/>
      <c r="G441" s="21">
        <v>7</v>
      </c>
      <c r="H441" s="21"/>
      <c r="I441" s="21"/>
      <c r="J441" s="21">
        <v>7</v>
      </c>
      <c r="K441" s="21"/>
      <c r="L441" s="21"/>
      <c r="M441" s="21"/>
      <c r="N441" s="30"/>
      <c r="O441" s="21"/>
      <c r="P441" s="21"/>
      <c r="Q441" s="21"/>
      <c r="R441" s="21"/>
      <c r="S441" s="21"/>
      <c r="T441" s="21"/>
      <c r="U441" s="21">
        <v>1</v>
      </c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>
        <f t="shared" si="36"/>
        <v>2</v>
      </c>
      <c r="AM441">
        <f t="shared" si="38"/>
        <v>1</v>
      </c>
      <c r="AN441">
        <f t="shared" si="39"/>
        <v>2</v>
      </c>
      <c r="AO441">
        <f t="shared" si="40"/>
        <v>2</v>
      </c>
      <c r="AP441">
        <f t="shared" si="41"/>
        <v>1</v>
      </c>
      <c r="AQ441">
        <f t="shared" si="37"/>
        <v>0</v>
      </c>
    </row>
    <row r="442" spans="1:43" x14ac:dyDescent="0.3">
      <c r="A442" s="21"/>
      <c r="B442" s="21"/>
      <c r="C442" s="30"/>
      <c r="D442" s="21">
        <v>71</v>
      </c>
      <c r="E442" s="21"/>
      <c r="F442" s="21"/>
      <c r="G442" s="21"/>
      <c r="H442" s="21"/>
      <c r="I442" s="21"/>
      <c r="J442" s="21">
        <v>5</v>
      </c>
      <c r="K442" s="21"/>
      <c r="L442" s="21"/>
      <c r="M442" s="21"/>
      <c r="N442" s="30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>
        <v>2</v>
      </c>
      <c r="AB442" s="21"/>
      <c r="AC442" s="21"/>
      <c r="AD442" s="21" t="s">
        <v>76</v>
      </c>
      <c r="AE442" s="21"/>
      <c r="AF442" s="21"/>
      <c r="AG442" s="21"/>
      <c r="AH442" s="21"/>
      <c r="AI442" s="21"/>
      <c r="AJ442" s="21"/>
      <c r="AK442" s="21"/>
      <c r="AL442">
        <f t="shared" si="36"/>
        <v>1</v>
      </c>
      <c r="AM442">
        <f t="shared" si="38"/>
        <v>1</v>
      </c>
      <c r="AN442">
        <f t="shared" si="39"/>
        <v>1</v>
      </c>
      <c r="AO442">
        <f t="shared" si="40"/>
        <v>1</v>
      </c>
      <c r="AP442">
        <f t="shared" si="41"/>
        <v>0</v>
      </c>
      <c r="AQ442">
        <f t="shared" si="37"/>
        <v>0</v>
      </c>
    </row>
    <row r="443" spans="1:43" x14ac:dyDescent="0.3">
      <c r="A443" s="21"/>
      <c r="B443" s="21"/>
      <c r="C443" s="30"/>
      <c r="D443" s="21"/>
      <c r="E443" s="21">
        <v>5</v>
      </c>
      <c r="F443" s="21"/>
      <c r="G443" s="21"/>
      <c r="H443" s="21"/>
      <c r="I443" s="21"/>
      <c r="J443" s="21">
        <v>13</v>
      </c>
      <c r="K443" s="21"/>
      <c r="L443" s="21"/>
      <c r="M443" s="21"/>
      <c r="N443" s="3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>
        <v>5</v>
      </c>
      <c r="AB443" s="21"/>
      <c r="AC443" s="21"/>
      <c r="AD443" s="21"/>
      <c r="AE443" s="21"/>
      <c r="AF443" s="21"/>
      <c r="AG443" s="21"/>
      <c r="AH443" s="21"/>
      <c r="AI443" s="21"/>
      <c r="AJ443" s="21" t="s">
        <v>120</v>
      </c>
      <c r="AK443" s="21"/>
      <c r="AL443">
        <f t="shared" si="36"/>
        <v>1</v>
      </c>
      <c r="AM443">
        <f t="shared" si="38"/>
        <v>1</v>
      </c>
      <c r="AN443">
        <f t="shared" si="39"/>
        <v>1</v>
      </c>
      <c r="AO443">
        <f t="shared" si="40"/>
        <v>1</v>
      </c>
      <c r="AP443">
        <f t="shared" si="41"/>
        <v>0</v>
      </c>
      <c r="AQ443">
        <f t="shared" si="37"/>
        <v>0</v>
      </c>
    </row>
    <row r="444" spans="1:43" x14ac:dyDescent="0.3">
      <c r="A444" s="21"/>
      <c r="B444" s="21"/>
      <c r="C444" s="30"/>
      <c r="D444" s="21"/>
      <c r="E444" s="21"/>
      <c r="F444" s="21"/>
      <c r="G444" s="21">
        <v>10</v>
      </c>
      <c r="H444" s="21"/>
      <c r="I444" s="21"/>
      <c r="J444" s="21"/>
      <c r="K444" s="21"/>
      <c r="L444" s="21"/>
      <c r="M444" s="21"/>
      <c r="N444" s="30"/>
      <c r="O444" s="21"/>
      <c r="P444" s="21">
        <v>11</v>
      </c>
      <c r="Q444" s="21"/>
      <c r="R444" s="21">
        <v>14</v>
      </c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 t="s">
        <v>76</v>
      </c>
      <c r="AH444" s="21"/>
      <c r="AI444" s="21"/>
      <c r="AJ444" s="21"/>
      <c r="AK444" s="21"/>
      <c r="AL444">
        <f t="shared" si="36"/>
        <v>1</v>
      </c>
      <c r="AM444">
        <f t="shared" si="38"/>
        <v>0</v>
      </c>
      <c r="AN444">
        <f t="shared" si="39"/>
        <v>1</v>
      </c>
      <c r="AO444">
        <f t="shared" si="40"/>
        <v>1</v>
      </c>
      <c r="AP444">
        <f t="shared" si="41"/>
        <v>1</v>
      </c>
      <c r="AQ444">
        <f t="shared" si="37"/>
        <v>1</v>
      </c>
    </row>
    <row r="445" spans="1:43" x14ac:dyDescent="0.3">
      <c r="A445" s="21"/>
      <c r="B445" s="21"/>
      <c r="C445" s="30"/>
      <c r="D445" s="21">
        <v>86</v>
      </c>
      <c r="E445" s="21"/>
      <c r="F445" s="21"/>
      <c r="G445" s="21"/>
      <c r="H445" s="21"/>
      <c r="I445" s="21"/>
      <c r="J445" s="21"/>
      <c r="K445" s="21"/>
      <c r="L445" s="21"/>
      <c r="M445" s="21"/>
      <c r="N445" s="30"/>
      <c r="O445" s="21">
        <v>15</v>
      </c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76</v>
      </c>
      <c r="Z445" s="21"/>
      <c r="AA445" s="21"/>
      <c r="AB445" s="21"/>
      <c r="AC445" s="21"/>
      <c r="AD445" s="21"/>
      <c r="AE445" s="21"/>
      <c r="AF445" s="21"/>
      <c r="AG445" s="21"/>
      <c r="AH445" s="21"/>
      <c r="AI445" s="21" t="s">
        <v>76</v>
      </c>
      <c r="AJ445" s="21"/>
      <c r="AK445" s="21"/>
      <c r="AL445">
        <f t="shared" si="36"/>
        <v>0</v>
      </c>
      <c r="AM445">
        <f t="shared" si="38"/>
        <v>0</v>
      </c>
      <c r="AN445">
        <f t="shared" si="39"/>
        <v>0</v>
      </c>
      <c r="AO445">
        <f t="shared" si="40"/>
        <v>0</v>
      </c>
      <c r="AP445">
        <f t="shared" si="41"/>
        <v>0</v>
      </c>
      <c r="AQ445">
        <f t="shared" si="37"/>
        <v>1</v>
      </c>
    </row>
    <row r="446" spans="1:43" x14ac:dyDescent="0.3">
      <c r="A446" s="21"/>
      <c r="B446" s="21"/>
      <c r="C446" s="30"/>
      <c r="D446" s="21">
        <v>17</v>
      </c>
      <c r="E446" s="21"/>
      <c r="F446" s="21"/>
      <c r="G446" s="21"/>
      <c r="H446" s="21"/>
      <c r="I446" s="21"/>
      <c r="J446" s="21"/>
      <c r="K446" s="21"/>
      <c r="L446" s="21"/>
      <c r="M446" s="21"/>
      <c r="N446" s="30"/>
      <c r="O446" s="21">
        <v>5</v>
      </c>
      <c r="P446" s="21"/>
      <c r="Q446" s="21"/>
      <c r="R446" s="21"/>
      <c r="S446" s="21"/>
      <c r="T446" s="21"/>
      <c r="U446" s="21"/>
      <c r="V446" s="21"/>
      <c r="W446" s="21"/>
      <c r="X446" s="21"/>
      <c r="Y446" s="21" t="s">
        <v>76</v>
      </c>
      <c r="Z446" s="21"/>
      <c r="AA446" s="21"/>
      <c r="AB446" s="21">
        <v>2</v>
      </c>
      <c r="AC446" s="21"/>
      <c r="AD446" s="21"/>
      <c r="AE446" s="21"/>
      <c r="AF446" s="21"/>
      <c r="AG446" s="21"/>
      <c r="AH446" s="21"/>
      <c r="AI446" s="21"/>
      <c r="AJ446" s="21"/>
      <c r="AK446" s="21"/>
      <c r="AL446">
        <f t="shared" si="36"/>
        <v>0</v>
      </c>
      <c r="AM446">
        <f t="shared" si="38"/>
        <v>0</v>
      </c>
      <c r="AN446">
        <f t="shared" si="39"/>
        <v>0</v>
      </c>
      <c r="AO446">
        <f t="shared" si="40"/>
        <v>0</v>
      </c>
      <c r="AP446">
        <f t="shared" si="41"/>
        <v>0</v>
      </c>
      <c r="AQ446">
        <f t="shared" si="37"/>
        <v>1</v>
      </c>
    </row>
    <row r="447" spans="1:43" x14ac:dyDescent="0.3">
      <c r="A447" s="21"/>
      <c r="B447" s="21"/>
      <c r="C447" s="30"/>
      <c r="D447" s="21">
        <v>115</v>
      </c>
      <c r="E447" s="21"/>
      <c r="F447" s="21"/>
      <c r="G447" s="21"/>
      <c r="H447" s="21"/>
      <c r="I447" s="21"/>
      <c r="J447" s="21"/>
      <c r="K447" s="21"/>
      <c r="L447" s="21"/>
      <c r="M447" s="21"/>
      <c r="N447" s="30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76</v>
      </c>
      <c r="Z447" s="21"/>
      <c r="AA447" s="21"/>
      <c r="AB447" s="21"/>
      <c r="AC447" s="21"/>
      <c r="AD447" s="21"/>
      <c r="AE447" s="21"/>
      <c r="AF447" s="21"/>
      <c r="AG447" s="21" t="s">
        <v>76</v>
      </c>
      <c r="AH447" s="21"/>
      <c r="AI447" s="21"/>
      <c r="AJ447" s="21" t="s">
        <v>135</v>
      </c>
      <c r="AK447" s="21"/>
      <c r="AL447">
        <f t="shared" si="36"/>
        <v>0</v>
      </c>
      <c r="AM447">
        <f t="shared" si="38"/>
        <v>0</v>
      </c>
      <c r="AN447">
        <f t="shared" si="39"/>
        <v>0</v>
      </c>
      <c r="AO447">
        <f t="shared" si="40"/>
        <v>0</v>
      </c>
      <c r="AP447">
        <f t="shared" si="41"/>
        <v>0</v>
      </c>
      <c r="AQ447">
        <f t="shared" si="37"/>
        <v>0</v>
      </c>
    </row>
    <row r="448" spans="1:43" x14ac:dyDescent="0.3">
      <c r="A448" s="21"/>
      <c r="B448" s="21"/>
      <c r="C448" s="30"/>
      <c r="D448" s="21">
        <v>62</v>
      </c>
      <c r="E448" s="21"/>
      <c r="F448" s="21"/>
      <c r="G448" s="21"/>
      <c r="H448" s="21"/>
      <c r="I448" s="21"/>
      <c r="J448" s="21"/>
      <c r="K448" s="21"/>
      <c r="L448" s="21"/>
      <c r="M448" s="21"/>
      <c r="N448" s="30"/>
      <c r="O448" s="21"/>
      <c r="P448" s="21"/>
      <c r="Q448" s="21"/>
      <c r="R448" s="21"/>
      <c r="S448" s="21"/>
      <c r="T448" s="21">
        <v>4</v>
      </c>
      <c r="U448" s="21">
        <v>3</v>
      </c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 t="s">
        <v>135</v>
      </c>
      <c r="AI448" s="21"/>
      <c r="AJ448" s="21"/>
      <c r="AK448" s="21"/>
      <c r="AL448">
        <f t="shared" si="36"/>
        <v>0</v>
      </c>
      <c r="AM448">
        <f t="shared" si="38"/>
        <v>0</v>
      </c>
      <c r="AN448">
        <f t="shared" si="39"/>
        <v>0</v>
      </c>
      <c r="AO448">
        <f t="shared" si="40"/>
        <v>0</v>
      </c>
      <c r="AP448">
        <f t="shared" si="41"/>
        <v>0</v>
      </c>
      <c r="AQ448">
        <f t="shared" si="37"/>
        <v>0</v>
      </c>
    </row>
    <row r="449" spans="1:43" x14ac:dyDescent="0.3">
      <c r="A449" s="21"/>
      <c r="B449" s="21"/>
      <c r="C449" s="30"/>
      <c r="D449" s="21">
        <v>13</v>
      </c>
      <c r="E449" s="21"/>
      <c r="F449" s="21"/>
      <c r="G449" s="21"/>
      <c r="H449" s="21"/>
      <c r="I449" s="21"/>
      <c r="J449" s="21"/>
      <c r="K449" s="21"/>
      <c r="L449" s="21"/>
      <c r="M449" s="21"/>
      <c r="N449" s="30"/>
      <c r="O449" s="21"/>
      <c r="P449" s="21"/>
      <c r="Q449" s="21"/>
      <c r="R449" s="21">
        <v>23</v>
      </c>
      <c r="S449" s="21"/>
      <c r="T449" s="21"/>
      <c r="U449" s="21"/>
      <c r="V449" s="21"/>
      <c r="W449" s="21"/>
      <c r="X449" s="21"/>
      <c r="Y449" s="21"/>
      <c r="Z449" s="21"/>
      <c r="AA449" s="21">
        <v>2</v>
      </c>
      <c r="AB449" s="21"/>
      <c r="AC449" s="21"/>
      <c r="AD449" s="21"/>
      <c r="AE449" s="21"/>
      <c r="AF449" s="21"/>
      <c r="AG449" s="21"/>
      <c r="AH449" s="21" t="s">
        <v>76</v>
      </c>
      <c r="AI449" s="21"/>
      <c r="AJ449" s="21"/>
      <c r="AK449" s="21"/>
      <c r="AL449">
        <f t="shared" si="36"/>
        <v>0</v>
      </c>
      <c r="AM449">
        <f t="shared" si="38"/>
        <v>0</v>
      </c>
      <c r="AN449">
        <f t="shared" si="39"/>
        <v>0</v>
      </c>
      <c r="AO449">
        <f t="shared" si="40"/>
        <v>0</v>
      </c>
      <c r="AP449">
        <f t="shared" si="41"/>
        <v>0</v>
      </c>
      <c r="AQ449">
        <f t="shared" si="37"/>
        <v>0</v>
      </c>
    </row>
    <row r="450" spans="1:43" x14ac:dyDescent="0.3">
      <c r="A450" s="21"/>
      <c r="B450" s="21"/>
      <c r="C450" s="30"/>
      <c r="D450" s="21"/>
      <c r="E450" s="21">
        <v>18</v>
      </c>
      <c r="F450" s="21"/>
      <c r="G450" s="21"/>
      <c r="H450" s="21"/>
      <c r="I450" s="21"/>
      <c r="J450" s="21"/>
      <c r="K450" s="21"/>
      <c r="L450" s="21"/>
      <c r="M450" s="21"/>
      <c r="N450" s="30"/>
      <c r="O450" s="21"/>
      <c r="P450" s="21"/>
      <c r="Q450" s="21"/>
      <c r="R450" s="21">
        <v>18</v>
      </c>
      <c r="S450" s="21"/>
      <c r="T450" s="21">
        <v>2</v>
      </c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 t="s">
        <v>114</v>
      </c>
      <c r="AH450" s="21"/>
      <c r="AI450" s="21"/>
      <c r="AJ450" s="21"/>
      <c r="AK450" s="21"/>
      <c r="AL450">
        <f t="shared" si="36"/>
        <v>0</v>
      </c>
      <c r="AM450">
        <f t="shared" si="38"/>
        <v>0</v>
      </c>
      <c r="AN450">
        <f t="shared" si="39"/>
        <v>0</v>
      </c>
      <c r="AO450">
        <f t="shared" si="40"/>
        <v>0</v>
      </c>
      <c r="AP450">
        <f t="shared" si="41"/>
        <v>0</v>
      </c>
      <c r="AQ450">
        <f t="shared" si="37"/>
        <v>0</v>
      </c>
    </row>
    <row r="451" spans="1:43" x14ac:dyDescent="0.3">
      <c r="A451" s="21"/>
      <c r="B451" s="21"/>
      <c r="C451" s="30"/>
      <c r="D451" s="21">
        <v>110</v>
      </c>
      <c r="E451" s="21"/>
      <c r="F451" s="21"/>
      <c r="G451" s="21"/>
      <c r="H451" s="21"/>
      <c r="I451" s="21"/>
      <c r="J451" s="21"/>
      <c r="K451" s="21"/>
      <c r="L451" s="21"/>
      <c r="M451" s="21"/>
      <c r="N451" s="30"/>
      <c r="O451" s="21">
        <v>8</v>
      </c>
      <c r="P451" s="21"/>
      <c r="Q451" s="21"/>
      <c r="R451" s="21"/>
      <c r="S451" s="21"/>
      <c r="T451" s="21"/>
      <c r="U451" s="21">
        <v>1</v>
      </c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 t="s">
        <v>114</v>
      </c>
      <c r="AK451" s="21"/>
      <c r="AL451">
        <f t="shared" ref="AL451:AL501" si="42">COUNT(G451:J451)</f>
        <v>0</v>
      </c>
      <c r="AM451">
        <f t="shared" si="38"/>
        <v>0</v>
      </c>
      <c r="AN451">
        <f t="shared" si="39"/>
        <v>0</v>
      </c>
      <c r="AO451">
        <f t="shared" si="40"/>
        <v>0</v>
      </c>
      <c r="AP451">
        <f t="shared" si="41"/>
        <v>0</v>
      </c>
      <c r="AQ451">
        <f t="shared" ref="AQ451:AQ501" si="43">COUNT(O451:P451)</f>
        <v>1</v>
      </c>
    </row>
    <row r="452" spans="1:43" x14ac:dyDescent="0.3">
      <c r="A452" s="21"/>
      <c r="B452" s="21"/>
      <c r="C452" s="30"/>
      <c r="D452" s="21"/>
      <c r="E452" s="21">
        <v>15</v>
      </c>
      <c r="F452" s="21"/>
      <c r="G452" s="21"/>
      <c r="H452" s="21"/>
      <c r="I452" s="21"/>
      <c r="J452" s="21"/>
      <c r="K452" s="21"/>
      <c r="L452" s="21"/>
      <c r="M452" s="21"/>
      <c r="N452" s="30"/>
      <c r="O452" s="21"/>
      <c r="P452" s="21">
        <v>15</v>
      </c>
      <c r="Q452" s="21">
        <v>7</v>
      </c>
      <c r="R452" s="21"/>
      <c r="S452" s="21"/>
      <c r="T452" s="21"/>
      <c r="U452" s="21">
        <v>4</v>
      </c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>
        <f t="shared" si="42"/>
        <v>0</v>
      </c>
      <c r="AM452">
        <f t="shared" ref="AM452:AM501" si="44">COUNT(H452:J452)</f>
        <v>0</v>
      </c>
      <c r="AN452">
        <f t="shared" ref="AN452:AN501" si="45">COUNT(G452,I452,J452)</f>
        <v>0</v>
      </c>
      <c r="AO452">
        <f t="shared" ref="AO452:AO501" si="46">COUNT(G452:H452,J452)</f>
        <v>0</v>
      </c>
      <c r="AP452">
        <f t="shared" ref="AP452:AP501" si="47">COUNT(G452:I452)</f>
        <v>0</v>
      </c>
      <c r="AQ452">
        <f t="shared" si="43"/>
        <v>1</v>
      </c>
    </row>
    <row r="453" spans="1:43" x14ac:dyDescent="0.3">
      <c r="A453" s="21"/>
      <c r="B453" s="21"/>
      <c r="C453" s="30"/>
      <c r="D453" s="21">
        <v>76</v>
      </c>
      <c r="E453" s="21"/>
      <c r="F453" s="21"/>
      <c r="G453" s="21"/>
      <c r="H453" s="21"/>
      <c r="I453" s="21"/>
      <c r="J453" s="21"/>
      <c r="K453" s="21"/>
      <c r="L453" s="21"/>
      <c r="M453" s="21"/>
      <c r="N453" s="30"/>
      <c r="O453" s="21"/>
      <c r="P453" s="21"/>
      <c r="Q453" s="21"/>
      <c r="R453" s="21"/>
      <c r="S453" s="21"/>
      <c r="T453" s="21">
        <v>4</v>
      </c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 t="s">
        <v>76</v>
      </c>
      <c r="AF453" s="21"/>
      <c r="AG453" s="21"/>
      <c r="AH453" s="21" t="s">
        <v>76</v>
      </c>
      <c r="AI453" s="21"/>
      <c r="AJ453" s="21"/>
      <c r="AK453" s="21"/>
      <c r="AL453">
        <f t="shared" si="42"/>
        <v>0</v>
      </c>
      <c r="AM453">
        <f t="shared" si="44"/>
        <v>0</v>
      </c>
      <c r="AN453">
        <f t="shared" si="45"/>
        <v>0</v>
      </c>
      <c r="AO453">
        <f t="shared" si="46"/>
        <v>0</v>
      </c>
      <c r="AP453">
        <f t="shared" si="47"/>
        <v>0</v>
      </c>
      <c r="AQ453">
        <f t="shared" si="43"/>
        <v>0</v>
      </c>
    </row>
    <row r="454" spans="1:43" x14ac:dyDescent="0.3">
      <c r="A454" s="21"/>
      <c r="B454" s="21"/>
      <c r="C454" s="30"/>
      <c r="D454" s="21"/>
      <c r="E454" s="21"/>
      <c r="F454" s="21"/>
      <c r="G454" s="21">
        <v>5</v>
      </c>
      <c r="H454" s="21"/>
      <c r="I454" s="21">
        <v>26</v>
      </c>
      <c r="J454" s="21"/>
      <c r="K454" s="21"/>
      <c r="L454" s="21"/>
      <c r="M454" s="21"/>
      <c r="N454" s="30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>
        <v>5</v>
      </c>
      <c r="AB454" s="21"/>
      <c r="AC454" s="21"/>
      <c r="AD454" s="21"/>
      <c r="AE454" s="21"/>
      <c r="AF454" s="21"/>
      <c r="AG454" s="21" t="s">
        <v>138</v>
      </c>
      <c r="AH454" s="21"/>
      <c r="AI454" s="21"/>
      <c r="AJ454" s="21"/>
      <c r="AK454" s="21"/>
      <c r="AL454">
        <f t="shared" si="42"/>
        <v>2</v>
      </c>
      <c r="AM454">
        <f t="shared" si="44"/>
        <v>1</v>
      </c>
      <c r="AN454">
        <f t="shared" si="45"/>
        <v>2</v>
      </c>
      <c r="AO454">
        <f t="shared" si="46"/>
        <v>1</v>
      </c>
      <c r="AP454">
        <f t="shared" si="47"/>
        <v>2</v>
      </c>
      <c r="AQ454">
        <f t="shared" si="43"/>
        <v>0</v>
      </c>
    </row>
    <row r="455" spans="1:43" x14ac:dyDescent="0.3">
      <c r="A455" s="21"/>
      <c r="B455" s="21"/>
      <c r="C455" s="30"/>
      <c r="D455" s="21"/>
      <c r="E455" s="21">
        <v>37</v>
      </c>
      <c r="F455" s="21"/>
      <c r="G455" s="21"/>
      <c r="H455" s="21">
        <v>20</v>
      </c>
      <c r="I455" s="21"/>
      <c r="J455" s="21">
        <v>11</v>
      </c>
      <c r="K455" s="21"/>
      <c r="L455" s="21"/>
      <c r="M455" s="21"/>
      <c r="N455" s="30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 t="s">
        <v>130</v>
      </c>
      <c r="AK455" s="21"/>
      <c r="AL455">
        <f t="shared" si="42"/>
        <v>2</v>
      </c>
      <c r="AM455">
        <f t="shared" si="44"/>
        <v>2</v>
      </c>
      <c r="AN455">
        <f t="shared" si="45"/>
        <v>1</v>
      </c>
      <c r="AO455">
        <f t="shared" si="46"/>
        <v>2</v>
      </c>
      <c r="AP455">
        <f t="shared" si="47"/>
        <v>1</v>
      </c>
      <c r="AQ455">
        <f t="shared" si="43"/>
        <v>0</v>
      </c>
    </row>
    <row r="456" spans="1:43" x14ac:dyDescent="0.3">
      <c r="A456" s="21"/>
      <c r="B456" s="21"/>
      <c r="C456" s="30"/>
      <c r="D456" s="21"/>
      <c r="E456" s="21"/>
      <c r="F456" s="21"/>
      <c r="G456" s="21"/>
      <c r="H456" s="21">
        <v>14</v>
      </c>
      <c r="I456" s="21"/>
      <c r="J456" s="21"/>
      <c r="K456" s="21"/>
      <c r="L456" s="21"/>
      <c r="M456" s="21"/>
      <c r="N456" s="30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>
        <v>4</v>
      </c>
      <c r="AB456" s="21"/>
      <c r="AC456" s="21" t="s">
        <v>76</v>
      </c>
      <c r="AD456" s="21"/>
      <c r="AE456" s="21"/>
      <c r="AF456" s="21"/>
      <c r="AG456" s="21"/>
      <c r="AH456" s="21"/>
      <c r="AI456" s="21"/>
      <c r="AJ456" s="21" t="s">
        <v>135</v>
      </c>
      <c r="AK456" s="21"/>
      <c r="AL456">
        <f t="shared" si="42"/>
        <v>1</v>
      </c>
      <c r="AM456">
        <f t="shared" si="44"/>
        <v>1</v>
      </c>
      <c r="AN456">
        <f t="shared" si="45"/>
        <v>0</v>
      </c>
      <c r="AO456">
        <f t="shared" si="46"/>
        <v>1</v>
      </c>
      <c r="AP456">
        <f t="shared" si="47"/>
        <v>1</v>
      </c>
      <c r="AQ456">
        <f t="shared" si="43"/>
        <v>0</v>
      </c>
    </row>
    <row r="457" spans="1:43" x14ac:dyDescent="0.3">
      <c r="A457" s="21"/>
      <c r="B457" s="21"/>
      <c r="C457" s="30"/>
      <c r="D457" s="21"/>
      <c r="E457" s="21"/>
      <c r="F457" s="21"/>
      <c r="G457" s="21"/>
      <c r="H457" s="21"/>
      <c r="I457" s="21">
        <v>7</v>
      </c>
      <c r="J457" s="21"/>
      <c r="K457" s="21"/>
      <c r="L457" s="21"/>
      <c r="M457" s="21"/>
      <c r="N457" s="30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135</v>
      </c>
      <c r="Z457" s="21"/>
      <c r="AA457" s="21"/>
      <c r="AB457" s="21"/>
      <c r="AC457" s="21"/>
      <c r="AD457" s="21" t="s">
        <v>135</v>
      </c>
      <c r="AE457" s="21"/>
      <c r="AF457" s="21"/>
      <c r="AG457" s="21"/>
      <c r="AH457" s="21"/>
      <c r="AI457" s="21" t="s">
        <v>76</v>
      </c>
      <c r="AJ457" s="21"/>
      <c r="AK457" s="21"/>
      <c r="AL457">
        <f t="shared" si="42"/>
        <v>1</v>
      </c>
      <c r="AM457">
        <f t="shared" si="44"/>
        <v>1</v>
      </c>
      <c r="AN457">
        <f t="shared" si="45"/>
        <v>1</v>
      </c>
      <c r="AO457">
        <f t="shared" si="46"/>
        <v>0</v>
      </c>
      <c r="AP457">
        <f t="shared" si="47"/>
        <v>1</v>
      </c>
      <c r="AQ457">
        <f t="shared" si="43"/>
        <v>0</v>
      </c>
    </row>
    <row r="458" spans="1:43" x14ac:dyDescent="0.3">
      <c r="A458" s="21"/>
      <c r="B458" s="21"/>
      <c r="C458" s="30"/>
      <c r="D458" s="21">
        <v>67</v>
      </c>
      <c r="E458" s="21">
        <v>5</v>
      </c>
      <c r="F458" s="21"/>
      <c r="G458" s="21"/>
      <c r="H458" s="21">
        <v>29</v>
      </c>
      <c r="I458" s="21"/>
      <c r="J458" s="21"/>
      <c r="K458" s="21"/>
      <c r="L458" s="21"/>
      <c r="M458" s="21"/>
      <c r="N458" s="30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 t="s">
        <v>76</v>
      </c>
      <c r="AE458" s="21"/>
      <c r="AF458" s="21"/>
      <c r="AG458" s="21"/>
      <c r="AH458" s="21"/>
      <c r="AI458" s="21"/>
      <c r="AJ458" s="21"/>
      <c r="AK458" s="21"/>
      <c r="AL458">
        <f t="shared" si="42"/>
        <v>1</v>
      </c>
      <c r="AM458">
        <f t="shared" si="44"/>
        <v>1</v>
      </c>
      <c r="AN458">
        <f t="shared" si="45"/>
        <v>0</v>
      </c>
      <c r="AO458">
        <f t="shared" si="46"/>
        <v>1</v>
      </c>
      <c r="AP458">
        <f t="shared" si="47"/>
        <v>1</v>
      </c>
      <c r="AQ458">
        <f t="shared" si="43"/>
        <v>0</v>
      </c>
    </row>
    <row r="459" spans="1:43" x14ac:dyDescent="0.3">
      <c r="A459" s="21"/>
      <c r="B459" s="21"/>
      <c r="C459" s="30"/>
      <c r="D459" s="21">
        <v>100</v>
      </c>
      <c r="E459" s="21"/>
      <c r="F459" s="21"/>
      <c r="G459" s="21"/>
      <c r="H459" s="21">
        <v>13</v>
      </c>
      <c r="I459" s="21"/>
      <c r="J459" s="21"/>
      <c r="K459" s="21"/>
      <c r="L459" s="21" t="s">
        <v>139</v>
      </c>
      <c r="M459" s="21"/>
      <c r="N459" s="30"/>
      <c r="O459" s="21"/>
      <c r="P459" s="21">
        <v>1</v>
      </c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>
        <f t="shared" si="42"/>
        <v>1</v>
      </c>
      <c r="AM459">
        <f t="shared" si="44"/>
        <v>1</v>
      </c>
      <c r="AN459">
        <f t="shared" si="45"/>
        <v>0</v>
      </c>
      <c r="AO459">
        <f t="shared" si="46"/>
        <v>1</v>
      </c>
      <c r="AP459">
        <f t="shared" si="47"/>
        <v>1</v>
      </c>
      <c r="AQ459">
        <f t="shared" si="43"/>
        <v>1</v>
      </c>
    </row>
    <row r="460" spans="1:43" x14ac:dyDescent="0.3">
      <c r="A460" s="21"/>
      <c r="B460" s="21"/>
      <c r="C460" s="30"/>
      <c r="D460" s="21"/>
      <c r="E460" s="21">
        <v>68</v>
      </c>
      <c r="F460" s="21"/>
      <c r="G460" s="21"/>
      <c r="H460" s="21"/>
      <c r="I460" s="21"/>
      <c r="J460" s="21">
        <v>8</v>
      </c>
      <c r="K460" s="21"/>
      <c r="L460" s="21"/>
      <c r="M460" s="21"/>
      <c r="N460" s="30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>
        <v>1</v>
      </c>
      <c r="AB460" s="21"/>
      <c r="AC460" s="21"/>
      <c r="AD460" s="21" t="s">
        <v>113</v>
      </c>
      <c r="AE460" s="21"/>
      <c r="AF460" s="21"/>
      <c r="AG460" s="21"/>
      <c r="AH460" s="21"/>
      <c r="AI460" s="21"/>
      <c r="AJ460" s="21"/>
      <c r="AK460" s="21"/>
      <c r="AL460">
        <f t="shared" si="42"/>
        <v>1</v>
      </c>
      <c r="AM460">
        <f t="shared" si="44"/>
        <v>1</v>
      </c>
      <c r="AN460">
        <f t="shared" si="45"/>
        <v>1</v>
      </c>
      <c r="AO460">
        <f t="shared" si="46"/>
        <v>1</v>
      </c>
      <c r="AP460">
        <f t="shared" si="47"/>
        <v>0</v>
      </c>
      <c r="AQ460">
        <f t="shared" si="43"/>
        <v>0</v>
      </c>
    </row>
    <row r="461" spans="1:43" x14ac:dyDescent="0.3">
      <c r="A461" s="21"/>
      <c r="B461" s="21"/>
      <c r="C461" s="30"/>
      <c r="D461" s="21">
        <v>45</v>
      </c>
      <c r="E461" s="21">
        <v>42</v>
      </c>
      <c r="F461" s="21"/>
      <c r="G461" s="21"/>
      <c r="H461" s="21"/>
      <c r="I461" s="21"/>
      <c r="J461" s="21"/>
      <c r="K461" s="21"/>
      <c r="L461" s="21"/>
      <c r="M461" s="21"/>
      <c r="N461" s="30"/>
      <c r="O461" s="21"/>
      <c r="P461" s="21">
        <v>2</v>
      </c>
      <c r="Q461" s="21"/>
      <c r="R461" s="21"/>
      <c r="S461" s="21" t="s">
        <v>76</v>
      </c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>
        <f t="shared" si="42"/>
        <v>0</v>
      </c>
      <c r="AM461">
        <f t="shared" si="44"/>
        <v>0</v>
      </c>
      <c r="AN461">
        <f t="shared" si="45"/>
        <v>0</v>
      </c>
      <c r="AO461">
        <f t="shared" si="46"/>
        <v>0</v>
      </c>
      <c r="AP461">
        <f t="shared" si="47"/>
        <v>0</v>
      </c>
      <c r="AQ461">
        <f t="shared" si="43"/>
        <v>1</v>
      </c>
    </row>
    <row r="462" spans="1:43" x14ac:dyDescent="0.3">
      <c r="A462" s="21"/>
      <c r="B462" s="21"/>
      <c r="C462" s="30"/>
      <c r="D462" s="21">
        <v>43</v>
      </c>
      <c r="E462" s="21"/>
      <c r="F462" s="21"/>
      <c r="G462" s="21"/>
      <c r="H462" s="21"/>
      <c r="I462" s="21"/>
      <c r="J462" s="21"/>
      <c r="K462" s="21">
        <v>7</v>
      </c>
      <c r="L462" s="21"/>
      <c r="M462" s="21"/>
      <c r="N462" s="30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76</v>
      </c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 t="s">
        <v>76</v>
      </c>
      <c r="AL462">
        <f t="shared" si="42"/>
        <v>0</v>
      </c>
      <c r="AM462">
        <f t="shared" si="44"/>
        <v>0</v>
      </c>
      <c r="AN462">
        <f t="shared" si="45"/>
        <v>0</v>
      </c>
      <c r="AO462">
        <f t="shared" si="46"/>
        <v>0</v>
      </c>
      <c r="AP462">
        <f t="shared" si="47"/>
        <v>0</v>
      </c>
      <c r="AQ462">
        <f t="shared" si="43"/>
        <v>0</v>
      </c>
    </row>
    <row r="463" spans="1:43" x14ac:dyDescent="0.3">
      <c r="A463" s="21"/>
      <c r="B463" s="21"/>
      <c r="C463" s="30"/>
      <c r="D463" s="21">
        <v>34</v>
      </c>
      <c r="E463" s="21"/>
      <c r="F463" s="21"/>
      <c r="G463" s="21"/>
      <c r="H463" s="21"/>
      <c r="I463" s="21"/>
      <c r="J463" s="21"/>
      <c r="K463" s="21"/>
      <c r="L463" s="21"/>
      <c r="M463" s="21"/>
      <c r="N463" s="30"/>
      <c r="O463" s="21">
        <v>1</v>
      </c>
      <c r="P463" s="21"/>
      <c r="Q463" s="21"/>
      <c r="R463" s="21">
        <v>2</v>
      </c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 t="s">
        <v>76</v>
      </c>
      <c r="AH463" s="21"/>
      <c r="AI463" s="21"/>
      <c r="AJ463" s="21"/>
      <c r="AK463" s="21"/>
      <c r="AL463">
        <f t="shared" si="42"/>
        <v>0</v>
      </c>
      <c r="AM463">
        <f t="shared" si="44"/>
        <v>0</v>
      </c>
      <c r="AN463">
        <f t="shared" si="45"/>
        <v>0</v>
      </c>
      <c r="AO463">
        <f t="shared" si="46"/>
        <v>0</v>
      </c>
      <c r="AP463">
        <f t="shared" si="47"/>
        <v>0</v>
      </c>
      <c r="AQ463">
        <f t="shared" si="43"/>
        <v>1</v>
      </c>
    </row>
    <row r="464" spans="1:43" x14ac:dyDescent="0.3">
      <c r="A464" s="21"/>
      <c r="B464" s="21"/>
      <c r="C464" s="30"/>
      <c r="D464" s="21">
        <v>98</v>
      </c>
      <c r="E464" s="21"/>
      <c r="F464" s="21"/>
      <c r="G464" s="21"/>
      <c r="H464" s="21"/>
      <c r="I464" s="21"/>
      <c r="J464" s="21"/>
      <c r="K464" s="21">
        <v>8</v>
      </c>
      <c r="L464" s="21"/>
      <c r="M464" s="21"/>
      <c r="N464" s="30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>
        <v>2</v>
      </c>
      <c r="AB464" s="21"/>
      <c r="AC464" s="21"/>
      <c r="AD464" s="21" t="s">
        <v>76</v>
      </c>
      <c r="AE464" s="21"/>
      <c r="AF464" s="21"/>
      <c r="AG464" s="21"/>
      <c r="AH464" s="21"/>
      <c r="AI464" s="21"/>
      <c r="AJ464" s="21"/>
      <c r="AK464" s="21"/>
      <c r="AL464">
        <f t="shared" si="42"/>
        <v>0</v>
      </c>
      <c r="AM464">
        <f t="shared" si="44"/>
        <v>0</v>
      </c>
      <c r="AN464">
        <f t="shared" si="45"/>
        <v>0</v>
      </c>
      <c r="AO464">
        <f t="shared" si="46"/>
        <v>0</v>
      </c>
      <c r="AP464">
        <f t="shared" si="47"/>
        <v>0</v>
      </c>
      <c r="AQ464">
        <f t="shared" si="43"/>
        <v>0</v>
      </c>
    </row>
    <row r="465" spans="1:43" x14ac:dyDescent="0.3">
      <c r="A465" s="21"/>
      <c r="B465" s="21"/>
      <c r="C465" s="30"/>
      <c r="D465" s="21"/>
      <c r="E465" s="21"/>
      <c r="F465" s="21"/>
      <c r="G465" s="21"/>
      <c r="H465" s="21"/>
      <c r="I465" s="21">
        <v>20</v>
      </c>
      <c r="J465" s="21"/>
      <c r="K465" s="21"/>
      <c r="L465" s="21"/>
      <c r="M465" s="21"/>
      <c r="N465" s="30"/>
      <c r="O465" s="21"/>
      <c r="P465" s="21"/>
      <c r="Q465" s="21"/>
      <c r="R465" s="21"/>
      <c r="S465" s="21"/>
      <c r="T465" s="21"/>
      <c r="U465" s="21">
        <v>1</v>
      </c>
      <c r="V465" s="21"/>
      <c r="W465" s="21"/>
      <c r="X465" s="21"/>
      <c r="Y465" s="21"/>
      <c r="Z465" s="21"/>
      <c r="AA465" s="21"/>
      <c r="AB465" s="21"/>
      <c r="AC465" s="21" t="s">
        <v>76</v>
      </c>
      <c r="AD465" s="21"/>
      <c r="AE465" s="21"/>
      <c r="AF465" s="21"/>
      <c r="AG465" s="21"/>
      <c r="AH465" s="21"/>
      <c r="AI465" s="21"/>
      <c r="AJ465" s="21" t="s">
        <v>113</v>
      </c>
      <c r="AK465" s="21"/>
      <c r="AL465">
        <f t="shared" si="42"/>
        <v>1</v>
      </c>
      <c r="AM465">
        <f t="shared" si="44"/>
        <v>1</v>
      </c>
      <c r="AN465">
        <f t="shared" si="45"/>
        <v>1</v>
      </c>
      <c r="AO465">
        <f t="shared" si="46"/>
        <v>0</v>
      </c>
      <c r="AP465">
        <f t="shared" si="47"/>
        <v>1</v>
      </c>
      <c r="AQ465">
        <f t="shared" si="43"/>
        <v>0</v>
      </c>
    </row>
    <row r="466" spans="1:43" x14ac:dyDescent="0.3">
      <c r="A466" s="21"/>
      <c r="B466" s="21"/>
      <c r="C466" s="30"/>
      <c r="D466" s="21">
        <v>47</v>
      </c>
      <c r="E466" s="21"/>
      <c r="F466" s="21" t="s">
        <v>121</v>
      </c>
      <c r="G466" s="21"/>
      <c r="H466" s="21"/>
      <c r="I466" s="21"/>
      <c r="J466" s="21"/>
      <c r="K466" s="21"/>
      <c r="L466" s="21"/>
      <c r="M466" s="21"/>
      <c r="N466" s="30"/>
      <c r="O466" s="21"/>
      <c r="P466" s="21"/>
      <c r="Q466" s="21">
        <v>14</v>
      </c>
      <c r="R466" s="21">
        <v>19</v>
      </c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>
        <f t="shared" si="42"/>
        <v>0</v>
      </c>
      <c r="AM466">
        <f t="shared" si="44"/>
        <v>0</v>
      </c>
      <c r="AN466">
        <f t="shared" si="45"/>
        <v>0</v>
      </c>
      <c r="AO466">
        <f t="shared" si="46"/>
        <v>0</v>
      </c>
      <c r="AP466">
        <f t="shared" si="47"/>
        <v>0</v>
      </c>
      <c r="AQ466">
        <f t="shared" si="43"/>
        <v>0</v>
      </c>
    </row>
    <row r="467" spans="1:43" x14ac:dyDescent="0.3">
      <c r="A467" s="21"/>
      <c r="B467" s="21"/>
      <c r="C467" s="30"/>
      <c r="D467" s="21">
        <v>14</v>
      </c>
      <c r="E467" s="21"/>
      <c r="F467" s="21"/>
      <c r="G467" s="21"/>
      <c r="H467" s="21"/>
      <c r="I467" s="21"/>
      <c r="J467" s="21"/>
      <c r="K467" s="21"/>
      <c r="L467" s="21"/>
      <c r="M467" s="21"/>
      <c r="N467" s="30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 t="s">
        <v>135</v>
      </c>
      <c r="AE467" s="21"/>
      <c r="AF467" s="21"/>
      <c r="AG467" s="21"/>
      <c r="AH467" s="21"/>
      <c r="AI467" s="21" t="s">
        <v>114</v>
      </c>
      <c r="AJ467" s="21" t="s">
        <v>76</v>
      </c>
      <c r="AK467" s="21"/>
      <c r="AL467">
        <f t="shared" si="42"/>
        <v>0</v>
      </c>
      <c r="AM467">
        <f t="shared" si="44"/>
        <v>0</v>
      </c>
      <c r="AN467">
        <f t="shared" si="45"/>
        <v>0</v>
      </c>
      <c r="AO467">
        <f t="shared" si="46"/>
        <v>0</v>
      </c>
      <c r="AP467">
        <f t="shared" si="47"/>
        <v>0</v>
      </c>
      <c r="AQ467">
        <f t="shared" si="43"/>
        <v>0</v>
      </c>
    </row>
    <row r="468" spans="1:43" x14ac:dyDescent="0.3">
      <c r="A468" s="21"/>
      <c r="B468" s="21"/>
      <c r="C468" s="30"/>
      <c r="D468" s="21">
        <v>14</v>
      </c>
      <c r="E468" s="21">
        <v>89</v>
      </c>
      <c r="F468" s="21"/>
      <c r="G468" s="21"/>
      <c r="H468" s="21"/>
      <c r="I468" s="21"/>
      <c r="J468" s="21"/>
      <c r="K468" s="21"/>
      <c r="L468" s="21"/>
      <c r="M468" s="21" t="s">
        <v>76</v>
      </c>
      <c r="N468" s="30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 t="s">
        <v>76</v>
      </c>
      <c r="AD468" s="21"/>
      <c r="AE468" s="21"/>
      <c r="AF468" s="21"/>
      <c r="AG468" s="21"/>
      <c r="AH468" s="21"/>
      <c r="AI468" s="21"/>
      <c r="AJ468" s="21"/>
      <c r="AK468" s="21"/>
      <c r="AL468">
        <f t="shared" si="42"/>
        <v>0</v>
      </c>
      <c r="AM468">
        <f t="shared" si="44"/>
        <v>0</v>
      </c>
      <c r="AN468">
        <f t="shared" si="45"/>
        <v>0</v>
      </c>
      <c r="AO468">
        <f t="shared" si="46"/>
        <v>0</v>
      </c>
      <c r="AP468">
        <f t="shared" si="47"/>
        <v>0</v>
      </c>
      <c r="AQ468">
        <f t="shared" si="43"/>
        <v>0</v>
      </c>
    </row>
    <row r="469" spans="1:43" x14ac:dyDescent="0.3">
      <c r="A469" s="21"/>
      <c r="B469" s="21"/>
      <c r="C469" s="30"/>
      <c r="D469" s="21"/>
      <c r="E469" s="21"/>
      <c r="F469" s="21"/>
      <c r="G469" s="21"/>
      <c r="H469" s="21"/>
      <c r="I469" s="21"/>
      <c r="J469" s="21"/>
      <c r="K469" s="21">
        <v>5</v>
      </c>
      <c r="L469" s="21"/>
      <c r="M469" s="21"/>
      <c r="N469" s="30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>
        <v>2</v>
      </c>
      <c r="AC469" s="21"/>
      <c r="AD469" s="21"/>
      <c r="AE469" s="21"/>
      <c r="AF469" s="21"/>
      <c r="AG469" s="21"/>
      <c r="AH469" s="21" t="s">
        <v>122</v>
      </c>
      <c r="AI469" s="21" t="s">
        <v>113</v>
      </c>
      <c r="AJ469" s="21"/>
      <c r="AK469" s="21"/>
      <c r="AL469">
        <f t="shared" si="42"/>
        <v>0</v>
      </c>
      <c r="AM469">
        <f t="shared" si="44"/>
        <v>0</v>
      </c>
      <c r="AN469">
        <f t="shared" si="45"/>
        <v>0</v>
      </c>
      <c r="AO469">
        <f t="shared" si="46"/>
        <v>0</v>
      </c>
      <c r="AP469">
        <f t="shared" si="47"/>
        <v>0</v>
      </c>
      <c r="AQ469">
        <f t="shared" si="43"/>
        <v>0</v>
      </c>
    </row>
    <row r="470" spans="1:43" x14ac:dyDescent="0.3">
      <c r="A470" s="21"/>
      <c r="B470" s="21"/>
      <c r="C470" s="30"/>
      <c r="D470" s="21"/>
      <c r="E470" s="21">
        <v>3</v>
      </c>
      <c r="F470" s="21"/>
      <c r="G470" s="21"/>
      <c r="H470" s="21"/>
      <c r="I470" s="21">
        <v>19</v>
      </c>
      <c r="J470" s="21">
        <v>7</v>
      </c>
      <c r="K470" s="21"/>
      <c r="L470" s="21"/>
      <c r="M470" s="21"/>
      <c r="N470" s="30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 t="s">
        <v>76</v>
      </c>
      <c r="AL470">
        <f t="shared" si="42"/>
        <v>2</v>
      </c>
      <c r="AM470">
        <f t="shared" si="44"/>
        <v>2</v>
      </c>
      <c r="AN470">
        <f t="shared" si="45"/>
        <v>2</v>
      </c>
      <c r="AO470">
        <f t="shared" si="46"/>
        <v>1</v>
      </c>
      <c r="AP470">
        <f t="shared" si="47"/>
        <v>1</v>
      </c>
      <c r="AQ470">
        <f t="shared" si="43"/>
        <v>0</v>
      </c>
    </row>
    <row r="471" spans="1:43" x14ac:dyDescent="0.3">
      <c r="A471" s="21"/>
      <c r="B471" s="21"/>
      <c r="C471" s="30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30" t="s">
        <v>121</v>
      </c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 t="s">
        <v>126</v>
      </c>
      <c r="AD471" s="21" t="s">
        <v>113</v>
      </c>
      <c r="AE471" s="21" t="s">
        <v>124</v>
      </c>
      <c r="AF471" s="21"/>
      <c r="AG471" s="21"/>
      <c r="AH471" s="21"/>
      <c r="AI471" s="21"/>
      <c r="AJ471" s="21"/>
      <c r="AK471" s="21"/>
      <c r="AL471">
        <f t="shared" si="42"/>
        <v>0</v>
      </c>
      <c r="AM471">
        <f t="shared" si="44"/>
        <v>0</v>
      </c>
      <c r="AN471">
        <f t="shared" si="45"/>
        <v>0</v>
      </c>
      <c r="AO471">
        <f t="shared" si="46"/>
        <v>0</v>
      </c>
      <c r="AP471">
        <f t="shared" si="47"/>
        <v>0</v>
      </c>
      <c r="AQ471">
        <f t="shared" si="43"/>
        <v>0</v>
      </c>
    </row>
    <row r="472" spans="1:43" x14ac:dyDescent="0.3">
      <c r="A472" s="21"/>
      <c r="B472" s="21"/>
      <c r="C472" s="30"/>
      <c r="D472" s="21">
        <v>42</v>
      </c>
      <c r="E472" s="21"/>
      <c r="F472" s="21"/>
      <c r="G472" s="21"/>
      <c r="H472" s="21">
        <v>9</v>
      </c>
      <c r="I472" s="21">
        <v>14</v>
      </c>
      <c r="J472" s="21"/>
      <c r="K472" s="21"/>
      <c r="L472" s="21"/>
      <c r="M472" s="21"/>
      <c r="N472" s="30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>
        <v>25</v>
      </c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>
        <f t="shared" si="42"/>
        <v>2</v>
      </c>
      <c r="AM472">
        <f t="shared" si="44"/>
        <v>2</v>
      </c>
      <c r="AN472">
        <f t="shared" si="45"/>
        <v>1</v>
      </c>
      <c r="AO472">
        <f t="shared" si="46"/>
        <v>1</v>
      </c>
      <c r="AP472">
        <f t="shared" si="47"/>
        <v>2</v>
      </c>
      <c r="AQ472">
        <f t="shared" si="43"/>
        <v>0</v>
      </c>
    </row>
    <row r="473" spans="1:43" x14ac:dyDescent="0.3">
      <c r="A473" s="21"/>
      <c r="B473" s="21"/>
      <c r="C473" s="30"/>
      <c r="D473" s="21"/>
      <c r="E473" s="21"/>
      <c r="F473" s="21"/>
      <c r="G473" s="21"/>
      <c r="H473" s="21"/>
      <c r="I473" s="21">
        <v>7</v>
      </c>
      <c r="J473" s="21">
        <v>21</v>
      </c>
      <c r="K473" s="21"/>
      <c r="L473" s="21"/>
      <c r="M473" s="21"/>
      <c r="N473" s="30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 t="s">
        <v>76</v>
      </c>
      <c r="AD473" s="21"/>
      <c r="AE473" s="21"/>
      <c r="AF473" s="21"/>
      <c r="AG473" s="21"/>
      <c r="AH473" s="21"/>
      <c r="AI473" s="21"/>
      <c r="AJ473" s="21" t="s">
        <v>76</v>
      </c>
      <c r="AK473" s="21"/>
      <c r="AL473">
        <f t="shared" si="42"/>
        <v>2</v>
      </c>
      <c r="AM473">
        <f t="shared" si="44"/>
        <v>2</v>
      </c>
      <c r="AN473">
        <f t="shared" si="45"/>
        <v>2</v>
      </c>
      <c r="AO473">
        <f t="shared" si="46"/>
        <v>1</v>
      </c>
      <c r="AP473">
        <f t="shared" si="47"/>
        <v>1</v>
      </c>
      <c r="AQ473">
        <f t="shared" si="43"/>
        <v>0</v>
      </c>
    </row>
    <row r="474" spans="1:43" x14ac:dyDescent="0.3">
      <c r="A474" s="21"/>
      <c r="B474" s="21"/>
      <c r="C474" s="30"/>
      <c r="D474" s="21">
        <v>29</v>
      </c>
      <c r="E474" s="21"/>
      <c r="F474" s="21"/>
      <c r="G474" s="21"/>
      <c r="H474" s="21"/>
      <c r="I474" s="21"/>
      <c r="J474" s="21"/>
      <c r="K474" s="21"/>
      <c r="L474" s="21"/>
      <c r="M474" s="21"/>
      <c r="N474" s="30" t="s">
        <v>76</v>
      </c>
      <c r="O474" s="21"/>
      <c r="P474" s="21">
        <v>12</v>
      </c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 t="s">
        <v>114</v>
      </c>
      <c r="AK474" s="21"/>
      <c r="AL474">
        <f t="shared" si="42"/>
        <v>0</v>
      </c>
      <c r="AM474">
        <f t="shared" si="44"/>
        <v>0</v>
      </c>
      <c r="AN474">
        <f t="shared" si="45"/>
        <v>0</v>
      </c>
      <c r="AO474">
        <f t="shared" si="46"/>
        <v>0</v>
      </c>
      <c r="AP474">
        <f t="shared" si="47"/>
        <v>0</v>
      </c>
      <c r="AQ474">
        <f t="shared" si="43"/>
        <v>1</v>
      </c>
    </row>
    <row r="475" spans="1:43" x14ac:dyDescent="0.3">
      <c r="A475" s="21"/>
      <c r="B475" s="21"/>
      <c r="C475" s="30"/>
      <c r="D475" s="21"/>
      <c r="E475" s="21">
        <v>16</v>
      </c>
      <c r="F475" s="21"/>
      <c r="G475" s="21">
        <v>5</v>
      </c>
      <c r="H475" s="21"/>
      <c r="I475" s="21"/>
      <c r="J475" s="21">
        <v>20</v>
      </c>
      <c r="K475" s="21"/>
      <c r="L475" s="21"/>
      <c r="M475" s="21"/>
      <c r="N475" s="30"/>
      <c r="O475" s="21"/>
      <c r="P475" s="21"/>
      <c r="Q475" s="21"/>
      <c r="R475" s="21"/>
      <c r="S475" s="21"/>
      <c r="T475" s="21"/>
      <c r="U475" s="21"/>
      <c r="V475" s="21" t="s">
        <v>76</v>
      </c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>
        <f t="shared" si="42"/>
        <v>2</v>
      </c>
      <c r="AM475">
        <f t="shared" si="44"/>
        <v>1</v>
      </c>
      <c r="AN475">
        <f t="shared" si="45"/>
        <v>2</v>
      </c>
      <c r="AO475">
        <f t="shared" si="46"/>
        <v>2</v>
      </c>
      <c r="AP475">
        <f t="shared" si="47"/>
        <v>1</v>
      </c>
      <c r="AQ475">
        <f t="shared" si="43"/>
        <v>0</v>
      </c>
    </row>
    <row r="476" spans="1:43" x14ac:dyDescent="0.3">
      <c r="A476" s="21"/>
      <c r="B476" s="21"/>
      <c r="C476" s="30"/>
      <c r="D476" s="21">
        <v>73</v>
      </c>
      <c r="E476" s="21"/>
      <c r="F476" s="21"/>
      <c r="G476" s="21"/>
      <c r="H476" s="21"/>
      <c r="I476" s="21"/>
      <c r="J476" s="21"/>
      <c r="K476" s="21"/>
      <c r="L476" s="21"/>
      <c r="M476" s="21"/>
      <c r="N476" s="30"/>
      <c r="O476" s="21"/>
      <c r="P476" s="21">
        <v>6</v>
      </c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 t="s">
        <v>114</v>
      </c>
      <c r="AE476" s="21"/>
      <c r="AF476" s="21"/>
      <c r="AG476" s="21"/>
      <c r="AH476" s="21"/>
      <c r="AI476" s="21"/>
      <c r="AJ476" s="21"/>
      <c r="AK476" s="21" t="s">
        <v>116</v>
      </c>
      <c r="AL476">
        <f t="shared" si="42"/>
        <v>0</v>
      </c>
      <c r="AM476">
        <f t="shared" si="44"/>
        <v>0</v>
      </c>
      <c r="AN476">
        <f t="shared" si="45"/>
        <v>0</v>
      </c>
      <c r="AO476">
        <f t="shared" si="46"/>
        <v>0</v>
      </c>
      <c r="AP476">
        <f t="shared" si="47"/>
        <v>0</v>
      </c>
      <c r="AQ476">
        <f t="shared" si="43"/>
        <v>1</v>
      </c>
    </row>
    <row r="477" spans="1:43" x14ac:dyDescent="0.3">
      <c r="A477" s="21"/>
      <c r="B477" s="21"/>
      <c r="C477" s="30"/>
      <c r="D477" s="21">
        <v>100</v>
      </c>
      <c r="E477" s="21"/>
      <c r="F477" s="21"/>
      <c r="G477" s="21"/>
      <c r="H477" s="21"/>
      <c r="I477" s="21">
        <v>7</v>
      </c>
      <c r="J477" s="21">
        <v>5</v>
      </c>
      <c r="K477" s="21"/>
      <c r="L477" s="21"/>
      <c r="M477" s="21"/>
      <c r="N477" s="30"/>
      <c r="O477" s="21">
        <v>4</v>
      </c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>
        <f t="shared" si="42"/>
        <v>2</v>
      </c>
      <c r="AM477">
        <f t="shared" si="44"/>
        <v>2</v>
      </c>
      <c r="AN477">
        <f t="shared" si="45"/>
        <v>2</v>
      </c>
      <c r="AO477">
        <f t="shared" si="46"/>
        <v>1</v>
      </c>
      <c r="AP477">
        <f t="shared" si="47"/>
        <v>1</v>
      </c>
      <c r="AQ477">
        <f t="shared" si="43"/>
        <v>1</v>
      </c>
    </row>
    <row r="478" spans="1:43" x14ac:dyDescent="0.3">
      <c r="A478" s="21"/>
      <c r="B478" s="21"/>
      <c r="C478" s="30"/>
      <c r="D478" s="21">
        <v>13</v>
      </c>
      <c r="E478" s="21"/>
      <c r="F478" s="21"/>
      <c r="G478" s="21"/>
      <c r="H478" s="21"/>
      <c r="I478" s="21"/>
      <c r="J478" s="21"/>
      <c r="K478" s="21"/>
      <c r="L478" s="21"/>
      <c r="M478" s="21"/>
      <c r="N478" s="30"/>
      <c r="O478" s="21">
        <v>4</v>
      </c>
      <c r="P478" s="21"/>
      <c r="Q478" s="21"/>
      <c r="R478" s="21"/>
      <c r="S478" s="21"/>
      <c r="T478" s="21"/>
      <c r="U478" s="21">
        <v>5</v>
      </c>
      <c r="V478" s="21"/>
      <c r="W478" s="21"/>
      <c r="X478" s="21"/>
      <c r="Y478" s="21"/>
      <c r="Z478" s="21"/>
      <c r="AA478" s="21"/>
      <c r="AB478" s="21"/>
      <c r="AC478" s="21"/>
      <c r="AD478" s="21"/>
      <c r="AE478" s="21" t="s">
        <v>76</v>
      </c>
      <c r="AF478" s="21"/>
      <c r="AG478" s="21"/>
      <c r="AH478" s="21"/>
      <c r="AI478" s="21"/>
      <c r="AJ478" s="21"/>
      <c r="AK478" s="21"/>
      <c r="AL478">
        <f t="shared" si="42"/>
        <v>0</v>
      </c>
      <c r="AM478">
        <f t="shared" si="44"/>
        <v>0</v>
      </c>
      <c r="AN478">
        <f t="shared" si="45"/>
        <v>0</v>
      </c>
      <c r="AO478">
        <f t="shared" si="46"/>
        <v>0</v>
      </c>
      <c r="AP478">
        <f t="shared" si="47"/>
        <v>0</v>
      </c>
      <c r="AQ478">
        <f t="shared" si="43"/>
        <v>1</v>
      </c>
    </row>
    <row r="479" spans="1:43" x14ac:dyDescent="0.3">
      <c r="A479" s="21"/>
      <c r="B479" s="21"/>
      <c r="C479" s="30"/>
      <c r="D479" s="21">
        <v>11</v>
      </c>
      <c r="E479" s="21">
        <v>9</v>
      </c>
      <c r="F479" s="21"/>
      <c r="G479" s="21"/>
      <c r="H479" s="21"/>
      <c r="I479" s="21"/>
      <c r="J479" s="21"/>
      <c r="K479" s="21"/>
      <c r="L479" s="21"/>
      <c r="M479" s="21"/>
      <c r="N479" s="30"/>
      <c r="O479" s="21">
        <v>20</v>
      </c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 t="s">
        <v>76</v>
      </c>
      <c r="AD479" s="21"/>
      <c r="AE479" s="21"/>
      <c r="AF479" s="21"/>
      <c r="AG479" s="21"/>
      <c r="AH479" s="21"/>
      <c r="AI479" s="21"/>
      <c r="AJ479" s="21"/>
      <c r="AK479" s="21"/>
      <c r="AL479">
        <f t="shared" si="42"/>
        <v>0</v>
      </c>
      <c r="AM479">
        <f t="shared" si="44"/>
        <v>0</v>
      </c>
      <c r="AN479">
        <f t="shared" si="45"/>
        <v>0</v>
      </c>
      <c r="AO479">
        <f t="shared" si="46"/>
        <v>0</v>
      </c>
      <c r="AP479">
        <f t="shared" si="47"/>
        <v>0</v>
      </c>
      <c r="AQ479">
        <f t="shared" si="43"/>
        <v>1</v>
      </c>
    </row>
    <row r="480" spans="1:43" x14ac:dyDescent="0.3">
      <c r="A480" s="21"/>
      <c r="B480" s="21"/>
      <c r="C480" s="30"/>
      <c r="D480" s="21">
        <v>63</v>
      </c>
      <c r="E480" s="21">
        <v>33</v>
      </c>
      <c r="F480" s="21"/>
      <c r="G480" s="21"/>
      <c r="H480" s="21"/>
      <c r="I480" s="21"/>
      <c r="J480" s="21"/>
      <c r="K480" s="21"/>
      <c r="L480" s="21"/>
      <c r="M480" s="21"/>
      <c r="N480" s="30"/>
      <c r="O480" s="21">
        <v>9</v>
      </c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>
        <v>6</v>
      </c>
      <c r="AC480" s="21"/>
      <c r="AD480" s="21"/>
      <c r="AE480" s="21"/>
      <c r="AF480" s="21"/>
      <c r="AG480" s="21"/>
      <c r="AH480" s="21"/>
      <c r="AI480" s="21"/>
      <c r="AJ480" s="21"/>
      <c r="AK480" s="21"/>
      <c r="AL480">
        <f t="shared" si="42"/>
        <v>0</v>
      </c>
      <c r="AM480">
        <f t="shared" si="44"/>
        <v>0</v>
      </c>
      <c r="AN480">
        <f t="shared" si="45"/>
        <v>0</v>
      </c>
      <c r="AO480">
        <f t="shared" si="46"/>
        <v>0</v>
      </c>
      <c r="AP480">
        <f t="shared" si="47"/>
        <v>0</v>
      </c>
      <c r="AQ480">
        <f t="shared" si="43"/>
        <v>1</v>
      </c>
    </row>
    <row r="481" spans="1:43" x14ac:dyDescent="0.3">
      <c r="A481" s="21"/>
      <c r="B481" s="21"/>
      <c r="C481" s="30"/>
      <c r="D481" s="21">
        <v>92</v>
      </c>
      <c r="E481" s="21">
        <v>24</v>
      </c>
      <c r="F481" s="21"/>
      <c r="G481" s="21"/>
      <c r="H481" s="21"/>
      <c r="I481" s="21"/>
      <c r="J481" s="21">
        <v>16</v>
      </c>
      <c r="K481" s="21"/>
      <c r="L481" s="21"/>
      <c r="M481" s="21"/>
      <c r="N481" s="30"/>
      <c r="O481" s="21"/>
      <c r="P481" s="21"/>
      <c r="Q481" s="21"/>
      <c r="R481" s="21"/>
      <c r="S481" s="21"/>
      <c r="T481" s="21"/>
      <c r="U481" s="21">
        <v>5</v>
      </c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>
        <f t="shared" si="42"/>
        <v>1</v>
      </c>
      <c r="AM481">
        <f t="shared" si="44"/>
        <v>1</v>
      </c>
      <c r="AN481">
        <f t="shared" si="45"/>
        <v>1</v>
      </c>
      <c r="AO481">
        <f t="shared" si="46"/>
        <v>1</v>
      </c>
      <c r="AP481">
        <f t="shared" si="47"/>
        <v>0</v>
      </c>
      <c r="AQ481">
        <f t="shared" si="43"/>
        <v>0</v>
      </c>
    </row>
    <row r="482" spans="1:43" x14ac:dyDescent="0.3">
      <c r="A482" s="21"/>
      <c r="B482" s="21"/>
      <c r="C482" s="30"/>
      <c r="D482" s="21"/>
      <c r="E482" s="21"/>
      <c r="F482" s="21"/>
      <c r="G482" s="21"/>
      <c r="H482" s="21"/>
      <c r="I482" s="21"/>
      <c r="J482" s="21"/>
      <c r="K482" s="21"/>
      <c r="L482" s="21" t="s">
        <v>114</v>
      </c>
      <c r="M482" s="21"/>
      <c r="N482" s="30"/>
      <c r="O482" s="21"/>
      <c r="P482" s="21">
        <v>4</v>
      </c>
      <c r="Q482" s="21"/>
      <c r="R482" s="21">
        <v>15</v>
      </c>
      <c r="S482" s="21"/>
      <c r="T482" s="21"/>
      <c r="U482" s="21"/>
      <c r="V482" s="21"/>
      <c r="W482" s="21"/>
      <c r="X482" s="21"/>
      <c r="Y482" s="21"/>
      <c r="Z482" s="21"/>
      <c r="AA482" s="21"/>
      <c r="AB482" s="21">
        <v>6</v>
      </c>
      <c r="AC482" s="21"/>
      <c r="AD482" s="21"/>
      <c r="AE482" s="21"/>
      <c r="AF482" s="21"/>
      <c r="AG482" s="21"/>
      <c r="AH482" s="21"/>
      <c r="AI482" s="21"/>
      <c r="AJ482" s="21"/>
      <c r="AK482" s="21"/>
      <c r="AL482">
        <f t="shared" si="42"/>
        <v>0</v>
      </c>
      <c r="AM482">
        <f t="shared" si="44"/>
        <v>0</v>
      </c>
      <c r="AN482">
        <f t="shared" si="45"/>
        <v>0</v>
      </c>
      <c r="AO482">
        <f t="shared" si="46"/>
        <v>0</v>
      </c>
      <c r="AP482">
        <f t="shared" si="47"/>
        <v>0</v>
      </c>
      <c r="AQ482">
        <f t="shared" si="43"/>
        <v>1</v>
      </c>
    </row>
    <row r="483" spans="1:43" x14ac:dyDescent="0.3">
      <c r="A483" s="21"/>
      <c r="B483" s="21"/>
      <c r="C483" s="30"/>
      <c r="D483" s="21">
        <v>19</v>
      </c>
      <c r="E483" s="21">
        <v>5</v>
      </c>
      <c r="F483" s="21"/>
      <c r="G483" s="21"/>
      <c r="H483" s="21"/>
      <c r="I483" s="21"/>
      <c r="J483" s="21">
        <v>12</v>
      </c>
      <c r="K483" s="21"/>
      <c r="L483" s="21"/>
      <c r="M483" s="21"/>
      <c r="N483" s="30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 t="s">
        <v>141</v>
      </c>
      <c r="AJ483" s="21"/>
      <c r="AK483" s="21"/>
      <c r="AL483">
        <f t="shared" si="42"/>
        <v>1</v>
      </c>
      <c r="AM483">
        <f t="shared" si="44"/>
        <v>1</v>
      </c>
      <c r="AN483">
        <f t="shared" si="45"/>
        <v>1</v>
      </c>
      <c r="AO483">
        <f t="shared" si="46"/>
        <v>1</v>
      </c>
      <c r="AP483">
        <f t="shared" si="47"/>
        <v>0</v>
      </c>
      <c r="AQ483">
        <f t="shared" si="43"/>
        <v>0</v>
      </c>
    </row>
    <row r="484" spans="1:43" x14ac:dyDescent="0.3">
      <c r="A484" s="21"/>
      <c r="B484" s="21"/>
      <c r="C484" s="30"/>
      <c r="D484" s="21">
        <v>63</v>
      </c>
      <c r="E484" s="21">
        <v>4</v>
      </c>
      <c r="F484" s="21" t="s">
        <v>121</v>
      </c>
      <c r="G484" s="21"/>
      <c r="H484" s="21"/>
      <c r="I484" s="21"/>
      <c r="J484" s="21"/>
      <c r="K484" s="21"/>
      <c r="L484" s="21"/>
      <c r="M484" s="21"/>
      <c r="N484" s="30"/>
      <c r="O484" s="21"/>
      <c r="P484" s="21"/>
      <c r="Q484" s="21">
        <v>14</v>
      </c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>
        <f t="shared" si="42"/>
        <v>0</v>
      </c>
      <c r="AM484">
        <f t="shared" si="44"/>
        <v>0</v>
      </c>
      <c r="AN484">
        <f t="shared" si="45"/>
        <v>0</v>
      </c>
      <c r="AO484">
        <f t="shared" si="46"/>
        <v>0</v>
      </c>
      <c r="AP484">
        <f t="shared" si="47"/>
        <v>0</v>
      </c>
      <c r="AQ484">
        <f t="shared" si="43"/>
        <v>0</v>
      </c>
    </row>
    <row r="485" spans="1:43" x14ac:dyDescent="0.3">
      <c r="A485" s="21"/>
      <c r="B485" s="21"/>
      <c r="C485" s="30"/>
      <c r="D485" s="21">
        <v>96</v>
      </c>
      <c r="E485" s="21"/>
      <c r="F485" s="21" t="s">
        <v>142</v>
      </c>
      <c r="G485" s="21"/>
      <c r="H485" s="21"/>
      <c r="I485" s="21"/>
      <c r="J485" s="21"/>
      <c r="K485" s="21"/>
      <c r="L485" s="21"/>
      <c r="M485" s="21"/>
      <c r="N485" s="30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>
        <v>6</v>
      </c>
      <c r="AC485" s="21" t="s">
        <v>76</v>
      </c>
      <c r="AD485" s="21"/>
      <c r="AE485" s="21"/>
      <c r="AF485" s="21"/>
      <c r="AG485" s="21"/>
      <c r="AH485" s="21"/>
      <c r="AI485" s="21"/>
      <c r="AJ485" s="21"/>
      <c r="AK485" s="21"/>
      <c r="AL485">
        <f t="shared" si="42"/>
        <v>0</v>
      </c>
      <c r="AM485">
        <f t="shared" si="44"/>
        <v>0</v>
      </c>
      <c r="AN485">
        <f t="shared" si="45"/>
        <v>0</v>
      </c>
      <c r="AO485">
        <f t="shared" si="46"/>
        <v>0</v>
      </c>
      <c r="AP485">
        <f t="shared" si="47"/>
        <v>0</v>
      </c>
      <c r="AQ485">
        <f t="shared" si="43"/>
        <v>0</v>
      </c>
    </row>
    <row r="486" spans="1:43" x14ac:dyDescent="0.3">
      <c r="A486" s="21"/>
      <c r="B486" s="21"/>
      <c r="C486" s="30"/>
      <c r="D486" s="21"/>
      <c r="E486" s="21">
        <v>30</v>
      </c>
      <c r="F486" s="21"/>
      <c r="G486" s="21"/>
      <c r="H486" s="21"/>
      <c r="I486" s="21"/>
      <c r="J486" s="21">
        <v>9</v>
      </c>
      <c r="K486" s="21"/>
      <c r="L486" s="21"/>
      <c r="M486" s="21"/>
      <c r="N486" s="30"/>
      <c r="O486" s="21"/>
      <c r="P486" s="21"/>
      <c r="Q486" s="21"/>
      <c r="R486" s="21"/>
      <c r="S486" s="21"/>
      <c r="T486" s="21">
        <v>5</v>
      </c>
      <c r="U486" s="21">
        <v>1</v>
      </c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>
        <f t="shared" si="42"/>
        <v>1</v>
      </c>
      <c r="AM486">
        <f t="shared" si="44"/>
        <v>1</v>
      </c>
      <c r="AN486">
        <f t="shared" si="45"/>
        <v>1</v>
      </c>
      <c r="AO486">
        <f t="shared" si="46"/>
        <v>1</v>
      </c>
      <c r="AP486">
        <f t="shared" si="47"/>
        <v>0</v>
      </c>
      <c r="AQ486">
        <f t="shared" si="43"/>
        <v>0</v>
      </c>
    </row>
    <row r="487" spans="1:43" x14ac:dyDescent="0.3">
      <c r="A487" s="21"/>
      <c r="B487" s="21"/>
      <c r="C487" s="30"/>
      <c r="D487" s="21"/>
      <c r="E487" s="21">
        <v>70</v>
      </c>
      <c r="F487" s="21"/>
      <c r="G487" s="21"/>
      <c r="H487" s="21"/>
      <c r="I487" s="21"/>
      <c r="J487" s="21"/>
      <c r="K487" s="21"/>
      <c r="L487" s="21"/>
      <c r="M487" s="21"/>
      <c r="N487" s="30"/>
      <c r="O487" s="21"/>
      <c r="P487" s="21">
        <v>9</v>
      </c>
      <c r="Q487" s="21">
        <v>11</v>
      </c>
      <c r="R487" s="21"/>
      <c r="S487" s="21"/>
      <c r="T487" s="21"/>
      <c r="U487" s="21">
        <v>4</v>
      </c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>
        <f t="shared" si="42"/>
        <v>0</v>
      </c>
      <c r="AM487">
        <f t="shared" si="44"/>
        <v>0</v>
      </c>
      <c r="AN487">
        <f t="shared" si="45"/>
        <v>0</v>
      </c>
      <c r="AO487">
        <f t="shared" si="46"/>
        <v>0</v>
      </c>
      <c r="AP487">
        <f t="shared" si="47"/>
        <v>0</v>
      </c>
      <c r="AQ487">
        <f t="shared" si="43"/>
        <v>1</v>
      </c>
    </row>
    <row r="488" spans="1:43" x14ac:dyDescent="0.3">
      <c r="A488" s="21"/>
      <c r="B488" s="21"/>
      <c r="C488" s="30"/>
      <c r="D488" s="21"/>
      <c r="E488" s="21"/>
      <c r="F488" s="21" t="s">
        <v>76</v>
      </c>
      <c r="G488" s="21">
        <v>30</v>
      </c>
      <c r="H488" s="21"/>
      <c r="I488" s="21"/>
      <c r="J488" s="21"/>
      <c r="K488" s="21"/>
      <c r="L488" s="21" t="s">
        <v>76</v>
      </c>
      <c r="M488" s="21"/>
      <c r="N488" s="30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>
        <v>25</v>
      </c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>
        <f t="shared" si="42"/>
        <v>1</v>
      </c>
      <c r="AM488">
        <f t="shared" si="44"/>
        <v>0</v>
      </c>
      <c r="AN488">
        <f t="shared" si="45"/>
        <v>1</v>
      </c>
      <c r="AO488">
        <f t="shared" si="46"/>
        <v>1</v>
      </c>
      <c r="AP488">
        <f t="shared" si="47"/>
        <v>1</v>
      </c>
      <c r="AQ488">
        <f t="shared" si="43"/>
        <v>0</v>
      </c>
    </row>
    <row r="489" spans="1:43" x14ac:dyDescent="0.3">
      <c r="A489" s="21"/>
      <c r="B489" s="21"/>
      <c r="C489" s="30"/>
      <c r="D489" s="21"/>
      <c r="E489" s="21"/>
      <c r="F489" s="21"/>
      <c r="G489" s="21">
        <v>10</v>
      </c>
      <c r="H489" s="21"/>
      <c r="I489" s="21"/>
      <c r="J489" s="21"/>
      <c r="K489" s="21"/>
      <c r="L489" s="21"/>
      <c r="M489" s="21"/>
      <c r="N489" s="30"/>
      <c r="O489" s="21"/>
      <c r="P489" s="21"/>
      <c r="Q489" s="21"/>
      <c r="R489" s="21"/>
      <c r="S489" s="21" t="s">
        <v>76</v>
      </c>
      <c r="T489" s="21"/>
      <c r="U489" s="21">
        <v>1</v>
      </c>
      <c r="V489" s="21"/>
      <c r="W489" s="21"/>
      <c r="X489" s="21"/>
      <c r="Y489" s="21"/>
      <c r="Z489" s="21"/>
      <c r="AA489" s="21">
        <v>7</v>
      </c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>
        <f t="shared" si="42"/>
        <v>1</v>
      </c>
      <c r="AM489">
        <f t="shared" si="44"/>
        <v>0</v>
      </c>
      <c r="AN489">
        <f t="shared" si="45"/>
        <v>1</v>
      </c>
      <c r="AO489">
        <f t="shared" si="46"/>
        <v>1</v>
      </c>
      <c r="AP489">
        <f t="shared" si="47"/>
        <v>1</v>
      </c>
      <c r="AQ489">
        <f t="shared" si="43"/>
        <v>0</v>
      </c>
    </row>
    <row r="490" spans="1:43" x14ac:dyDescent="0.3">
      <c r="A490" s="21"/>
      <c r="B490" s="21"/>
      <c r="C490" s="30"/>
      <c r="D490" s="21">
        <v>79</v>
      </c>
      <c r="E490" s="21"/>
      <c r="F490" s="21"/>
      <c r="G490" s="21"/>
      <c r="H490" s="21"/>
      <c r="I490" s="21"/>
      <c r="J490" s="21"/>
      <c r="K490" s="21"/>
      <c r="L490" s="21"/>
      <c r="M490" s="21"/>
      <c r="N490" s="30"/>
      <c r="O490" s="21"/>
      <c r="P490" s="21"/>
      <c r="Q490" s="21">
        <v>6</v>
      </c>
      <c r="R490" s="21"/>
      <c r="S490" s="21"/>
      <c r="T490" s="21">
        <v>3</v>
      </c>
      <c r="U490" s="21"/>
      <c r="V490" s="21"/>
      <c r="W490" s="21"/>
      <c r="X490" s="21"/>
      <c r="Y490" s="21"/>
      <c r="Z490" s="21"/>
      <c r="AA490" s="21"/>
      <c r="AB490" s="21"/>
      <c r="AC490" s="21" t="s">
        <v>114</v>
      </c>
      <c r="AD490" s="21"/>
      <c r="AE490" s="21"/>
      <c r="AF490" s="21"/>
      <c r="AG490" s="21"/>
      <c r="AH490" s="21"/>
      <c r="AI490" s="21"/>
      <c r="AJ490" s="21"/>
      <c r="AK490" s="21"/>
      <c r="AL490">
        <f t="shared" si="42"/>
        <v>0</v>
      </c>
      <c r="AM490">
        <f t="shared" si="44"/>
        <v>0</v>
      </c>
      <c r="AN490">
        <f t="shared" si="45"/>
        <v>0</v>
      </c>
      <c r="AO490">
        <f t="shared" si="46"/>
        <v>0</v>
      </c>
      <c r="AP490">
        <f t="shared" si="47"/>
        <v>0</v>
      </c>
      <c r="AQ490">
        <f t="shared" si="43"/>
        <v>0</v>
      </c>
    </row>
    <row r="491" spans="1:43" x14ac:dyDescent="0.3">
      <c r="A491" s="21"/>
      <c r="B491" s="21"/>
      <c r="C491" s="30"/>
      <c r="D491" s="21">
        <v>83</v>
      </c>
      <c r="E491" s="21"/>
      <c r="F491" s="21"/>
      <c r="G491" s="21"/>
      <c r="H491" s="21"/>
      <c r="I491" s="21"/>
      <c r="J491" s="21"/>
      <c r="K491" s="21"/>
      <c r="L491" s="21"/>
      <c r="M491" s="21"/>
      <c r="N491" s="30"/>
      <c r="O491" s="21"/>
      <c r="P491" s="21"/>
      <c r="Q491" s="21">
        <v>1</v>
      </c>
      <c r="R491" s="21"/>
      <c r="S491" s="21"/>
      <c r="T491" s="21"/>
      <c r="U491" s="21">
        <v>1</v>
      </c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 t="s">
        <v>114</v>
      </c>
      <c r="AJ491" s="21"/>
      <c r="AK491" s="21"/>
      <c r="AL491">
        <f t="shared" si="42"/>
        <v>0</v>
      </c>
      <c r="AM491">
        <f t="shared" si="44"/>
        <v>0</v>
      </c>
      <c r="AN491">
        <f t="shared" si="45"/>
        <v>0</v>
      </c>
      <c r="AO491">
        <f t="shared" si="46"/>
        <v>0</v>
      </c>
      <c r="AP491">
        <f t="shared" si="47"/>
        <v>0</v>
      </c>
      <c r="AQ491">
        <f t="shared" si="43"/>
        <v>0</v>
      </c>
    </row>
    <row r="492" spans="1:43" x14ac:dyDescent="0.3">
      <c r="A492" s="21"/>
      <c r="B492" s="21"/>
      <c r="C492" s="30"/>
      <c r="D492" s="21"/>
      <c r="E492" s="21">
        <v>86</v>
      </c>
      <c r="F492" s="21"/>
      <c r="G492" s="21"/>
      <c r="H492" s="21">
        <v>20</v>
      </c>
      <c r="I492" s="21"/>
      <c r="J492" s="21"/>
      <c r="K492" s="21"/>
      <c r="L492" s="21"/>
      <c r="M492" s="21"/>
      <c r="N492" s="30"/>
      <c r="O492" s="21">
        <v>5</v>
      </c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 t="s">
        <v>76</v>
      </c>
      <c r="AD492" s="21"/>
      <c r="AE492" s="21"/>
      <c r="AF492" s="21"/>
      <c r="AG492" s="21"/>
      <c r="AH492" s="21"/>
      <c r="AI492" s="21"/>
      <c r="AJ492" s="21"/>
      <c r="AK492" s="21"/>
      <c r="AL492">
        <f t="shared" si="42"/>
        <v>1</v>
      </c>
      <c r="AM492">
        <f t="shared" si="44"/>
        <v>1</v>
      </c>
      <c r="AN492">
        <f t="shared" si="45"/>
        <v>0</v>
      </c>
      <c r="AO492">
        <f t="shared" si="46"/>
        <v>1</v>
      </c>
      <c r="AP492">
        <f t="shared" si="47"/>
        <v>1</v>
      </c>
      <c r="AQ492">
        <f t="shared" si="43"/>
        <v>1</v>
      </c>
    </row>
    <row r="493" spans="1:43" x14ac:dyDescent="0.3">
      <c r="A493" s="21"/>
      <c r="B493" s="21"/>
      <c r="C493" s="30"/>
      <c r="D493" s="21"/>
      <c r="E493" s="21"/>
      <c r="F493" s="21"/>
      <c r="G493" s="21">
        <v>8</v>
      </c>
      <c r="H493" s="21"/>
      <c r="I493" s="21"/>
      <c r="J493" s="21"/>
      <c r="K493" s="21"/>
      <c r="L493" s="21"/>
      <c r="M493" s="21"/>
      <c r="N493" s="30"/>
      <c r="O493" s="21">
        <v>14</v>
      </c>
      <c r="P493" s="21"/>
      <c r="Q493" s="21"/>
      <c r="R493" s="21"/>
      <c r="S493" s="21"/>
      <c r="T493" s="21"/>
      <c r="U493" s="21"/>
      <c r="V493" s="21" t="s">
        <v>76</v>
      </c>
      <c r="W493" s="21"/>
      <c r="X493" s="21"/>
      <c r="Y493" s="21"/>
      <c r="Z493" s="21"/>
      <c r="AA493" s="21">
        <v>6</v>
      </c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>
        <f t="shared" si="42"/>
        <v>1</v>
      </c>
      <c r="AM493">
        <f t="shared" si="44"/>
        <v>0</v>
      </c>
      <c r="AN493">
        <f t="shared" si="45"/>
        <v>1</v>
      </c>
      <c r="AO493">
        <f t="shared" si="46"/>
        <v>1</v>
      </c>
      <c r="AP493">
        <f t="shared" si="47"/>
        <v>1</v>
      </c>
      <c r="AQ493">
        <f t="shared" si="43"/>
        <v>1</v>
      </c>
    </row>
    <row r="494" spans="1:43" x14ac:dyDescent="0.3">
      <c r="A494" s="21"/>
      <c r="B494" s="21"/>
      <c r="C494" s="30"/>
      <c r="D494" s="21">
        <v>25</v>
      </c>
      <c r="E494" s="21">
        <v>5</v>
      </c>
      <c r="F494" s="21"/>
      <c r="G494" s="21"/>
      <c r="H494" s="21"/>
      <c r="I494" s="21"/>
      <c r="J494" s="21"/>
      <c r="K494" s="21">
        <v>11</v>
      </c>
      <c r="L494" s="21"/>
      <c r="M494" s="21"/>
      <c r="N494" s="30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>
        <v>6</v>
      </c>
      <c r="AC494" s="21"/>
      <c r="AD494" s="21"/>
      <c r="AE494" s="21"/>
      <c r="AF494" s="21"/>
      <c r="AG494" s="21"/>
      <c r="AH494" s="21"/>
      <c r="AI494" s="21"/>
      <c r="AJ494" s="21"/>
      <c r="AK494" s="21"/>
      <c r="AL494">
        <f t="shared" si="42"/>
        <v>0</v>
      </c>
      <c r="AM494">
        <f t="shared" si="44"/>
        <v>0</v>
      </c>
      <c r="AN494">
        <f t="shared" si="45"/>
        <v>0</v>
      </c>
      <c r="AO494">
        <f t="shared" si="46"/>
        <v>0</v>
      </c>
      <c r="AP494">
        <f t="shared" si="47"/>
        <v>0</v>
      </c>
      <c r="AQ494">
        <f t="shared" si="43"/>
        <v>0</v>
      </c>
    </row>
    <row r="495" spans="1:43" x14ac:dyDescent="0.3">
      <c r="A495" s="21"/>
      <c r="B495" s="21"/>
      <c r="C495" s="30"/>
      <c r="D495" s="21"/>
      <c r="E495" s="21"/>
      <c r="F495" s="21"/>
      <c r="G495" s="21">
        <v>12</v>
      </c>
      <c r="H495" s="21"/>
      <c r="I495" s="21"/>
      <c r="J495" s="21">
        <v>13</v>
      </c>
      <c r="K495" s="21"/>
      <c r="L495" s="21"/>
      <c r="M495" s="21"/>
      <c r="N495" s="30"/>
      <c r="O495" s="21">
        <v>3</v>
      </c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 t="s">
        <v>76</v>
      </c>
      <c r="AL495">
        <f t="shared" si="42"/>
        <v>2</v>
      </c>
      <c r="AM495">
        <f t="shared" si="44"/>
        <v>1</v>
      </c>
      <c r="AN495">
        <f t="shared" si="45"/>
        <v>2</v>
      </c>
      <c r="AO495">
        <f t="shared" si="46"/>
        <v>2</v>
      </c>
      <c r="AP495">
        <f t="shared" si="47"/>
        <v>1</v>
      </c>
      <c r="AQ495">
        <f t="shared" si="43"/>
        <v>1</v>
      </c>
    </row>
    <row r="496" spans="1:43" x14ac:dyDescent="0.3">
      <c r="A496" s="21"/>
      <c r="B496" s="21"/>
      <c r="C496" s="30"/>
      <c r="D496" s="21"/>
      <c r="E496" s="21"/>
      <c r="F496" s="21"/>
      <c r="G496" s="21"/>
      <c r="H496" s="21"/>
      <c r="I496" s="21"/>
      <c r="J496" s="21"/>
      <c r="K496" s="21">
        <v>7</v>
      </c>
      <c r="L496" s="21"/>
      <c r="M496" s="21"/>
      <c r="N496" s="30"/>
      <c r="O496" s="21">
        <v>8</v>
      </c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 t="s">
        <v>76</v>
      </c>
      <c r="AE496" s="21"/>
      <c r="AF496" s="21"/>
      <c r="AG496" s="21"/>
      <c r="AH496" s="21"/>
      <c r="AI496" s="21"/>
      <c r="AJ496" s="21"/>
      <c r="AK496" s="21" t="s">
        <v>113</v>
      </c>
      <c r="AL496">
        <f t="shared" si="42"/>
        <v>0</v>
      </c>
      <c r="AM496">
        <f t="shared" si="44"/>
        <v>0</v>
      </c>
      <c r="AN496">
        <f t="shared" si="45"/>
        <v>0</v>
      </c>
      <c r="AO496">
        <f t="shared" si="46"/>
        <v>0</v>
      </c>
      <c r="AP496">
        <f t="shared" si="47"/>
        <v>0</v>
      </c>
      <c r="AQ496">
        <f t="shared" si="43"/>
        <v>1</v>
      </c>
    </row>
    <row r="497" spans="1:43" x14ac:dyDescent="0.3">
      <c r="A497" s="21"/>
      <c r="B497" s="21"/>
      <c r="C497" s="30"/>
      <c r="D497" s="21">
        <v>13</v>
      </c>
      <c r="E497" s="21"/>
      <c r="F497" s="21"/>
      <c r="G497" s="21"/>
      <c r="H497" s="21"/>
      <c r="I497" s="21"/>
      <c r="J497" s="21"/>
      <c r="K497" s="21"/>
      <c r="L497" s="21"/>
      <c r="M497" s="21"/>
      <c r="N497" s="30"/>
      <c r="O497" s="21"/>
      <c r="P497" s="21"/>
      <c r="Q497" s="21"/>
      <c r="R497" s="21">
        <v>3</v>
      </c>
      <c r="S497" s="21"/>
      <c r="T497" s="21"/>
      <c r="U497" s="21"/>
      <c r="V497" s="21"/>
      <c r="W497" s="21"/>
      <c r="X497" s="21"/>
      <c r="Y497" s="21"/>
      <c r="Z497" s="21"/>
      <c r="AA497" s="21">
        <v>8</v>
      </c>
      <c r="AB497" s="21"/>
      <c r="AC497" s="21"/>
      <c r="AD497" s="21"/>
      <c r="AE497" s="21"/>
      <c r="AF497" s="21"/>
      <c r="AG497" s="21"/>
      <c r="AH497" s="21"/>
      <c r="AI497" s="21"/>
      <c r="AJ497" s="21" t="s">
        <v>76</v>
      </c>
      <c r="AK497" s="21"/>
      <c r="AL497">
        <f t="shared" si="42"/>
        <v>0</v>
      </c>
      <c r="AM497">
        <f t="shared" si="44"/>
        <v>0</v>
      </c>
      <c r="AN497">
        <f t="shared" si="45"/>
        <v>0</v>
      </c>
      <c r="AO497">
        <f t="shared" si="46"/>
        <v>0</v>
      </c>
      <c r="AP497">
        <f t="shared" si="47"/>
        <v>0</v>
      </c>
      <c r="AQ497">
        <f t="shared" si="43"/>
        <v>0</v>
      </c>
    </row>
    <row r="498" spans="1:43" x14ac:dyDescent="0.3">
      <c r="A498" s="21"/>
      <c r="B498" s="21"/>
      <c r="C498" s="30"/>
      <c r="D498" s="21"/>
      <c r="E498" s="21"/>
      <c r="F498" s="21"/>
      <c r="G498" s="21">
        <v>17</v>
      </c>
      <c r="H498" s="21"/>
      <c r="I498" s="21"/>
      <c r="J498" s="21"/>
      <c r="K498" s="21"/>
      <c r="L498" s="21"/>
      <c r="M498" s="21"/>
      <c r="N498" s="30"/>
      <c r="O498" s="21">
        <v>8</v>
      </c>
      <c r="P498" s="21"/>
      <c r="Q498" s="21">
        <v>11</v>
      </c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 t="s">
        <v>114</v>
      </c>
      <c r="AG498" s="21"/>
      <c r="AH498" s="21"/>
      <c r="AI498" s="21"/>
      <c r="AJ498" s="21"/>
      <c r="AK498" s="21"/>
      <c r="AL498">
        <f t="shared" si="42"/>
        <v>1</v>
      </c>
      <c r="AM498">
        <f t="shared" si="44"/>
        <v>0</v>
      </c>
      <c r="AN498">
        <f t="shared" si="45"/>
        <v>1</v>
      </c>
      <c r="AO498">
        <f t="shared" si="46"/>
        <v>1</v>
      </c>
      <c r="AP498">
        <f t="shared" si="47"/>
        <v>1</v>
      </c>
      <c r="AQ498">
        <f t="shared" si="43"/>
        <v>1</v>
      </c>
    </row>
    <row r="499" spans="1:43" x14ac:dyDescent="0.3">
      <c r="A499" s="21"/>
      <c r="B499" s="21"/>
      <c r="C499" s="30"/>
      <c r="D499" s="21"/>
      <c r="E499" s="21">
        <v>46</v>
      </c>
      <c r="F499" s="21"/>
      <c r="G499" s="21"/>
      <c r="H499" s="21"/>
      <c r="I499" s="21"/>
      <c r="J499" s="21"/>
      <c r="K499" s="21"/>
      <c r="L499" s="21"/>
      <c r="M499" s="21"/>
      <c r="N499" s="30"/>
      <c r="O499" s="21">
        <v>8</v>
      </c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>
        <v>4</v>
      </c>
      <c r="AB499" s="21"/>
      <c r="AC499" s="21"/>
      <c r="AD499" s="21"/>
      <c r="AE499" s="21"/>
      <c r="AF499" s="21"/>
      <c r="AG499" s="21" t="s">
        <v>76</v>
      </c>
      <c r="AH499" s="21"/>
      <c r="AI499" s="21"/>
      <c r="AJ499" s="21"/>
      <c r="AK499" s="21"/>
      <c r="AL499">
        <f t="shared" si="42"/>
        <v>0</v>
      </c>
      <c r="AM499">
        <f t="shared" si="44"/>
        <v>0</v>
      </c>
      <c r="AN499">
        <f t="shared" si="45"/>
        <v>0</v>
      </c>
      <c r="AO499">
        <f t="shared" si="46"/>
        <v>0</v>
      </c>
      <c r="AP499">
        <f t="shared" si="47"/>
        <v>0</v>
      </c>
      <c r="AQ499">
        <f t="shared" si="43"/>
        <v>1</v>
      </c>
    </row>
    <row r="500" spans="1:43" x14ac:dyDescent="0.3">
      <c r="A500" s="21"/>
      <c r="B500" s="21"/>
      <c r="C500" s="30"/>
      <c r="D500" s="21">
        <v>20</v>
      </c>
      <c r="E500" s="21"/>
      <c r="F500" s="21" t="s">
        <v>76</v>
      </c>
      <c r="G500" s="21"/>
      <c r="H500" s="21"/>
      <c r="I500" s="21"/>
      <c r="J500" s="21"/>
      <c r="K500" s="21"/>
      <c r="L500" s="21"/>
      <c r="M500" s="21"/>
      <c r="N500" s="30"/>
      <c r="O500" s="21"/>
      <c r="P500" s="21"/>
      <c r="Q500" s="21">
        <v>15</v>
      </c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>
        <v>6</v>
      </c>
      <c r="AC500" s="21"/>
      <c r="AD500" s="21"/>
      <c r="AE500" s="21"/>
      <c r="AF500" s="21"/>
      <c r="AG500" s="21"/>
      <c r="AH500" s="21"/>
      <c r="AI500" s="21"/>
      <c r="AJ500" s="21"/>
      <c r="AK500" s="21"/>
      <c r="AL500">
        <f t="shared" si="42"/>
        <v>0</v>
      </c>
      <c r="AM500">
        <f t="shared" si="44"/>
        <v>0</v>
      </c>
      <c r="AN500">
        <f t="shared" si="45"/>
        <v>0</v>
      </c>
      <c r="AO500">
        <f t="shared" si="46"/>
        <v>0</v>
      </c>
      <c r="AP500">
        <f t="shared" si="47"/>
        <v>0</v>
      </c>
      <c r="AQ500">
        <f t="shared" si="43"/>
        <v>0</v>
      </c>
    </row>
    <row r="501" spans="1:43" x14ac:dyDescent="0.3">
      <c r="A501" s="21"/>
      <c r="B501" s="21"/>
      <c r="C501" s="30"/>
      <c r="D501" s="21">
        <v>74</v>
      </c>
      <c r="E501" s="21"/>
      <c r="F501" s="21"/>
      <c r="G501" s="21"/>
      <c r="H501" s="21"/>
      <c r="I501" s="21"/>
      <c r="J501" s="21"/>
      <c r="K501" s="21"/>
      <c r="L501" s="21"/>
      <c r="M501" s="21"/>
      <c r="N501" s="30"/>
      <c r="O501" s="21"/>
      <c r="P501" s="21">
        <v>15</v>
      </c>
      <c r="Q501" s="21"/>
      <c r="R501" s="21"/>
      <c r="S501" s="21"/>
      <c r="T501" s="21"/>
      <c r="U501" s="21"/>
      <c r="V501" s="21" t="s">
        <v>76</v>
      </c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 t="s">
        <v>76</v>
      </c>
      <c r="AK501" s="21"/>
      <c r="AL501">
        <f t="shared" si="42"/>
        <v>0</v>
      </c>
      <c r="AM501">
        <f t="shared" si="44"/>
        <v>0</v>
      </c>
      <c r="AN501">
        <f t="shared" si="45"/>
        <v>0</v>
      </c>
      <c r="AO501">
        <f t="shared" si="46"/>
        <v>0</v>
      </c>
      <c r="AP501">
        <f t="shared" si="47"/>
        <v>0</v>
      </c>
      <c r="AQ501">
        <f t="shared" si="43"/>
        <v>1</v>
      </c>
    </row>
    <row r="502" spans="1:43" x14ac:dyDescent="0.3">
      <c r="A502" s="21"/>
      <c r="B502" s="21"/>
      <c r="C502" s="29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</row>
    <row r="503" spans="1:43" x14ac:dyDescent="0.3">
      <c r="A503" s="21"/>
      <c r="B503" s="21"/>
      <c r="C503" s="29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>
        <f>COUNTIF(AL2:AL501,"=0")</f>
        <v>197</v>
      </c>
      <c r="AM503">
        <f t="shared" ref="AM503:AP503" si="48">COUNTIF(AM2:AM501,"=0")</f>
        <v>272</v>
      </c>
      <c r="AN503">
        <f t="shared" si="48"/>
        <v>241</v>
      </c>
      <c r="AO503">
        <f t="shared" si="48"/>
        <v>258</v>
      </c>
      <c r="AP503">
        <f t="shared" si="48"/>
        <v>258</v>
      </c>
      <c r="AQ503">
        <f>COUNTIF(AQ2:AQ501,0)</f>
        <v>353</v>
      </c>
    </row>
    <row r="504" spans="1:43" x14ac:dyDescent="0.3">
      <c r="A504" s="21"/>
      <c r="B504" s="21"/>
      <c r="C504" s="29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</row>
    <row r="505" spans="1:43" x14ac:dyDescent="0.3">
      <c r="A505" s="21"/>
      <c r="B505" s="21"/>
      <c r="C505" s="29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</row>
    <row r="506" spans="1:43" ht="17.25" x14ac:dyDescent="0.3">
      <c r="A506" s="21"/>
      <c r="B506" s="21"/>
      <c r="C506" s="29"/>
      <c r="D506" s="32" t="s">
        <v>25</v>
      </c>
      <c r="E506" s="2" t="s">
        <v>0</v>
      </c>
      <c r="F506" s="16" t="s">
        <v>1</v>
      </c>
      <c r="G506" s="25" t="s">
        <v>2</v>
      </c>
      <c r="H506" s="26" t="s">
        <v>3</v>
      </c>
      <c r="I506" s="27" t="s">
        <v>4</v>
      </c>
      <c r="J506" s="28" t="s">
        <v>5</v>
      </c>
      <c r="K506" s="2" t="s">
        <v>6</v>
      </c>
      <c r="L506" s="16" t="s">
        <v>62</v>
      </c>
      <c r="M506" s="34" t="s">
        <v>7</v>
      </c>
      <c r="N506" s="17" t="s">
        <v>8</v>
      </c>
      <c r="O506" s="3" t="s">
        <v>9</v>
      </c>
      <c r="P506" s="4" t="s">
        <v>10</v>
      </c>
      <c r="Q506" s="4" t="s">
        <v>11</v>
      </c>
      <c r="R506" s="4" t="s">
        <v>12</v>
      </c>
      <c r="S506" s="18" t="s">
        <v>27</v>
      </c>
      <c r="T506" s="4" t="s">
        <v>86</v>
      </c>
      <c r="U506" s="4" t="s">
        <v>87</v>
      </c>
      <c r="V506" s="18" t="s">
        <v>13</v>
      </c>
      <c r="W506" s="18" t="s">
        <v>14</v>
      </c>
      <c r="X506" s="18" t="s">
        <v>15</v>
      </c>
      <c r="Y506" s="18" t="s">
        <v>16</v>
      </c>
      <c r="Z506" s="4" t="s">
        <v>55</v>
      </c>
      <c r="AA506" s="23" t="s">
        <v>17</v>
      </c>
      <c r="AB506" s="24" t="s">
        <v>18</v>
      </c>
      <c r="AC506" s="18" t="s">
        <v>19</v>
      </c>
      <c r="AD506" s="22" t="s">
        <v>20</v>
      </c>
      <c r="AE506" s="22" t="s">
        <v>21</v>
      </c>
      <c r="AF506" s="18" t="s">
        <v>22</v>
      </c>
      <c r="AG506" s="22" t="s">
        <v>7</v>
      </c>
      <c r="AH506" s="22" t="s">
        <v>26</v>
      </c>
      <c r="AI506" s="5" t="s">
        <v>24</v>
      </c>
      <c r="AJ506" s="20" t="s">
        <v>56</v>
      </c>
      <c r="AK506" s="20" t="s">
        <v>64</v>
      </c>
    </row>
    <row r="507" spans="1:43" x14ac:dyDescent="0.3">
      <c r="A507" s="21"/>
      <c r="B507" s="21"/>
      <c r="C507" s="29" t="s">
        <v>143</v>
      </c>
      <c r="D507" s="21">
        <f>COUNTA(D2:D501)</f>
        <v>282</v>
      </c>
      <c r="E507" s="21">
        <f t="shared" ref="E507:AK507" si="49">COUNTA(E2:E501)</f>
        <v>153</v>
      </c>
      <c r="F507" s="21">
        <f t="shared" si="49"/>
        <v>21</v>
      </c>
      <c r="G507" s="21">
        <f t="shared" si="49"/>
        <v>100</v>
      </c>
      <c r="H507" s="21">
        <f t="shared" si="49"/>
        <v>77</v>
      </c>
      <c r="I507" s="21">
        <f t="shared" si="49"/>
        <v>98</v>
      </c>
      <c r="J507" s="21">
        <f t="shared" si="49"/>
        <v>94</v>
      </c>
      <c r="K507" s="21">
        <f t="shared" si="49"/>
        <v>40</v>
      </c>
      <c r="L507" s="21">
        <f t="shared" si="49"/>
        <v>45</v>
      </c>
      <c r="M507" s="21">
        <f t="shared" si="49"/>
        <v>26</v>
      </c>
      <c r="N507" s="21">
        <f t="shared" si="49"/>
        <v>54</v>
      </c>
      <c r="O507" s="21">
        <f t="shared" si="49"/>
        <v>85</v>
      </c>
      <c r="P507" s="21">
        <f t="shared" si="49"/>
        <v>70</v>
      </c>
      <c r="Q507" s="21">
        <f t="shared" si="49"/>
        <v>81</v>
      </c>
      <c r="R507" s="21">
        <f t="shared" si="49"/>
        <v>83</v>
      </c>
      <c r="S507" s="21">
        <f t="shared" si="49"/>
        <v>14</v>
      </c>
      <c r="T507" s="21">
        <f t="shared" si="49"/>
        <v>50</v>
      </c>
      <c r="U507" s="21">
        <f t="shared" si="49"/>
        <v>78</v>
      </c>
      <c r="V507" s="21">
        <f t="shared" si="49"/>
        <v>14</v>
      </c>
      <c r="W507" s="21">
        <f t="shared" si="49"/>
        <v>0</v>
      </c>
      <c r="X507" s="21">
        <f t="shared" si="49"/>
        <v>16</v>
      </c>
      <c r="Y507" s="21">
        <f t="shared" si="49"/>
        <v>19</v>
      </c>
      <c r="Z507" s="21">
        <f t="shared" si="49"/>
        <v>19</v>
      </c>
      <c r="AA507" s="21">
        <f t="shared" si="49"/>
        <v>83</v>
      </c>
      <c r="AB507" s="21">
        <f t="shared" si="49"/>
        <v>53</v>
      </c>
      <c r="AC507" s="21">
        <f t="shared" si="49"/>
        <v>44</v>
      </c>
      <c r="AD507" s="21">
        <f t="shared" si="49"/>
        <v>47</v>
      </c>
      <c r="AE507" s="21">
        <f t="shared" si="49"/>
        <v>43</v>
      </c>
      <c r="AF507" s="21">
        <f t="shared" si="49"/>
        <v>21</v>
      </c>
      <c r="AG507" s="21">
        <f t="shared" si="49"/>
        <v>34</v>
      </c>
      <c r="AH507" s="21">
        <f t="shared" si="49"/>
        <v>30</v>
      </c>
      <c r="AI507" s="21">
        <f t="shared" si="49"/>
        <v>37</v>
      </c>
      <c r="AJ507" s="21">
        <f t="shared" si="49"/>
        <v>50</v>
      </c>
      <c r="AK507" s="21">
        <f t="shared" si="49"/>
        <v>39</v>
      </c>
    </row>
    <row r="508" spans="1:43" x14ac:dyDescent="0.3">
      <c r="A508" s="21"/>
      <c r="B508" s="21"/>
      <c r="C508" s="29" t="s">
        <v>144</v>
      </c>
      <c r="D508" s="21">
        <f>D507/5</f>
        <v>56.4</v>
      </c>
      <c r="E508" s="21">
        <f t="shared" ref="E508:AJ508" si="50">E507/5</f>
        <v>30.6</v>
      </c>
      <c r="F508" s="21">
        <f t="shared" si="50"/>
        <v>4.2</v>
      </c>
      <c r="G508" s="21">
        <f t="shared" si="50"/>
        <v>20</v>
      </c>
      <c r="H508" s="21">
        <f t="shared" si="50"/>
        <v>15.4</v>
      </c>
      <c r="I508" s="21">
        <f t="shared" si="50"/>
        <v>19.600000000000001</v>
      </c>
      <c r="J508" s="21">
        <f t="shared" si="50"/>
        <v>18.8</v>
      </c>
      <c r="K508" s="21">
        <f t="shared" si="50"/>
        <v>8</v>
      </c>
      <c r="L508" s="21">
        <f t="shared" si="50"/>
        <v>9</v>
      </c>
      <c r="M508" s="21">
        <f t="shared" si="50"/>
        <v>5.2</v>
      </c>
      <c r="N508" s="21">
        <f t="shared" si="50"/>
        <v>10.8</v>
      </c>
      <c r="O508" s="21">
        <f t="shared" si="50"/>
        <v>17</v>
      </c>
      <c r="P508" s="21">
        <f t="shared" si="50"/>
        <v>14</v>
      </c>
      <c r="Q508" s="21">
        <f t="shared" si="50"/>
        <v>16.2</v>
      </c>
      <c r="R508" s="21">
        <f t="shared" si="50"/>
        <v>16.600000000000001</v>
      </c>
      <c r="S508" s="21">
        <f t="shared" si="50"/>
        <v>2.8</v>
      </c>
      <c r="T508" s="21">
        <f t="shared" si="50"/>
        <v>10</v>
      </c>
      <c r="U508" s="21">
        <f t="shared" si="50"/>
        <v>15.6</v>
      </c>
      <c r="V508" s="21">
        <f t="shared" si="50"/>
        <v>2.8</v>
      </c>
      <c r="W508" s="21">
        <f t="shared" si="50"/>
        <v>0</v>
      </c>
      <c r="X508" s="21">
        <f t="shared" si="50"/>
        <v>3.2</v>
      </c>
      <c r="Y508" s="21">
        <f t="shared" si="50"/>
        <v>3.8</v>
      </c>
      <c r="Z508" s="21">
        <f t="shared" si="50"/>
        <v>3.8</v>
      </c>
      <c r="AA508" s="21">
        <f t="shared" si="50"/>
        <v>16.600000000000001</v>
      </c>
      <c r="AB508" s="21">
        <f t="shared" si="50"/>
        <v>10.6</v>
      </c>
      <c r="AC508" s="21">
        <f t="shared" si="50"/>
        <v>8.8000000000000007</v>
      </c>
      <c r="AD508" s="21">
        <f t="shared" si="50"/>
        <v>9.4</v>
      </c>
      <c r="AE508" s="21">
        <f t="shared" si="50"/>
        <v>8.6</v>
      </c>
      <c r="AF508" s="21">
        <f t="shared" si="50"/>
        <v>4.2</v>
      </c>
      <c r="AG508" s="21">
        <f t="shared" si="50"/>
        <v>6.8</v>
      </c>
      <c r="AH508" s="21">
        <f t="shared" si="50"/>
        <v>6</v>
      </c>
      <c r="AI508" s="21">
        <f t="shared" si="50"/>
        <v>7.4</v>
      </c>
      <c r="AJ508" s="21">
        <f t="shared" si="50"/>
        <v>10</v>
      </c>
      <c r="AK508" s="21">
        <f>AK507/5</f>
        <v>7.8</v>
      </c>
    </row>
    <row r="509" spans="1:43" x14ac:dyDescent="0.3">
      <c r="A509" s="21"/>
      <c r="B509" s="21"/>
      <c r="C509" s="29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</row>
    <row r="510" spans="1:43" x14ac:dyDescent="0.3">
      <c r="A510" s="21"/>
      <c r="B510" s="21"/>
      <c r="C510" s="29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</row>
    <row r="511" spans="1:43" x14ac:dyDescent="0.3">
      <c r="A511" s="21" t="s">
        <v>158</v>
      </c>
      <c r="B511" s="21" t="s">
        <v>146</v>
      </c>
      <c r="C511" s="29" t="s">
        <v>145</v>
      </c>
      <c r="D511" s="21" t="s">
        <v>147</v>
      </c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</row>
    <row r="512" spans="1:43" x14ac:dyDescent="0.3">
      <c r="A512" s="21"/>
      <c r="B512" s="21" t="s">
        <v>28</v>
      </c>
      <c r="C512" s="29">
        <f>COUNTIF(D2:D501,"&lt;21")</f>
        <v>70</v>
      </c>
      <c r="D512" s="21">
        <v>69</v>
      </c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37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</row>
    <row r="513" spans="1:37" x14ac:dyDescent="0.3">
      <c r="A513" s="21"/>
      <c r="B513" s="21" t="s">
        <v>148</v>
      </c>
      <c r="C513" s="29">
        <f>COUNTIF(D2:D501,"&lt;31")</f>
        <v>91</v>
      </c>
      <c r="D513" s="21">
        <f>C513-C512</f>
        <v>21</v>
      </c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37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</row>
    <row r="514" spans="1:37" x14ac:dyDescent="0.3">
      <c r="A514" s="21"/>
      <c r="B514" s="21" t="s">
        <v>149</v>
      </c>
      <c r="C514" s="29">
        <f>COUNTIF(D2:D501,"&lt;41")</f>
        <v>112</v>
      </c>
      <c r="D514" s="21">
        <f t="shared" ref="D514:D522" si="51">C514-C513</f>
        <v>21</v>
      </c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37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</row>
    <row r="515" spans="1:37" x14ac:dyDescent="0.3">
      <c r="A515" s="21"/>
      <c r="B515" s="21" t="s">
        <v>150</v>
      </c>
      <c r="C515" s="29">
        <f>COUNTIF(D2:D501,"&lt;51")</f>
        <v>127</v>
      </c>
      <c r="D515" s="21">
        <f t="shared" si="51"/>
        <v>15</v>
      </c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37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</row>
    <row r="516" spans="1:37" x14ac:dyDescent="0.3">
      <c r="A516" s="21"/>
      <c r="B516" s="21" t="s">
        <v>151</v>
      </c>
      <c r="C516" s="29">
        <f>COUNTIF(D2:D501,"&lt;61")</f>
        <v>151</v>
      </c>
      <c r="D516" s="21">
        <f t="shared" si="51"/>
        <v>24</v>
      </c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37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</row>
    <row r="517" spans="1:37" x14ac:dyDescent="0.3">
      <c r="A517" s="21"/>
      <c r="B517" s="21" t="s">
        <v>152</v>
      </c>
      <c r="C517" s="29">
        <f>COUNTIF(D2:D501,"&lt;71")</f>
        <v>175</v>
      </c>
      <c r="D517" s="21">
        <f t="shared" si="51"/>
        <v>24</v>
      </c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37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</row>
    <row r="518" spans="1:37" x14ac:dyDescent="0.3">
      <c r="A518" s="21"/>
      <c r="B518" s="21" t="s">
        <v>153</v>
      </c>
      <c r="C518" s="29">
        <f>COUNTIF(D2:D501,"&lt;81")</f>
        <v>197</v>
      </c>
      <c r="D518" s="21">
        <f t="shared" si="51"/>
        <v>22</v>
      </c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37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</row>
    <row r="519" spans="1:37" x14ac:dyDescent="0.3">
      <c r="A519" s="21"/>
      <c r="B519" s="21" t="s">
        <v>154</v>
      </c>
      <c r="C519" s="29">
        <f>COUNTIF(D2:D501,"&lt;91")</f>
        <v>220</v>
      </c>
      <c r="D519" s="21">
        <f t="shared" si="51"/>
        <v>23</v>
      </c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37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</row>
    <row r="520" spans="1:37" x14ac:dyDescent="0.3">
      <c r="A520" s="21"/>
      <c r="B520" s="21" t="s">
        <v>155</v>
      </c>
      <c r="C520" s="29">
        <f>COUNTIF(D2:D501,"&lt;101")</f>
        <v>245</v>
      </c>
      <c r="D520" s="21">
        <f t="shared" si="51"/>
        <v>25</v>
      </c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37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</row>
    <row r="521" spans="1:37" x14ac:dyDescent="0.3">
      <c r="A521" s="21"/>
      <c r="B521" s="21" t="s">
        <v>156</v>
      </c>
      <c r="C521" s="29">
        <f>COUNTIF(D2:D501,"&lt;111")</f>
        <v>261</v>
      </c>
      <c r="D521" s="21">
        <f t="shared" si="51"/>
        <v>16</v>
      </c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37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</row>
    <row r="522" spans="1:37" x14ac:dyDescent="0.3">
      <c r="A522" s="21"/>
      <c r="B522" s="21" t="s">
        <v>157</v>
      </c>
      <c r="C522" s="29">
        <f>COUNTIF(D2:D501,"&lt;121")</f>
        <v>281</v>
      </c>
      <c r="D522" s="21">
        <f t="shared" si="51"/>
        <v>20</v>
      </c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37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</row>
    <row r="523" spans="1:37" x14ac:dyDescent="0.3">
      <c r="A523" s="21"/>
      <c r="B523" s="21"/>
      <c r="C523" s="29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37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</row>
    <row r="524" spans="1:37" x14ac:dyDescent="0.3">
      <c r="A524" s="21"/>
      <c r="B524" s="21"/>
      <c r="C524" s="29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37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</row>
    <row r="525" spans="1:37" x14ac:dyDescent="0.3">
      <c r="A525" s="21"/>
      <c r="B525" s="21"/>
      <c r="C525" s="29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37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</row>
    <row r="526" spans="1:37" x14ac:dyDescent="0.3">
      <c r="A526" s="21"/>
      <c r="B526" s="21"/>
      <c r="C526" s="29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37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</row>
    <row r="527" spans="1:37" x14ac:dyDescent="0.3">
      <c r="A527" s="21" t="s">
        <v>0</v>
      </c>
      <c r="B527" s="21" t="s">
        <v>159</v>
      </c>
      <c r="C527" s="29" t="s">
        <v>145</v>
      </c>
      <c r="D527" s="21" t="s">
        <v>147</v>
      </c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37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</row>
    <row r="528" spans="1:37" x14ac:dyDescent="0.3">
      <c r="A528" s="21"/>
      <c r="B528" s="21" t="s">
        <v>160</v>
      </c>
      <c r="C528" s="29">
        <f>COUNTIF(E2:E501,"&lt;11")</f>
        <v>63</v>
      </c>
      <c r="D528" s="21">
        <v>63</v>
      </c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37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</row>
    <row r="529" spans="1:37" x14ac:dyDescent="0.3">
      <c r="A529" s="21"/>
      <c r="B529" s="21" t="s">
        <v>161</v>
      </c>
      <c r="C529" s="29">
        <f>COUNTIF(E2:E501,"&lt;21")</f>
        <v>89</v>
      </c>
      <c r="D529" s="21">
        <f>C529-C528</f>
        <v>26</v>
      </c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37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</row>
    <row r="530" spans="1:37" x14ac:dyDescent="0.3">
      <c r="A530" s="21"/>
      <c r="B530" s="21" t="s">
        <v>148</v>
      </c>
      <c r="C530" s="29">
        <f>COUNTIF(E2:E501,"&lt;31")</f>
        <v>103</v>
      </c>
      <c r="D530" s="21">
        <f t="shared" ref="D530:D536" si="52">C530-C529</f>
        <v>14</v>
      </c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37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</row>
    <row r="531" spans="1:37" x14ac:dyDescent="0.3">
      <c r="A531" s="21"/>
      <c r="B531" s="21" t="s">
        <v>149</v>
      </c>
      <c r="C531" s="29">
        <f>COUNTIF(E2:E501,"&lt;41")</f>
        <v>116</v>
      </c>
      <c r="D531" s="21">
        <f t="shared" si="52"/>
        <v>13</v>
      </c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37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</row>
    <row r="532" spans="1:37" x14ac:dyDescent="0.3">
      <c r="A532" s="21"/>
      <c r="B532" s="21" t="s">
        <v>150</v>
      </c>
      <c r="C532" s="29">
        <f>COUNTIF(E2:E501,"&lt;51")</f>
        <v>127</v>
      </c>
      <c r="D532" s="21">
        <f t="shared" si="52"/>
        <v>11</v>
      </c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37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</row>
    <row r="533" spans="1:37" x14ac:dyDescent="0.3">
      <c r="A533" s="21"/>
      <c r="B533" s="21" t="s">
        <v>151</v>
      </c>
      <c r="C533" s="29">
        <f>COUNTIF(E2:E501,"&lt;61")</f>
        <v>135</v>
      </c>
      <c r="D533" s="21">
        <f t="shared" si="52"/>
        <v>8</v>
      </c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37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</row>
    <row r="534" spans="1:37" x14ac:dyDescent="0.3">
      <c r="A534" s="21"/>
      <c r="B534" s="21" t="s">
        <v>152</v>
      </c>
      <c r="C534" s="29">
        <f>COUNTIF(E2:E501,"&lt;71")</f>
        <v>143</v>
      </c>
      <c r="D534" s="21">
        <f t="shared" si="52"/>
        <v>8</v>
      </c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</row>
    <row r="535" spans="1:37" x14ac:dyDescent="0.3">
      <c r="A535" s="21"/>
      <c r="B535" s="21" t="s">
        <v>153</v>
      </c>
      <c r="C535" s="29">
        <f>COUNTIF(E2:E501,"&lt;81")</f>
        <v>147</v>
      </c>
      <c r="D535" s="21">
        <f t="shared" si="52"/>
        <v>4</v>
      </c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</row>
    <row r="536" spans="1:37" x14ac:dyDescent="0.3">
      <c r="A536" s="21"/>
      <c r="B536" s="21" t="s">
        <v>154</v>
      </c>
      <c r="C536" s="29">
        <f>COUNTIF(E2:E501,"&lt;91")</f>
        <v>153</v>
      </c>
      <c r="D536" s="21">
        <f t="shared" si="52"/>
        <v>6</v>
      </c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</row>
    <row r="537" spans="1:37" x14ac:dyDescent="0.3">
      <c r="A537" s="21"/>
      <c r="B537" s="21"/>
      <c r="C537" s="29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</row>
    <row r="538" spans="1:37" x14ac:dyDescent="0.3">
      <c r="A538" s="21"/>
      <c r="B538" s="21"/>
      <c r="C538" s="29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</row>
    <row r="539" spans="1:37" x14ac:dyDescent="0.3">
      <c r="A539" s="21"/>
      <c r="B539" s="21"/>
      <c r="C539" s="29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</row>
    <row r="540" spans="1:37" x14ac:dyDescent="0.3">
      <c r="A540" s="21"/>
      <c r="B540" s="21"/>
      <c r="C540" s="29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</row>
    <row r="541" spans="1:37" x14ac:dyDescent="0.3">
      <c r="A541" s="21"/>
      <c r="B541" s="21"/>
      <c r="C541" s="29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</row>
    <row r="542" spans="1:37" x14ac:dyDescent="0.3">
      <c r="A542" s="21"/>
      <c r="B542" s="21"/>
      <c r="C542" s="29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</row>
    <row r="543" spans="1:37" x14ac:dyDescent="0.3">
      <c r="A543" s="21"/>
      <c r="B543" s="21"/>
      <c r="C543" s="29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</row>
    <row r="544" spans="1:37" x14ac:dyDescent="0.3">
      <c r="A544" s="21"/>
      <c r="B544" s="21"/>
      <c r="C544" s="29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</row>
    <row r="545" spans="1:37" x14ac:dyDescent="0.3">
      <c r="A545" s="21"/>
      <c r="B545" s="21"/>
      <c r="C545" s="29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</row>
    <row r="546" spans="1:37" x14ac:dyDescent="0.3">
      <c r="A546" s="21"/>
      <c r="B546" s="21"/>
      <c r="C546" s="29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</row>
    <row r="547" spans="1:37" x14ac:dyDescent="0.3">
      <c r="A547" s="21" t="s">
        <v>162</v>
      </c>
      <c r="B547" s="21" t="s">
        <v>163</v>
      </c>
      <c r="C547" s="29" t="s">
        <v>164</v>
      </c>
      <c r="D547" s="21" t="s">
        <v>165</v>
      </c>
      <c r="E547" s="21"/>
      <c r="F547" s="21"/>
      <c r="G547" s="21"/>
      <c r="H547" s="21"/>
      <c r="I547" s="21"/>
      <c r="J547" s="21"/>
      <c r="K547" s="21"/>
      <c r="L547" s="21"/>
      <c r="M547" s="21" t="s">
        <v>172</v>
      </c>
      <c r="N547" s="21" t="s">
        <v>163</v>
      </c>
      <c r="O547" s="21" t="s">
        <v>173</v>
      </c>
      <c r="P547" s="21" t="s">
        <v>147</v>
      </c>
      <c r="Q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</row>
    <row r="548" spans="1:37" x14ac:dyDescent="0.3">
      <c r="A548" s="21"/>
      <c r="B548" s="21" t="s">
        <v>166</v>
      </c>
      <c r="C548" s="29">
        <f>COUNTIF(G2:G501,"&lt;11")</f>
        <v>41</v>
      </c>
      <c r="D548" s="21">
        <v>41</v>
      </c>
      <c r="E548" s="21"/>
      <c r="F548" s="21"/>
      <c r="G548" s="21"/>
      <c r="H548" s="21"/>
      <c r="I548" s="21"/>
      <c r="J548" s="21"/>
      <c r="K548" s="21"/>
      <c r="L548" s="21"/>
      <c r="M548" s="21"/>
      <c r="N548" s="21" t="s">
        <v>166</v>
      </c>
      <c r="O548" s="21">
        <f>COUNTIF(H2:H501,"&lt;11")</f>
        <v>20</v>
      </c>
      <c r="P548" s="21">
        <v>20</v>
      </c>
      <c r="Q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</row>
    <row r="549" spans="1:37" x14ac:dyDescent="0.3">
      <c r="A549" s="21"/>
      <c r="B549" s="21" t="s">
        <v>167</v>
      </c>
      <c r="C549" s="29">
        <f>COUNTIF(G2:G501,"&lt;16")</f>
        <v>54</v>
      </c>
      <c r="D549" s="21">
        <f>C549-C548</f>
        <v>13</v>
      </c>
      <c r="E549" s="21"/>
      <c r="F549" s="21"/>
      <c r="G549" s="21"/>
      <c r="H549" s="21"/>
      <c r="I549" s="21"/>
      <c r="J549" s="21"/>
      <c r="K549" s="21"/>
      <c r="L549" s="21"/>
      <c r="M549" s="21"/>
      <c r="N549" s="21" t="s">
        <v>167</v>
      </c>
      <c r="O549" s="21">
        <f>COUNTIF(H2:H501,"&lt;16")</f>
        <v>39</v>
      </c>
      <c r="P549" s="21">
        <f>O549-O548</f>
        <v>19</v>
      </c>
      <c r="Q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</row>
    <row r="550" spans="1:37" x14ac:dyDescent="0.3">
      <c r="A550" s="21"/>
      <c r="B550" s="21" t="s">
        <v>168</v>
      </c>
      <c r="C550" s="29">
        <f>COUNTIF(G2:G501,"&lt;21")</f>
        <v>72</v>
      </c>
      <c r="D550" s="21">
        <f t="shared" ref="D550:D552" si="53">C550-C549</f>
        <v>18</v>
      </c>
      <c r="E550" s="21"/>
      <c r="F550" s="21"/>
      <c r="G550" s="21"/>
      <c r="H550" s="21"/>
      <c r="I550" s="21"/>
      <c r="J550" s="21"/>
      <c r="K550" s="21"/>
      <c r="L550" s="21"/>
      <c r="N550" s="21" t="s">
        <v>168</v>
      </c>
      <c r="O550" s="21">
        <f>COUNTIF(H2:H501,"&lt;21")</f>
        <v>48</v>
      </c>
      <c r="P550" s="21">
        <f t="shared" ref="P550:P552" si="54">O550-O549</f>
        <v>9</v>
      </c>
      <c r="Q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</row>
    <row r="551" spans="1:37" x14ac:dyDescent="0.3">
      <c r="A551" s="21"/>
      <c r="B551" s="21" t="s">
        <v>169</v>
      </c>
      <c r="C551" s="21">
        <f>COUNTIF(G2:G501,"&lt;26")</f>
        <v>83</v>
      </c>
      <c r="D551" s="21">
        <f t="shared" si="53"/>
        <v>11</v>
      </c>
      <c r="E551" s="21"/>
      <c r="F551" s="21"/>
      <c r="G551" s="21"/>
      <c r="H551" s="21"/>
      <c r="I551" s="21"/>
      <c r="J551" s="21"/>
      <c r="K551" s="21"/>
      <c r="L551" s="21"/>
      <c r="M551" s="21"/>
      <c r="N551" s="21" t="s">
        <v>169</v>
      </c>
      <c r="O551" s="21">
        <f>COUNTIF(H2:H501,"&lt;26")</f>
        <v>63</v>
      </c>
      <c r="P551" s="21">
        <f t="shared" si="54"/>
        <v>15</v>
      </c>
      <c r="Q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</row>
    <row r="552" spans="1:37" x14ac:dyDescent="0.3">
      <c r="A552" s="21"/>
      <c r="B552" s="21" t="s">
        <v>170</v>
      </c>
      <c r="C552" s="21">
        <f>COUNTIF(G2:G501,"&lt;31")</f>
        <v>100</v>
      </c>
      <c r="D552" s="21">
        <f t="shared" si="53"/>
        <v>17</v>
      </c>
      <c r="E552" s="21"/>
      <c r="F552" s="21"/>
      <c r="G552" s="21"/>
      <c r="H552" s="21"/>
      <c r="I552" s="21"/>
      <c r="J552" s="21"/>
      <c r="K552" s="21"/>
      <c r="L552" s="21"/>
      <c r="M552" s="21"/>
      <c r="N552" s="21" t="s">
        <v>170</v>
      </c>
      <c r="O552" s="21">
        <f>COUNTIF(H2:H501,"&lt;31")</f>
        <v>77</v>
      </c>
      <c r="P552" s="21">
        <f t="shared" si="54"/>
        <v>14</v>
      </c>
      <c r="Q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</row>
    <row r="553" spans="1:37" x14ac:dyDescent="0.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</row>
    <row r="554" spans="1:37" x14ac:dyDescent="0.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</row>
    <row r="555" spans="1:37" x14ac:dyDescent="0.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</row>
    <row r="556" spans="1:37" x14ac:dyDescent="0.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</row>
    <row r="557" spans="1:37" x14ac:dyDescent="0.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</row>
    <row r="558" spans="1:37" x14ac:dyDescent="0.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</row>
    <row r="559" spans="1:37" x14ac:dyDescent="0.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</row>
    <row r="560" spans="1:37" x14ac:dyDescent="0.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</row>
    <row r="561" spans="1:37" x14ac:dyDescent="0.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</row>
    <row r="562" spans="1:37" x14ac:dyDescent="0.3">
      <c r="A562" s="21" t="s">
        <v>174</v>
      </c>
      <c r="B562" s="21" t="s">
        <v>163</v>
      </c>
      <c r="C562" s="21" t="s">
        <v>173</v>
      </c>
      <c r="D562" s="21" t="s">
        <v>147</v>
      </c>
      <c r="E562" s="21"/>
      <c r="F562" s="21"/>
      <c r="G562" s="21"/>
      <c r="H562" s="21"/>
      <c r="I562" s="21"/>
      <c r="J562" s="21"/>
      <c r="K562" s="21"/>
      <c r="L562" s="21"/>
      <c r="M562" s="21" t="s">
        <v>175</v>
      </c>
      <c r="N562" s="21" t="s">
        <v>163</v>
      </c>
      <c r="O562" s="21" t="s">
        <v>173</v>
      </c>
      <c r="P562" s="21" t="s">
        <v>147</v>
      </c>
      <c r="Q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</row>
    <row r="563" spans="1:37" x14ac:dyDescent="0.3">
      <c r="A563" s="21"/>
      <c r="B563" s="21" t="s">
        <v>166</v>
      </c>
      <c r="C563" s="21">
        <f>COUNTIF(I2:I501,"&lt;11")</f>
        <v>31</v>
      </c>
      <c r="D563" s="21">
        <v>31</v>
      </c>
      <c r="E563" s="21"/>
      <c r="F563" s="21"/>
      <c r="G563" s="21"/>
      <c r="H563" s="21"/>
      <c r="I563" s="21"/>
      <c r="J563" s="21"/>
      <c r="K563" s="21"/>
      <c r="L563" s="21"/>
      <c r="M563" s="21"/>
      <c r="N563" s="21" t="s">
        <v>166</v>
      </c>
      <c r="O563" s="21">
        <f>COUNTIF(J2:J501,"&lt;11")</f>
        <v>40</v>
      </c>
      <c r="P563" s="21">
        <v>40</v>
      </c>
      <c r="Q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</row>
    <row r="564" spans="1:37" x14ac:dyDescent="0.3">
      <c r="A564" s="21"/>
      <c r="B564" s="21" t="s">
        <v>167</v>
      </c>
      <c r="C564" s="21">
        <f>COUNTIF(I2:I501,"&lt;16")</f>
        <v>52</v>
      </c>
      <c r="D564" s="21">
        <f>C564-C563</f>
        <v>21</v>
      </c>
      <c r="E564" s="21"/>
      <c r="F564" s="21"/>
      <c r="G564" s="21"/>
      <c r="H564" s="21"/>
      <c r="I564" s="21"/>
      <c r="J564" s="21"/>
      <c r="K564" s="21"/>
      <c r="L564" s="21"/>
      <c r="M564" s="21"/>
      <c r="N564" s="21" t="s">
        <v>167</v>
      </c>
      <c r="O564" s="21">
        <f>COUNTIF(J2:J501,"&lt;16")</f>
        <v>53</v>
      </c>
      <c r="P564" s="21">
        <f>O564-O563</f>
        <v>13</v>
      </c>
      <c r="Q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</row>
    <row r="565" spans="1:37" x14ac:dyDescent="0.3">
      <c r="A565" s="21"/>
      <c r="B565" s="21" t="s">
        <v>168</v>
      </c>
      <c r="C565" s="21">
        <f>COUNTIF(I2:I501,"&lt;21")</f>
        <v>68</v>
      </c>
      <c r="D565" s="21">
        <f t="shared" ref="D565:D567" si="55">C565-C564</f>
        <v>16</v>
      </c>
      <c r="E565" s="21"/>
      <c r="F565" s="21"/>
      <c r="G565" s="21"/>
      <c r="H565" s="21"/>
      <c r="I565" s="21"/>
      <c r="J565" s="21"/>
      <c r="K565" s="21"/>
      <c r="L565" s="21"/>
      <c r="N565" s="21" t="s">
        <v>168</v>
      </c>
      <c r="O565" s="21">
        <f>COUNTIF(J2:J501,"&lt;21")</f>
        <v>74</v>
      </c>
      <c r="P565" s="21">
        <f t="shared" ref="P565:P567" si="56">O565-O564</f>
        <v>21</v>
      </c>
      <c r="Q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</row>
    <row r="566" spans="1:37" x14ac:dyDescent="0.3">
      <c r="A566" s="21"/>
      <c r="B566" s="21" t="s">
        <v>169</v>
      </c>
      <c r="C566" s="21">
        <f>COUNTIF(I2:I501,"&lt;26")</f>
        <v>82</v>
      </c>
      <c r="D566" s="21">
        <f t="shared" si="55"/>
        <v>14</v>
      </c>
      <c r="E566" s="21"/>
      <c r="F566" s="21"/>
      <c r="G566" s="21"/>
      <c r="H566" s="21"/>
      <c r="I566" s="21"/>
      <c r="J566" s="21"/>
      <c r="K566" s="21"/>
      <c r="L566" s="21"/>
      <c r="M566" s="21"/>
      <c r="N566" s="21" t="s">
        <v>169</v>
      </c>
      <c r="O566" s="21">
        <f>COUNTIF(J2:J501,"&lt;26")</f>
        <v>84</v>
      </c>
      <c r="P566" s="21">
        <f t="shared" si="56"/>
        <v>10</v>
      </c>
      <c r="Q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</row>
    <row r="567" spans="1:37" x14ac:dyDescent="0.3">
      <c r="A567" s="21"/>
      <c r="B567" s="21" t="s">
        <v>170</v>
      </c>
      <c r="C567" s="21">
        <f>COUNTIF(I2:I501,"&lt;31")</f>
        <v>98</v>
      </c>
      <c r="D567" s="21">
        <f t="shared" si="55"/>
        <v>16</v>
      </c>
      <c r="E567" s="21"/>
      <c r="F567" s="21"/>
      <c r="G567" s="21"/>
      <c r="H567" s="21"/>
      <c r="I567" s="21"/>
      <c r="J567" s="21"/>
      <c r="K567" s="21"/>
      <c r="L567" s="21"/>
      <c r="M567" s="21"/>
      <c r="N567" s="21" t="s">
        <v>170</v>
      </c>
      <c r="O567" s="21">
        <f>COUNTIF(J2:J501,"&lt;31")</f>
        <v>94</v>
      </c>
      <c r="P567" s="21">
        <f t="shared" si="56"/>
        <v>10</v>
      </c>
      <c r="Q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</row>
    <row r="568" spans="1:37" x14ac:dyDescent="0.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</row>
    <row r="569" spans="1:37" x14ac:dyDescent="0.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</row>
    <row r="570" spans="1:37" x14ac:dyDescent="0.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</row>
    <row r="571" spans="1:37" x14ac:dyDescent="0.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</row>
    <row r="572" spans="1:37" x14ac:dyDescent="0.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</row>
    <row r="573" spans="1:37" x14ac:dyDescent="0.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</row>
    <row r="574" spans="1:37" x14ac:dyDescent="0.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</row>
    <row r="575" spans="1:37" x14ac:dyDescent="0.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</row>
    <row r="576" spans="1:37" x14ac:dyDescent="0.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</row>
    <row r="577" spans="1:37" x14ac:dyDescent="0.3">
      <c r="A577" s="21" t="s">
        <v>176</v>
      </c>
      <c r="B577" s="21" t="s">
        <v>163</v>
      </c>
      <c r="C577" s="21" t="s">
        <v>147</v>
      </c>
      <c r="D577" s="21"/>
      <c r="E577" s="21"/>
      <c r="F577" s="21"/>
      <c r="G577" s="21"/>
      <c r="H577" s="21"/>
      <c r="I577" s="21"/>
      <c r="J577" s="21"/>
      <c r="K577" s="21"/>
      <c r="L577" s="21"/>
      <c r="M577" s="21" t="s">
        <v>178</v>
      </c>
      <c r="N577" s="21" t="s">
        <v>163</v>
      </c>
      <c r="O577" s="21" t="s">
        <v>145</v>
      </c>
      <c r="P577" s="21" t="s">
        <v>179</v>
      </c>
      <c r="Q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</row>
    <row r="578" spans="1:37" x14ac:dyDescent="0.3">
      <c r="A578" s="21" t="s">
        <v>177</v>
      </c>
      <c r="B578" s="21" t="s">
        <v>166</v>
      </c>
      <c r="C578" s="21">
        <f>SUM(D548,P548,D563,P563)</f>
        <v>132</v>
      </c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 t="s">
        <v>181</v>
      </c>
      <c r="O578" s="21">
        <f>COUNTIF(K2:K501,"&lt;4")</f>
        <v>0</v>
      </c>
      <c r="P578" s="21">
        <v>0</v>
      </c>
      <c r="Q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</row>
    <row r="579" spans="1:37" x14ac:dyDescent="0.3">
      <c r="A579" s="21"/>
      <c r="B579" s="21" t="s">
        <v>167</v>
      </c>
      <c r="C579" s="21">
        <f>SUM(D549,P549,D564,P564)</f>
        <v>66</v>
      </c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 t="s">
        <v>182</v>
      </c>
      <c r="O579" s="21">
        <f>COUNTIF(K2:K501,"&lt;5")</f>
        <v>5</v>
      </c>
      <c r="P579" s="21">
        <f>O579-O578</f>
        <v>5</v>
      </c>
      <c r="Q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</row>
    <row r="580" spans="1:37" x14ac:dyDescent="0.3">
      <c r="A580" s="21"/>
      <c r="B580" s="21" t="s">
        <v>168</v>
      </c>
      <c r="C580" s="21">
        <f>SUM(D550,P550,D565,P565)</f>
        <v>64</v>
      </c>
      <c r="D580" s="21"/>
      <c r="E580" s="21"/>
      <c r="F580" s="21"/>
      <c r="G580" s="21"/>
      <c r="H580" s="21"/>
      <c r="I580" s="21"/>
      <c r="J580" s="21"/>
      <c r="K580" s="21"/>
      <c r="L580" s="21"/>
      <c r="N580" s="21" t="s">
        <v>183</v>
      </c>
      <c r="O580" s="21">
        <f>COUNTIF(K2:K501,"&lt;6")</f>
        <v>7</v>
      </c>
      <c r="P580" s="21">
        <f t="shared" ref="P580:P586" si="57">O580-O579</f>
        <v>2</v>
      </c>
      <c r="Q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</row>
    <row r="581" spans="1:37" x14ac:dyDescent="0.3">
      <c r="A581" s="21"/>
      <c r="B581" s="21" t="s">
        <v>169</v>
      </c>
      <c r="C581" s="21">
        <f>SUM(D551,P551,D566,P566)</f>
        <v>50</v>
      </c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 t="s">
        <v>184</v>
      </c>
      <c r="O581" s="21">
        <f>COUNTIF(K2:K501,"&lt;7")</f>
        <v>11</v>
      </c>
      <c r="P581" s="21">
        <f t="shared" si="57"/>
        <v>4</v>
      </c>
      <c r="Q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</row>
    <row r="582" spans="1:37" x14ac:dyDescent="0.3">
      <c r="A582" s="21"/>
      <c r="B582" s="21" t="s">
        <v>170</v>
      </c>
      <c r="C582" s="21">
        <f>SUM(D552,P552,D567,P567)</f>
        <v>57</v>
      </c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 t="s">
        <v>185</v>
      </c>
      <c r="O582" s="21">
        <f>COUNTIF(K2:K501,"&lt;8")</f>
        <v>19</v>
      </c>
      <c r="P582" s="21">
        <f t="shared" si="57"/>
        <v>8</v>
      </c>
      <c r="Q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</row>
    <row r="583" spans="1:37" x14ac:dyDescent="0.3">
      <c r="A583" s="21"/>
      <c r="B583" s="21"/>
      <c r="C583" s="21">
        <f>SUM(C578:C582)</f>
        <v>369</v>
      </c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 t="s">
        <v>186</v>
      </c>
      <c r="O583" s="21">
        <f>COUNTIF(K2:K501,"&lt;9")</f>
        <v>27</v>
      </c>
      <c r="P583" s="21">
        <f t="shared" si="57"/>
        <v>8</v>
      </c>
      <c r="Q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</row>
    <row r="584" spans="1:37" x14ac:dyDescent="0.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 t="s">
        <v>187</v>
      </c>
      <c r="O584" s="21">
        <f>COUNTIF(K2:K501,"&lt;10")</f>
        <v>30</v>
      </c>
      <c r="P584" s="21">
        <f t="shared" si="57"/>
        <v>3</v>
      </c>
      <c r="Q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</row>
    <row r="585" spans="1:37" x14ac:dyDescent="0.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 t="s">
        <v>188</v>
      </c>
      <c r="O585" s="21">
        <f>COUNTIF(K2:K501,"&lt;11")</f>
        <v>37</v>
      </c>
      <c r="P585" s="21">
        <f t="shared" si="57"/>
        <v>7</v>
      </c>
      <c r="Q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</row>
    <row r="586" spans="1:37" x14ac:dyDescent="0.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 t="s">
        <v>189</v>
      </c>
      <c r="O586" s="21">
        <f>COUNTIF(K2:K501,"&lt;12")</f>
        <v>40</v>
      </c>
      <c r="P586" s="21">
        <f t="shared" si="57"/>
        <v>3</v>
      </c>
      <c r="Q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</row>
    <row r="587" spans="1:37" x14ac:dyDescent="0.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</row>
    <row r="588" spans="1:37" x14ac:dyDescent="0.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</row>
    <row r="589" spans="1:37" x14ac:dyDescent="0.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</row>
    <row r="590" spans="1:37" x14ac:dyDescent="0.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</row>
    <row r="591" spans="1:37" x14ac:dyDescent="0.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</row>
    <row r="592" spans="1:37" x14ac:dyDescent="0.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</row>
    <row r="593" spans="1:37" x14ac:dyDescent="0.3">
      <c r="A593" s="21" t="s">
        <v>190</v>
      </c>
      <c r="B593" s="21" t="s">
        <v>163</v>
      </c>
      <c r="C593" s="21" t="s">
        <v>145</v>
      </c>
      <c r="D593" s="21" t="s">
        <v>196</v>
      </c>
      <c r="E593" s="21"/>
      <c r="F593" s="21"/>
      <c r="G593" s="21"/>
      <c r="H593" s="21"/>
      <c r="I593" s="21"/>
      <c r="J593" s="21"/>
      <c r="K593" s="21"/>
      <c r="L593" s="21"/>
      <c r="M593" s="21" t="s">
        <v>192</v>
      </c>
      <c r="N593" s="21" t="s">
        <v>163</v>
      </c>
      <c r="O593" s="21" t="s">
        <v>145</v>
      </c>
      <c r="P593" s="21" t="s">
        <v>196</v>
      </c>
      <c r="Q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</row>
    <row r="594" spans="1:37" x14ac:dyDescent="0.3">
      <c r="A594" s="21"/>
      <c r="B594" s="21" t="s">
        <v>44</v>
      </c>
      <c r="C594" s="21">
        <f>COUNTIF(O2:O501,"&lt;6")</f>
        <v>28</v>
      </c>
      <c r="D594" s="21">
        <v>28</v>
      </c>
      <c r="E594" s="21"/>
      <c r="F594" s="21"/>
      <c r="G594" s="21"/>
      <c r="H594" s="21"/>
      <c r="I594" s="21"/>
      <c r="J594" s="21"/>
      <c r="K594" s="21"/>
      <c r="L594" s="21"/>
      <c r="M594" s="21"/>
      <c r="N594" s="21" t="s">
        <v>197</v>
      </c>
      <c r="O594" s="21">
        <f>COUNTIF(P2:P501,"&lt;4")</f>
        <v>25</v>
      </c>
      <c r="P594" s="21">
        <v>25</v>
      </c>
      <c r="Q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</row>
    <row r="595" spans="1:37" x14ac:dyDescent="0.3">
      <c r="A595" s="21"/>
      <c r="B595" s="21" t="s">
        <v>191</v>
      </c>
      <c r="C595" s="21">
        <f>COUNTIF(O2:O501,"&lt;11")</f>
        <v>51</v>
      </c>
      <c r="D595" s="21">
        <f>C595-C594</f>
        <v>23</v>
      </c>
      <c r="E595" s="21"/>
      <c r="F595" s="21"/>
      <c r="G595" s="21"/>
      <c r="H595" s="21"/>
      <c r="I595" s="21"/>
      <c r="J595" s="21"/>
      <c r="K595" s="21"/>
      <c r="L595" s="21"/>
      <c r="M595" s="21"/>
      <c r="N595" s="21" t="s">
        <v>198</v>
      </c>
      <c r="O595" s="21">
        <f>COUNTIF(P2:P501,"&lt;7")</f>
        <v>35</v>
      </c>
      <c r="P595" s="21">
        <f>O595-O594</f>
        <v>10</v>
      </c>
      <c r="Q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</row>
    <row r="596" spans="1:37" x14ac:dyDescent="0.3">
      <c r="A596" s="21"/>
      <c r="B596" s="21" t="s">
        <v>167</v>
      </c>
      <c r="C596" s="21">
        <f>COUNTIF(O2:O501,"&lt;16")</f>
        <v>70</v>
      </c>
      <c r="D596" s="21">
        <f t="shared" ref="D596:D597" si="58">C596-C595</f>
        <v>19</v>
      </c>
      <c r="E596" s="21"/>
      <c r="F596" s="21"/>
      <c r="G596" s="21"/>
      <c r="H596" s="21"/>
      <c r="I596" s="21"/>
      <c r="J596" s="21"/>
      <c r="K596" s="21"/>
      <c r="L596" s="21"/>
      <c r="N596" s="21" t="s">
        <v>199</v>
      </c>
      <c r="O596" s="21">
        <f>COUNTIF(P2:P501,"&lt;10")</f>
        <v>50</v>
      </c>
      <c r="P596" s="21">
        <f t="shared" ref="P596:P598" si="59">O596-O595</f>
        <v>15</v>
      </c>
      <c r="Q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</row>
    <row r="597" spans="1:37" x14ac:dyDescent="0.3">
      <c r="A597" s="21"/>
      <c r="B597" s="21" t="s">
        <v>168</v>
      </c>
      <c r="C597" s="21">
        <f>COUNTIF(O2:O501,"&lt;21")</f>
        <v>85</v>
      </c>
      <c r="D597" s="21">
        <f t="shared" si="58"/>
        <v>15</v>
      </c>
      <c r="E597" s="21"/>
      <c r="F597" s="21"/>
      <c r="G597" s="21"/>
      <c r="H597" s="21"/>
      <c r="I597" s="21"/>
      <c r="J597" s="21"/>
      <c r="K597" s="21"/>
      <c r="L597" s="21"/>
      <c r="M597" s="21"/>
      <c r="N597" s="21" t="s">
        <v>200</v>
      </c>
      <c r="O597" s="21">
        <f>COUNTIF(P2:P501,"&lt;13")</f>
        <v>60</v>
      </c>
      <c r="P597" s="21">
        <f t="shared" si="59"/>
        <v>10</v>
      </c>
      <c r="Q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</row>
    <row r="598" spans="1:37" x14ac:dyDescent="0.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 t="s">
        <v>201</v>
      </c>
      <c r="O598" s="21">
        <f>COUNTIF(P2:P501,"&lt;16")</f>
        <v>70</v>
      </c>
      <c r="P598" s="21">
        <f t="shared" si="59"/>
        <v>10</v>
      </c>
      <c r="Q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</row>
    <row r="599" spans="1:37" x14ac:dyDescent="0.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</row>
    <row r="600" spans="1:37" x14ac:dyDescent="0.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</row>
    <row r="601" spans="1:37" x14ac:dyDescent="0.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</row>
    <row r="602" spans="1:37" x14ac:dyDescent="0.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</row>
    <row r="603" spans="1:37" x14ac:dyDescent="0.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</row>
    <row r="604" spans="1:37" x14ac:dyDescent="0.3">
      <c r="A604" s="21" t="s">
        <v>193</v>
      </c>
      <c r="B604" s="21" t="s">
        <v>163</v>
      </c>
      <c r="C604" s="21" t="s">
        <v>145</v>
      </c>
      <c r="D604" s="21" t="s">
        <v>196</v>
      </c>
      <c r="E604" s="21"/>
      <c r="F604" s="21"/>
      <c r="G604" s="21"/>
      <c r="H604" s="21"/>
      <c r="I604" s="21"/>
      <c r="J604" s="21"/>
      <c r="K604" s="21"/>
      <c r="L604" s="21"/>
      <c r="M604" s="21" t="s">
        <v>194</v>
      </c>
      <c r="N604" s="21" t="s">
        <v>163</v>
      </c>
      <c r="O604" s="21" t="s">
        <v>145</v>
      </c>
      <c r="P604" s="21" t="s">
        <v>196</v>
      </c>
      <c r="Q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</row>
    <row r="605" spans="1:37" x14ac:dyDescent="0.3">
      <c r="A605" s="21"/>
      <c r="B605" s="21" t="s">
        <v>197</v>
      </c>
      <c r="C605" s="21">
        <f>COUNTIF(Q2:Q501,"&lt;4")</f>
        <v>29</v>
      </c>
      <c r="D605" s="21">
        <v>29</v>
      </c>
      <c r="E605" s="21"/>
      <c r="F605" s="21"/>
      <c r="G605" s="21"/>
      <c r="H605" s="21"/>
      <c r="I605" s="21"/>
      <c r="J605" s="21"/>
      <c r="K605" s="21"/>
      <c r="L605" s="21"/>
      <c r="M605" s="21"/>
      <c r="N605" s="21" t="s">
        <v>44</v>
      </c>
      <c r="O605" s="21">
        <f>COUNTIF(R2:R501,"&lt;6")</f>
        <v>18</v>
      </c>
      <c r="P605" s="21">
        <v>18</v>
      </c>
      <c r="Q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</row>
    <row r="606" spans="1:37" x14ac:dyDescent="0.3">
      <c r="A606" s="21"/>
      <c r="B606" s="21" t="s">
        <v>198</v>
      </c>
      <c r="C606" s="21">
        <f>COUNTIF(Q2:Q501,"&lt;7")</f>
        <v>47</v>
      </c>
      <c r="D606" s="21">
        <f>C606-C605</f>
        <v>18</v>
      </c>
      <c r="E606" s="21"/>
      <c r="F606" s="21"/>
      <c r="G606" s="21"/>
      <c r="H606" s="21"/>
      <c r="I606" s="21"/>
      <c r="J606" s="21"/>
      <c r="K606" s="21"/>
      <c r="L606" s="21"/>
      <c r="M606" s="21"/>
      <c r="N606" s="21" t="s">
        <v>191</v>
      </c>
      <c r="O606" s="21">
        <f>COUNTIF(R2:R501,"&lt;11")</f>
        <v>31</v>
      </c>
      <c r="P606" s="21">
        <f>O606-O605</f>
        <v>13</v>
      </c>
      <c r="Q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</row>
    <row r="607" spans="1:37" x14ac:dyDescent="0.3">
      <c r="A607" s="21"/>
      <c r="B607" s="21" t="s">
        <v>199</v>
      </c>
      <c r="C607" s="21">
        <f>COUNTIF(Q2:Q501,"&lt;10")</f>
        <v>59</v>
      </c>
      <c r="D607" s="21">
        <f t="shared" ref="D607:D609" si="60">C607-C606</f>
        <v>12</v>
      </c>
      <c r="E607" s="21"/>
      <c r="F607" s="21"/>
      <c r="G607" s="21"/>
      <c r="H607" s="21"/>
      <c r="I607" s="21"/>
      <c r="J607" s="21"/>
      <c r="K607" s="21"/>
      <c r="L607" s="21"/>
      <c r="N607" s="21" t="s">
        <v>167</v>
      </c>
      <c r="O607" s="21">
        <f>COUNTIF(R2:R501,"&lt;16")</f>
        <v>41</v>
      </c>
      <c r="P607" s="21">
        <f t="shared" ref="P607:P612" si="61">O607-O606</f>
        <v>10</v>
      </c>
      <c r="Q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</row>
    <row r="608" spans="1:37" x14ac:dyDescent="0.3">
      <c r="A608" s="21"/>
      <c r="B608" s="21" t="s">
        <v>200</v>
      </c>
      <c r="C608" s="21">
        <f>COUNTIF(Q2:Q501,"&lt;13")</f>
        <v>68</v>
      </c>
      <c r="D608" s="21">
        <f t="shared" si="60"/>
        <v>9</v>
      </c>
      <c r="E608" s="21"/>
      <c r="F608" s="21"/>
      <c r="G608" s="21"/>
      <c r="H608" s="21"/>
      <c r="I608" s="21"/>
      <c r="J608" s="21"/>
      <c r="K608" s="21"/>
      <c r="L608" s="21"/>
      <c r="M608" s="21"/>
      <c r="N608" s="21" t="s">
        <v>168</v>
      </c>
      <c r="O608" s="21">
        <f>COUNTIF(R2:R501,"&lt;21")</f>
        <v>53</v>
      </c>
      <c r="P608" s="21">
        <f t="shared" si="61"/>
        <v>12</v>
      </c>
      <c r="Q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</row>
    <row r="609" spans="1:37" x14ac:dyDescent="0.3">
      <c r="A609" s="21"/>
      <c r="B609" s="21" t="s">
        <v>201</v>
      </c>
      <c r="C609" s="21">
        <f>COUNTIF(Q2:Q501,"&lt;16")</f>
        <v>81</v>
      </c>
      <c r="D609" s="21">
        <f t="shared" si="60"/>
        <v>13</v>
      </c>
      <c r="E609" s="21"/>
      <c r="F609" s="21"/>
      <c r="G609" s="21"/>
      <c r="H609" s="21"/>
      <c r="I609" s="21"/>
      <c r="J609" s="21"/>
      <c r="K609" s="21"/>
      <c r="L609" s="21"/>
      <c r="M609" s="21"/>
      <c r="N609" s="21" t="s">
        <v>169</v>
      </c>
      <c r="O609" s="21">
        <f>COUNTIF(R2:R501,"&lt;26")</f>
        <v>63</v>
      </c>
      <c r="P609" s="21">
        <f t="shared" si="61"/>
        <v>10</v>
      </c>
      <c r="Q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</row>
    <row r="610" spans="1:37" x14ac:dyDescent="0.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 t="s">
        <v>170</v>
      </c>
      <c r="O610" s="21">
        <f>COUNTIF(R2:R501,"&lt;31")</f>
        <v>71</v>
      </c>
      <c r="P610" s="21">
        <f t="shared" si="61"/>
        <v>8</v>
      </c>
      <c r="Q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</row>
    <row r="611" spans="1:37" x14ac:dyDescent="0.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 t="s">
        <v>171</v>
      </c>
      <c r="O611" s="21">
        <f>COUNTIF(R2:R501,"&lt;36")</f>
        <v>75</v>
      </c>
      <c r="P611" s="21">
        <f t="shared" si="61"/>
        <v>4</v>
      </c>
      <c r="Q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</row>
    <row r="612" spans="1:37" x14ac:dyDescent="0.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 t="s">
        <v>195</v>
      </c>
      <c r="O612" s="21">
        <f>COUNTIF(R2:R501,"&lt;41")</f>
        <v>83</v>
      </c>
      <c r="P612" s="21">
        <f t="shared" si="61"/>
        <v>8</v>
      </c>
      <c r="Q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</row>
    <row r="613" spans="1:37" x14ac:dyDescent="0.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</row>
    <row r="614" spans="1:37" x14ac:dyDescent="0.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</row>
    <row r="615" spans="1:37" x14ac:dyDescent="0.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</row>
    <row r="616" spans="1:37" x14ac:dyDescent="0.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</row>
    <row r="617" spans="1:37" x14ac:dyDescent="0.3">
      <c r="A617" s="21" t="s">
        <v>202</v>
      </c>
      <c r="B617" s="21" t="s">
        <v>204</v>
      </c>
      <c r="C617" s="21" t="s">
        <v>145</v>
      </c>
      <c r="D617" s="21" t="s">
        <v>205</v>
      </c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</row>
    <row r="618" spans="1:37" x14ac:dyDescent="0.3">
      <c r="A618" s="21"/>
      <c r="B618" s="21" t="s">
        <v>45</v>
      </c>
      <c r="C618" s="21">
        <f>COUNTIF(T2:T501,"&lt;4")</f>
        <v>18</v>
      </c>
      <c r="D618" s="21">
        <v>18</v>
      </c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</row>
    <row r="619" spans="1:37" x14ac:dyDescent="0.3">
      <c r="A619" s="21"/>
      <c r="B619" s="21" t="s">
        <v>206</v>
      </c>
      <c r="C619" s="21">
        <f>COUNTIF(T2:T501,"&lt;7")</f>
        <v>36</v>
      </c>
      <c r="D619" s="21">
        <f>C619-C618</f>
        <v>18</v>
      </c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</row>
    <row r="620" spans="1:37" x14ac:dyDescent="0.3">
      <c r="A620" s="21"/>
      <c r="B620" s="21" t="s">
        <v>207</v>
      </c>
      <c r="C620" s="21">
        <f>COUNTIF(T2:T501,"&lt;10")</f>
        <v>49</v>
      </c>
      <c r="D620" s="21">
        <f>C620-C619</f>
        <v>13</v>
      </c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</row>
    <row r="621" spans="1:37" x14ac:dyDescent="0.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</row>
    <row r="622" spans="1:37" x14ac:dyDescent="0.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</row>
    <row r="623" spans="1:37" x14ac:dyDescent="0.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</row>
    <row r="624" spans="1:37" x14ac:dyDescent="0.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</row>
    <row r="625" spans="1:37" x14ac:dyDescent="0.3">
      <c r="A625" s="21" t="s">
        <v>203</v>
      </c>
      <c r="B625" s="21" t="s">
        <v>204</v>
      </c>
      <c r="C625" s="21" t="s">
        <v>145</v>
      </c>
      <c r="D625" s="21" t="s">
        <v>205</v>
      </c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</row>
    <row r="626" spans="1:37" x14ac:dyDescent="0.3">
      <c r="A626" s="21"/>
      <c r="B626" s="21" t="s">
        <v>31</v>
      </c>
      <c r="C626" s="21">
        <f>COUNTIF(U2:U501,"&lt;3")</f>
        <v>41</v>
      </c>
      <c r="D626" s="21">
        <v>41</v>
      </c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</row>
    <row r="627" spans="1:37" x14ac:dyDescent="0.3">
      <c r="B627" s="21" t="s">
        <v>208</v>
      </c>
      <c r="C627" s="21">
        <f>COUNTIF(U2:U501,"&lt;5")</f>
        <v>71</v>
      </c>
      <c r="D627" s="21">
        <f>C627-C626</f>
        <v>30</v>
      </c>
      <c r="R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</row>
    <row r="628" spans="1:37" x14ac:dyDescent="0.3">
      <c r="B628" s="21" t="s">
        <v>180</v>
      </c>
      <c r="C628" s="21">
        <f>COUNTIF(U2:U501,"&lt;7")</f>
        <v>75</v>
      </c>
      <c r="D628" s="21">
        <f t="shared" ref="D628:D631" si="62">C628-C627</f>
        <v>4</v>
      </c>
    </row>
    <row r="629" spans="1:37" x14ac:dyDescent="0.3">
      <c r="B629" s="21" t="s">
        <v>209</v>
      </c>
      <c r="C629" s="21">
        <f>COUNTIF(U2:U501,"&lt;9")</f>
        <v>76</v>
      </c>
      <c r="D629" s="21">
        <f t="shared" si="62"/>
        <v>1</v>
      </c>
    </row>
    <row r="630" spans="1:37" x14ac:dyDescent="0.3">
      <c r="B630" s="21" t="s">
        <v>210</v>
      </c>
      <c r="C630" s="21">
        <f>COUNTIF(U2:U501,"&lt;11")</f>
        <v>78</v>
      </c>
      <c r="D630" s="21">
        <f t="shared" si="62"/>
        <v>2</v>
      </c>
    </row>
    <row r="631" spans="1:37" x14ac:dyDescent="0.3">
      <c r="B631" s="21" t="s">
        <v>211</v>
      </c>
      <c r="C631" s="21">
        <f>COUNTIF(U2:U501,"&lt;13")</f>
        <v>78</v>
      </c>
      <c r="D631" s="21">
        <f t="shared" si="62"/>
        <v>0</v>
      </c>
    </row>
    <row r="634" spans="1:37" x14ac:dyDescent="0.3">
      <c r="S634" s="21"/>
      <c r="T634" s="21"/>
      <c r="U634" s="21"/>
      <c r="V634" s="21"/>
      <c r="W634" s="21"/>
    </row>
    <row r="635" spans="1:37" x14ac:dyDescent="0.3">
      <c r="S635" s="21"/>
      <c r="T635" s="21"/>
      <c r="U635" s="21"/>
      <c r="V635" s="21"/>
      <c r="W635" s="21"/>
    </row>
    <row r="636" spans="1:37" x14ac:dyDescent="0.3">
      <c r="A636" s="21" t="s">
        <v>212</v>
      </c>
      <c r="B636" s="21" t="s">
        <v>163</v>
      </c>
      <c r="C636" s="21" t="s">
        <v>213</v>
      </c>
      <c r="D636" s="21" t="s">
        <v>147</v>
      </c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S636" s="21"/>
      <c r="T636" s="21"/>
      <c r="U636" s="21"/>
      <c r="V636" s="21"/>
      <c r="W636" s="21"/>
    </row>
    <row r="637" spans="1:37" x14ac:dyDescent="0.3">
      <c r="A637" s="21"/>
      <c r="B637" s="21" t="s">
        <v>217</v>
      </c>
      <c r="C637" s="21">
        <f>COUNTIF(AA2:AA501,"&lt;3")</f>
        <v>16</v>
      </c>
      <c r="D637" s="21">
        <v>16</v>
      </c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</row>
    <row r="638" spans="1:37" x14ac:dyDescent="0.3">
      <c r="A638" s="21"/>
      <c r="B638" s="21" t="s">
        <v>218</v>
      </c>
      <c r="C638" s="21">
        <f>COUNTIF(AA2:AA501,"&lt;4")</f>
        <v>33</v>
      </c>
      <c r="D638" s="21">
        <f>C638-C637</f>
        <v>17</v>
      </c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</row>
    <row r="639" spans="1:37" x14ac:dyDescent="0.3">
      <c r="A639" s="21"/>
      <c r="B639" s="21" t="s">
        <v>219</v>
      </c>
      <c r="C639" s="21">
        <f>COUNTIF(AA2:AA501,"&lt;5")</f>
        <v>41</v>
      </c>
      <c r="D639" s="21">
        <f t="shared" ref="D639:D644" si="63">C639-C638</f>
        <v>8</v>
      </c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</row>
    <row r="640" spans="1:37" x14ac:dyDescent="0.3">
      <c r="A640" s="21"/>
      <c r="B640" s="21" t="s">
        <v>220</v>
      </c>
      <c r="C640" s="21">
        <f>COUNTIF(AA2:AA501,"&lt;6")</f>
        <v>50</v>
      </c>
      <c r="D640" s="21">
        <f t="shared" si="63"/>
        <v>9</v>
      </c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</row>
    <row r="641" spans="1:37" x14ac:dyDescent="0.3">
      <c r="A641" s="21"/>
      <c r="B641" s="21" t="s">
        <v>221</v>
      </c>
      <c r="C641" s="21">
        <f>COUNTIF(AA2:AA501,"&lt;7")</f>
        <v>58</v>
      </c>
      <c r="D641" s="21">
        <f t="shared" si="63"/>
        <v>8</v>
      </c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</row>
    <row r="642" spans="1:37" x14ac:dyDescent="0.3">
      <c r="A642" s="21"/>
      <c r="B642" s="21" t="s">
        <v>222</v>
      </c>
      <c r="C642" s="21">
        <f>COUNTIF(AA2:AA501,"&lt;8")</f>
        <v>73</v>
      </c>
      <c r="D642" s="21">
        <f t="shared" si="63"/>
        <v>15</v>
      </c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</row>
    <row r="643" spans="1:37" x14ac:dyDescent="0.3">
      <c r="A643" s="21"/>
      <c r="B643" s="21" t="s">
        <v>223</v>
      </c>
      <c r="C643" s="21">
        <f>COUNTIF(AA2:AA501,"&lt;9")</f>
        <v>83</v>
      </c>
      <c r="D643" s="21">
        <f t="shared" si="63"/>
        <v>10</v>
      </c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</row>
    <row r="644" spans="1:37" x14ac:dyDescent="0.3">
      <c r="A644" s="21"/>
      <c r="B644" s="21" t="s">
        <v>187</v>
      </c>
      <c r="C644" s="21">
        <f>COUNTIF(AA2:AA501,"&lt;10")</f>
        <v>83</v>
      </c>
      <c r="D644" s="21">
        <f t="shared" si="63"/>
        <v>0</v>
      </c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</row>
    <row r="645" spans="1:37" x14ac:dyDescent="0.3">
      <c r="A645" s="21"/>
      <c r="B645" s="21"/>
      <c r="C645" s="21"/>
      <c r="D645" s="21">
        <v>-3</v>
      </c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</row>
    <row r="646" spans="1:37" x14ac:dyDescent="0.3">
      <c r="A646" s="21" t="s">
        <v>214</v>
      </c>
      <c r="B646" s="21" t="s">
        <v>215</v>
      </c>
      <c r="C646" s="21" t="s">
        <v>145</v>
      </c>
      <c r="D646" s="21" t="s">
        <v>216</v>
      </c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</row>
    <row r="647" spans="1:37" x14ac:dyDescent="0.3">
      <c r="A647" s="21"/>
      <c r="B647" s="21" t="s">
        <v>217</v>
      </c>
      <c r="C647" s="21">
        <f>COUNTIF(AB2:AB501,"&lt;3")</f>
        <v>7</v>
      </c>
      <c r="D647" s="21">
        <v>7</v>
      </c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</row>
    <row r="648" spans="1:37" x14ac:dyDescent="0.3">
      <c r="A648" s="21"/>
      <c r="B648" s="21" t="s">
        <v>218</v>
      </c>
      <c r="C648" s="21">
        <f>COUNTIF(AB2:AB501,"&lt;4")</f>
        <v>13</v>
      </c>
      <c r="D648" s="21">
        <f>C648-C647</f>
        <v>6</v>
      </c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</row>
    <row r="649" spans="1:37" x14ac:dyDescent="0.3">
      <c r="A649" s="21"/>
      <c r="B649" s="21" t="s">
        <v>219</v>
      </c>
      <c r="C649" s="21">
        <f>COUNTIF(AB2:AB501,"&lt;5")</f>
        <v>20</v>
      </c>
      <c r="D649" s="21">
        <f t="shared" ref="D649:D654" si="64">C649-C648</f>
        <v>7</v>
      </c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</row>
    <row r="650" spans="1:37" x14ac:dyDescent="0.3">
      <c r="A650" s="21"/>
      <c r="B650" s="21" t="s">
        <v>220</v>
      </c>
      <c r="C650" s="21">
        <f>COUNTIF(AB2:AB501,"&lt;6")</f>
        <v>28</v>
      </c>
      <c r="D650" s="21">
        <f t="shared" si="64"/>
        <v>8</v>
      </c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</row>
    <row r="651" spans="1:37" x14ac:dyDescent="0.3">
      <c r="A651" s="21"/>
      <c r="B651" s="21" t="s">
        <v>221</v>
      </c>
      <c r="C651" s="21">
        <f>COUNTIF(AB2:AB501,"&lt;7")</f>
        <v>53</v>
      </c>
      <c r="D651" s="21">
        <f t="shared" si="64"/>
        <v>25</v>
      </c>
      <c r="R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</row>
    <row r="652" spans="1:37" x14ac:dyDescent="0.3">
      <c r="A652" s="21"/>
      <c r="B652" s="21" t="s">
        <v>222</v>
      </c>
      <c r="C652" s="21">
        <f>COUNTIF(AB2:AB501,"&lt;8")</f>
        <v>53</v>
      </c>
      <c r="D652" s="21">
        <f t="shared" si="64"/>
        <v>0</v>
      </c>
    </row>
    <row r="653" spans="1:37" x14ac:dyDescent="0.3">
      <c r="A653" s="21"/>
      <c r="B653" s="21" t="s">
        <v>223</v>
      </c>
      <c r="C653" s="21">
        <f>COUNTIF(AB2:AB501,"&lt;9")</f>
        <v>53</v>
      </c>
      <c r="D653" s="21">
        <f t="shared" si="64"/>
        <v>0</v>
      </c>
    </row>
    <row r="654" spans="1:37" x14ac:dyDescent="0.3">
      <c r="A654" s="21"/>
      <c r="B654" s="21" t="s">
        <v>187</v>
      </c>
      <c r="C654" s="21">
        <f>COUNTIF(AB2:AB501,"&lt;10")</f>
        <v>53</v>
      </c>
      <c r="D654" s="21">
        <f t="shared" si="64"/>
        <v>0</v>
      </c>
    </row>
    <row r="658" spans="2:4" x14ac:dyDescent="0.3">
      <c r="B658" t="s">
        <v>238</v>
      </c>
      <c r="C658">
        <v>25</v>
      </c>
      <c r="D658">
        <f>COUNTIF(Z2:Z501,25)</f>
        <v>19</v>
      </c>
    </row>
    <row r="659" spans="2:4" x14ac:dyDescent="0.3">
      <c r="C659">
        <v>50</v>
      </c>
      <c r="D659">
        <f>COUNTIF(Z2:Z501,50)</f>
        <v>0</v>
      </c>
    </row>
    <row r="660" spans="2:4" x14ac:dyDescent="0.3">
      <c r="C660">
        <v>75</v>
      </c>
      <c r="D660">
        <f>COUNTIF(Z2:Z501,75)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81"/>
  <sheetViews>
    <sheetView tabSelected="1" topLeftCell="A46" workbookViewId="0">
      <selection activeCell="L64" sqref="L64"/>
    </sheetView>
  </sheetViews>
  <sheetFormatPr defaultRowHeight="16.5" x14ac:dyDescent="0.3"/>
  <cols>
    <col min="3" max="3" width="13.125" customWidth="1"/>
    <col min="4" max="4" width="23.25" customWidth="1"/>
    <col min="5" max="5" width="25" customWidth="1"/>
    <col min="6" max="6" width="31.5" customWidth="1"/>
    <col min="7" max="7" width="23.625" customWidth="1"/>
    <col min="8" max="8" width="23.75" customWidth="1"/>
    <col min="9" max="9" width="27" customWidth="1"/>
  </cols>
  <sheetData>
    <row r="1" spans="1:16" x14ac:dyDescent="0.3">
      <c r="A1" s="9" t="s">
        <v>42</v>
      </c>
      <c r="B1" s="10"/>
      <c r="C1" s="13" t="s">
        <v>9</v>
      </c>
      <c r="E1" s="7" t="s">
        <v>48</v>
      </c>
      <c r="F1" s="7">
        <v>1</v>
      </c>
      <c r="G1" s="7">
        <v>2</v>
      </c>
      <c r="H1" s="7">
        <v>3</v>
      </c>
      <c r="I1" s="7">
        <v>4</v>
      </c>
      <c r="J1" s="7">
        <v>5</v>
      </c>
      <c r="K1" s="7"/>
      <c r="L1" s="7"/>
      <c r="M1" s="7"/>
      <c r="N1" s="7"/>
      <c r="O1" s="7"/>
      <c r="P1" s="7"/>
    </row>
    <row r="2" spans="1:16" x14ac:dyDescent="0.3">
      <c r="A2" s="9" t="s">
        <v>44</v>
      </c>
      <c r="B2" s="12"/>
      <c r="C2" s="14" t="s">
        <v>46</v>
      </c>
      <c r="E2" s="7"/>
      <c r="F2" s="7"/>
      <c r="G2" s="7"/>
      <c r="H2" s="7" t="s">
        <v>111</v>
      </c>
      <c r="I2" s="7" t="s">
        <v>111</v>
      </c>
      <c r="J2" s="7"/>
      <c r="K2" s="7"/>
      <c r="L2" s="7"/>
      <c r="M2" s="7"/>
      <c r="N2" s="7"/>
      <c r="O2" s="7"/>
      <c r="P2" s="7"/>
    </row>
    <row r="3" spans="1:16" x14ac:dyDescent="0.3">
      <c r="A3" s="9" t="s">
        <v>43</v>
      </c>
      <c r="B3" s="11"/>
      <c r="C3" s="15" t="s">
        <v>17</v>
      </c>
      <c r="E3" s="7" t="s">
        <v>49</v>
      </c>
      <c r="F3" s="7">
        <v>1</v>
      </c>
      <c r="G3" s="7">
        <v>2</v>
      </c>
      <c r="H3" s="7">
        <v>3</v>
      </c>
      <c r="I3" s="21"/>
      <c r="J3" s="21"/>
      <c r="K3" s="21"/>
      <c r="L3" s="21"/>
      <c r="M3" s="21"/>
      <c r="N3" s="21"/>
      <c r="O3" s="21"/>
    </row>
    <row r="4" spans="1:16" x14ac:dyDescent="0.3">
      <c r="A4" s="9" t="s">
        <v>45</v>
      </c>
      <c r="B4" s="11"/>
      <c r="C4" s="15" t="s">
        <v>47</v>
      </c>
      <c r="E4" s="21"/>
      <c r="F4" s="21"/>
      <c r="G4" s="21"/>
      <c r="H4" s="7"/>
      <c r="I4" s="7"/>
      <c r="J4" s="7"/>
      <c r="K4" s="7"/>
      <c r="L4" s="7"/>
      <c r="M4" s="7"/>
      <c r="N4" s="7"/>
      <c r="O4" s="7"/>
      <c r="P4" s="7"/>
    </row>
    <row r="5" spans="1:16" x14ac:dyDescent="0.3">
      <c r="A5" s="9" t="s">
        <v>51</v>
      </c>
      <c r="C5" s="8" t="s">
        <v>51</v>
      </c>
      <c r="E5" s="7" t="s">
        <v>54</v>
      </c>
      <c r="F5" s="7">
        <v>10</v>
      </c>
      <c r="G5" s="7">
        <v>11</v>
      </c>
      <c r="H5" s="7">
        <v>12</v>
      </c>
      <c r="I5" s="7">
        <v>13</v>
      </c>
      <c r="J5" s="7">
        <v>14</v>
      </c>
      <c r="K5" s="7">
        <v>15</v>
      </c>
      <c r="L5" s="7">
        <v>16</v>
      </c>
      <c r="M5" s="7">
        <v>17</v>
      </c>
      <c r="N5" s="7">
        <v>18</v>
      </c>
      <c r="O5" s="7">
        <v>19</v>
      </c>
      <c r="P5" s="7">
        <v>20</v>
      </c>
    </row>
    <row r="6" spans="1:16" x14ac:dyDescent="0.3">
      <c r="A6" s="19" t="s">
        <v>52</v>
      </c>
      <c r="C6" s="8" t="s">
        <v>53</v>
      </c>
      <c r="E6" s="21"/>
      <c r="F6" s="21"/>
      <c r="G6" s="21"/>
      <c r="H6" s="21"/>
      <c r="I6" s="21" t="s">
        <v>111</v>
      </c>
      <c r="J6" s="21" t="s">
        <v>111</v>
      </c>
      <c r="K6" s="21"/>
      <c r="L6" s="21" t="s">
        <v>111</v>
      </c>
      <c r="M6" s="21" t="s">
        <v>140</v>
      </c>
      <c r="N6" s="7"/>
      <c r="O6" s="7"/>
      <c r="P6" s="7"/>
    </row>
    <row r="7" spans="1:16" x14ac:dyDescent="0.3">
      <c r="A7" s="7"/>
      <c r="B7" s="6" t="s">
        <v>29</v>
      </c>
      <c r="C7" s="8" t="s">
        <v>30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3">
      <c r="A8" s="7"/>
      <c r="B8" s="6" t="s">
        <v>31</v>
      </c>
      <c r="C8" s="8" t="s">
        <v>32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3">
      <c r="A9" s="7"/>
      <c r="B9" s="6"/>
      <c r="C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3">
      <c r="A10" s="7"/>
      <c r="B10" s="6" t="s">
        <v>33</v>
      </c>
      <c r="C10" s="8" t="s">
        <v>34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3">
      <c r="A11" s="7"/>
      <c r="B11" s="6" t="s">
        <v>28</v>
      </c>
      <c r="C11" s="8" t="s">
        <v>35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3">
      <c r="B12" s="6"/>
      <c r="C12" s="8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x14ac:dyDescent="0.3">
      <c r="B13" s="6" t="s">
        <v>36</v>
      </c>
      <c r="C13" s="8" t="s">
        <v>37</v>
      </c>
      <c r="E13" s="7" t="s">
        <v>36</v>
      </c>
      <c r="F13" s="7" t="s">
        <v>37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21"/>
      <c r="N13" s="21"/>
      <c r="O13" s="21"/>
    </row>
    <row r="14" spans="1:16" x14ac:dyDescent="0.3">
      <c r="B14" s="6" t="s">
        <v>38</v>
      </c>
      <c r="C14" s="8" t="s">
        <v>39</v>
      </c>
      <c r="E14" s="7"/>
      <c r="F14" s="7"/>
      <c r="G14" s="7" t="s">
        <v>40</v>
      </c>
      <c r="H14" s="7" t="s">
        <v>40</v>
      </c>
      <c r="I14" s="7" t="s">
        <v>75</v>
      </c>
      <c r="J14" s="7" t="s">
        <v>41</v>
      </c>
      <c r="K14" s="7"/>
      <c r="L14" s="7"/>
      <c r="M14" s="21"/>
      <c r="N14" s="21"/>
      <c r="O14" s="21"/>
    </row>
    <row r="21" spans="2:9" x14ac:dyDescent="0.3">
      <c r="B21" s="21"/>
      <c r="D21" s="41" t="s">
        <v>250</v>
      </c>
      <c r="E21" s="41"/>
      <c r="F21" s="41" t="s">
        <v>251</v>
      </c>
      <c r="G21" s="41"/>
      <c r="H21" s="41" t="s">
        <v>269</v>
      </c>
      <c r="I21" s="41"/>
    </row>
    <row r="22" spans="2:9" x14ac:dyDescent="0.3">
      <c r="B22" s="21"/>
      <c r="D22" s="7" t="s">
        <v>245</v>
      </c>
      <c r="E22" s="7" t="s">
        <v>246</v>
      </c>
      <c r="F22" s="7" t="s">
        <v>247</v>
      </c>
      <c r="G22" s="7" t="s">
        <v>246</v>
      </c>
      <c r="H22" s="7" t="s">
        <v>247</v>
      </c>
      <c r="I22" s="7" t="s">
        <v>246</v>
      </c>
    </row>
    <row r="23" spans="2:9" x14ac:dyDescent="0.3">
      <c r="B23" s="40" t="s">
        <v>248</v>
      </c>
      <c r="C23" s="39" t="s">
        <v>224</v>
      </c>
      <c r="D23" s="21">
        <v>56.4</v>
      </c>
      <c r="E23" s="21">
        <f>D23/281</f>
        <v>0.20071174377224199</v>
      </c>
      <c r="F23" s="21">
        <f t="shared" ref="F23:G27" si="0">D23*1.5</f>
        <v>84.6</v>
      </c>
      <c r="G23" s="21">
        <f t="shared" si="0"/>
        <v>0.30106761565836299</v>
      </c>
      <c r="H23" s="21">
        <f t="shared" ref="H23:I27" si="1">F23*0.32</f>
        <v>27.071999999999999</v>
      </c>
      <c r="I23" s="21">
        <f t="shared" si="1"/>
        <v>9.6341637010676162E-2</v>
      </c>
    </row>
    <row r="24" spans="2:9" x14ac:dyDescent="0.3">
      <c r="B24" s="40"/>
      <c r="C24" s="39" t="s">
        <v>225</v>
      </c>
      <c r="D24" s="37">
        <v>30.6</v>
      </c>
      <c r="E24" s="21">
        <f>D24/245</f>
        <v>0.12489795918367348</v>
      </c>
      <c r="F24" s="21">
        <f t="shared" si="0"/>
        <v>45.900000000000006</v>
      </c>
      <c r="G24" s="21">
        <f t="shared" si="0"/>
        <v>0.18734693877551023</v>
      </c>
      <c r="H24" s="21">
        <f t="shared" si="1"/>
        <v>14.688000000000002</v>
      </c>
      <c r="I24" s="21">
        <f t="shared" si="1"/>
        <v>5.9951020408163275E-2</v>
      </c>
    </row>
    <row r="25" spans="2:9" x14ac:dyDescent="0.3">
      <c r="B25" s="40"/>
      <c r="C25" s="39" t="s">
        <v>268</v>
      </c>
      <c r="D25" s="37">
        <v>18.45</v>
      </c>
      <c r="E25" s="21">
        <f>D25*11/369</f>
        <v>0.54999999999999993</v>
      </c>
      <c r="F25" s="21">
        <f t="shared" si="0"/>
        <v>27.674999999999997</v>
      </c>
      <c r="G25" s="21">
        <f t="shared" si="0"/>
        <v>0.82499999999999996</v>
      </c>
      <c r="H25" s="21">
        <f t="shared" si="1"/>
        <v>8.8559999999999999</v>
      </c>
      <c r="I25" s="21">
        <f t="shared" si="1"/>
        <v>0.26400000000000001</v>
      </c>
    </row>
    <row r="26" spans="2:9" x14ac:dyDescent="0.3">
      <c r="B26" s="40"/>
      <c r="C26" s="39" t="s">
        <v>226</v>
      </c>
      <c r="D26" s="37">
        <v>8</v>
      </c>
      <c r="E26" s="21">
        <f>D26*3/40</f>
        <v>0.6</v>
      </c>
      <c r="F26" s="21">
        <f t="shared" si="0"/>
        <v>12</v>
      </c>
      <c r="G26" s="21">
        <f t="shared" si="0"/>
        <v>0.89999999999999991</v>
      </c>
      <c r="H26" s="21">
        <f t="shared" si="1"/>
        <v>3.84</v>
      </c>
      <c r="I26" s="21">
        <f t="shared" si="1"/>
        <v>0.28799999999999998</v>
      </c>
    </row>
    <row r="27" spans="2:9" x14ac:dyDescent="0.3">
      <c r="B27" s="40"/>
      <c r="C27" s="39" t="s">
        <v>239</v>
      </c>
      <c r="D27" s="37">
        <v>9</v>
      </c>
      <c r="E27" s="21">
        <v>9</v>
      </c>
      <c r="F27" s="21">
        <f t="shared" si="0"/>
        <v>13.5</v>
      </c>
      <c r="G27" s="21">
        <f t="shared" si="0"/>
        <v>13.5</v>
      </c>
      <c r="H27" s="21">
        <f t="shared" si="1"/>
        <v>4.32</v>
      </c>
      <c r="I27" s="21">
        <f t="shared" si="1"/>
        <v>4.32</v>
      </c>
    </row>
    <row r="28" spans="2:9" x14ac:dyDescent="0.3">
      <c r="B28" s="40"/>
      <c r="C28" s="39" t="s">
        <v>240</v>
      </c>
      <c r="D28" s="37">
        <v>5.2</v>
      </c>
      <c r="E28" s="21" t="s">
        <v>242</v>
      </c>
      <c r="F28" s="21">
        <f>D28*1.5</f>
        <v>7.8000000000000007</v>
      </c>
      <c r="G28" s="21" t="s">
        <v>243</v>
      </c>
      <c r="H28" s="21">
        <f>F28*0.32</f>
        <v>2.4960000000000004</v>
      </c>
      <c r="I28" s="21" t="s">
        <v>243</v>
      </c>
    </row>
    <row r="29" spans="2:9" x14ac:dyDescent="0.3">
      <c r="B29" s="36"/>
      <c r="C29" s="38"/>
      <c r="D29" s="37"/>
      <c r="E29" s="21"/>
      <c r="F29" s="21"/>
      <c r="G29" s="21"/>
      <c r="H29" s="21"/>
      <c r="I29" s="21"/>
    </row>
    <row r="30" spans="2:9" x14ac:dyDescent="0.3">
      <c r="B30" s="40" t="s">
        <v>249</v>
      </c>
      <c r="C30" s="39" t="s">
        <v>227</v>
      </c>
      <c r="D30" s="37">
        <v>17</v>
      </c>
      <c r="E30" s="21">
        <f>D30*3/85</f>
        <v>0.6</v>
      </c>
      <c r="F30" s="21">
        <f t="shared" ref="F30:F38" si="2">D30*1.5</f>
        <v>25.5</v>
      </c>
      <c r="G30" s="21">
        <f t="shared" ref="G30:G38" si="3">E30*1.5</f>
        <v>0.89999999999999991</v>
      </c>
      <c r="H30" s="21">
        <f t="shared" ref="H30:H38" si="4">F30*0.32</f>
        <v>8.16</v>
      </c>
      <c r="I30" s="21">
        <f t="shared" ref="I30:I38" si="5">G30*0.32</f>
        <v>0.28799999999999998</v>
      </c>
    </row>
    <row r="31" spans="2:9" x14ac:dyDescent="0.3">
      <c r="B31" s="40"/>
      <c r="C31" s="39" t="s">
        <v>228</v>
      </c>
      <c r="D31" s="37">
        <v>14</v>
      </c>
      <c r="E31" s="21">
        <f>D31*4/70</f>
        <v>0.8</v>
      </c>
      <c r="F31" s="21">
        <f t="shared" si="2"/>
        <v>21</v>
      </c>
      <c r="G31" s="21">
        <f t="shared" si="3"/>
        <v>1.2000000000000002</v>
      </c>
      <c r="H31" s="21">
        <f t="shared" si="4"/>
        <v>6.72</v>
      </c>
      <c r="I31" s="21">
        <f t="shared" si="5"/>
        <v>0.38400000000000006</v>
      </c>
    </row>
    <row r="32" spans="2:9" x14ac:dyDescent="0.3">
      <c r="B32" s="40"/>
      <c r="C32" s="39" t="s">
        <v>229</v>
      </c>
      <c r="D32" s="37">
        <v>16.2</v>
      </c>
      <c r="E32" s="21">
        <f>D32*4/81</f>
        <v>0.79999999999999993</v>
      </c>
      <c r="F32" s="21">
        <f t="shared" si="2"/>
        <v>24.299999999999997</v>
      </c>
      <c r="G32" s="21">
        <f t="shared" si="3"/>
        <v>1.2</v>
      </c>
      <c r="H32" s="21">
        <f t="shared" si="4"/>
        <v>7.7759999999999989</v>
      </c>
      <c r="I32" s="21">
        <f t="shared" si="5"/>
        <v>0.38400000000000001</v>
      </c>
    </row>
    <row r="33" spans="2:114" x14ac:dyDescent="0.3">
      <c r="B33" s="40"/>
      <c r="C33" s="39" t="s">
        <v>230</v>
      </c>
      <c r="D33" s="37">
        <v>16.600000000000001</v>
      </c>
      <c r="E33" s="21">
        <f>D33*1.6/83</f>
        <v>0.32</v>
      </c>
      <c r="F33" s="21">
        <f t="shared" si="2"/>
        <v>24.900000000000002</v>
      </c>
      <c r="G33" s="21">
        <f t="shared" si="3"/>
        <v>0.48</v>
      </c>
      <c r="H33" s="21">
        <f t="shared" si="4"/>
        <v>7.9680000000000009</v>
      </c>
      <c r="I33" s="21">
        <f t="shared" si="5"/>
        <v>0.15359999999999999</v>
      </c>
    </row>
    <row r="34" spans="2:114" x14ac:dyDescent="0.3">
      <c r="B34" s="40"/>
      <c r="C34" s="39" t="s">
        <v>231</v>
      </c>
      <c r="D34" s="37">
        <v>10</v>
      </c>
      <c r="E34" s="21">
        <f>D34*4/49</f>
        <v>0.81632653061224492</v>
      </c>
      <c r="F34" s="21">
        <f t="shared" si="2"/>
        <v>15</v>
      </c>
      <c r="G34" s="21">
        <f t="shared" si="3"/>
        <v>1.2244897959183674</v>
      </c>
      <c r="H34" s="21">
        <f t="shared" si="4"/>
        <v>4.8</v>
      </c>
      <c r="I34" s="21">
        <f t="shared" si="5"/>
        <v>0.39183673469387759</v>
      </c>
    </row>
    <row r="35" spans="2:114" x14ac:dyDescent="0.3">
      <c r="B35" s="40"/>
      <c r="C35" s="39" t="s">
        <v>232</v>
      </c>
      <c r="D35" s="37">
        <v>15.6</v>
      </c>
      <c r="E35" s="21">
        <f>D35/39</f>
        <v>0.39999999999999997</v>
      </c>
      <c r="F35" s="21">
        <f t="shared" si="2"/>
        <v>23.4</v>
      </c>
      <c r="G35" s="21">
        <f t="shared" si="3"/>
        <v>0.6</v>
      </c>
      <c r="H35" s="21">
        <f t="shared" si="4"/>
        <v>7.4879999999999995</v>
      </c>
      <c r="I35" s="21">
        <f t="shared" si="5"/>
        <v>0.192</v>
      </c>
    </row>
    <row r="36" spans="2:114" x14ac:dyDescent="0.3">
      <c r="B36" s="40"/>
      <c r="C36" s="39" t="s">
        <v>233</v>
      </c>
      <c r="D36" s="37">
        <v>3.8</v>
      </c>
      <c r="E36" s="21">
        <v>3.8</v>
      </c>
      <c r="F36" s="21">
        <f t="shared" si="2"/>
        <v>5.6999999999999993</v>
      </c>
      <c r="G36" s="21">
        <f t="shared" si="3"/>
        <v>5.6999999999999993</v>
      </c>
      <c r="H36" s="21">
        <f t="shared" si="4"/>
        <v>1.8239999999999998</v>
      </c>
      <c r="I36" s="21">
        <f t="shared" si="5"/>
        <v>1.8239999999999998</v>
      </c>
    </row>
    <row r="37" spans="2:114" x14ac:dyDescent="0.3">
      <c r="B37" s="40"/>
      <c r="C37" s="39" t="s">
        <v>234</v>
      </c>
      <c r="D37" s="37">
        <v>17</v>
      </c>
      <c r="E37" s="21">
        <f>D37/8.3</f>
        <v>2.0481927710843371</v>
      </c>
      <c r="F37" s="21">
        <f t="shared" si="2"/>
        <v>25.5</v>
      </c>
      <c r="G37" s="21">
        <f t="shared" si="3"/>
        <v>3.0722891566265056</v>
      </c>
      <c r="H37" s="21">
        <f t="shared" si="4"/>
        <v>8.16</v>
      </c>
      <c r="I37" s="21">
        <f t="shared" si="5"/>
        <v>0.98313253012048185</v>
      </c>
    </row>
    <row r="38" spans="2:114" x14ac:dyDescent="0.3">
      <c r="B38" s="40"/>
      <c r="C38" s="39" t="s">
        <v>235</v>
      </c>
      <c r="D38" s="37">
        <v>11</v>
      </c>
      <c r="E38" s="21">
        <f>D38*25/53</f>
        <v>5.1886792452830193</v>
      </c>
      <c r="F38" s="21">
        <f t="shared" si="2"/>
        <v>16.5</v>
      </c>
      <c r="G38" s="21">
        <f t="shared" si="3"/>
        <v>7.7830188679245289</v>
      </c>
      <c r="H38" s="21">
        <f t="shared" si="4"/>
        <v>5.28</v>
      </c>
      <c r="I38" s="21">
        <f t="shared" si="5"/>
        <v>2.4905660377358494</v>
      </c>
    </row>
    <row r="39" spans="2:114" x14ac:dyDescent="0.3">
      <c r="B39" s="40"/>
      <c r="C39" s="39" t="s">
        <v>241</v>
      </c>
      <c r="D39" s="37">
        <v>4.2</v>
      </c>
      <c r="E39" s="21" t="s">
        <v>244</v>
      </c>
      <c r="F39" s="21">
        <f>D39*1.5</f>
        <v>6.3000000000000007</v>
      </c>
      <c r="G39" s="21" t="s">
        <v>243</v>
      </c>
      <c r="H39" s="21">
        <f>F39*0.32</f>
        <v>2.0160000000000005</v>
      </c>
      <c r="I39" s="21" t="s">
        <v>243</v>
      </c>
    </row>
    <row r="40" spans="2:114" x14ac:dyDescent="0.3">
      <c r="B40" s="40"/>
      <c r="C40" s="39" t="s">
        <v>236</v>
      </c>
      <c r="D40" s="37">
        <v>6.8</v>
      </c>
      <c r="E40" s="21" t="s">
        <v>243</v>
      </c>
      <c r="F40" s="21">
        <f>D40*1.5</f>
        <v>10.199999999999999</v>
      </c>
      <c r="G40" s="21" t="s">
        <v>252</v>
      </c>
      <c r="H40" s="21">
        <f>F40*0.32</f>
        <v>3.2639999999999998</v>
      </c>
      <c r="I40" s="21" t="s">
        <v>257</v>
      </c>
    </row>
    <row r="41" spans="2:114" x14ac:dyDescent="0.3">
      <c r="B41" s="40"/>
      <c r="C41" s="39" t="s">
        <v>237</v>
      </c>
      <c r="D41" s="37">
        <v>7.4</v>
      </c>
      <c r="E41" s="21">
        <v>7.4</v>
      </c>
      <c r="F41" s="21">
        <f>D41*1.5</f>
        <v>11.100000000000001</v>
      </c>
      <c r="G41" s="21">
        <f>E41*1.5</f>
        <v>11.100000000000001</v>
      </c>
      <c r="H41" s="21">
        <f>F41*0.32</f>
        <v>3.5520000000000005</v>
      </c>
      <c r="I41" s="21">
        <f>G41*0.32</f>
        <v>3.5520000000000005</v>
      </c>
    </row>
    <row r="42" spans="2:114" x14ac:dyDescent="0.3">
      <c r="B42" s="36"/>
      <c r="C42" s="21"/>
      <c r="D42" s="21"/>
      <c r="E42" s="21"/>
      <c r="F42" s="21"/>
      <c r="G42" s="21"/>
      <c r="H42" s="21"/>
      <c r="I42" s="21"/>
    </row>
    <row r="43" spans="2:114" x14ac:dyDescent="0.3">
      <c r="B43" s="36"/>
      <c r="C43" s="21"/>
      <c r="D43" s="21"/>
      <c r="E43" s="21"/>
      <c r="F43" s="21"/>
      <c r="G43" s="21"/>
      <c r="H43" s="21"/>
      <c r="I43" s="21"/>
    </row>
    <row r="44" spans="2:114" x14ac:dyDescent="0.3">
      <c r="B44" s="36"/>
      <c r="C44" s="21"/>
      <c r="D44" s="21" t="s">
        <v>253</v>
      </c>
      <c r="E44" s="21" t="s">
        <v>254</v>
      </c>
      <c r="F44" s="21" t="s">
        <v>255</v>
      </c>
      <c r="G44" s="21" t="s">
        <v>256</v>
      </c>
      <c r="H44" s="21"/>
      <c r="I44" s="21"/>
    </row>
    <row r="45" spans="2:114" x14ac:dyDescent="0.3">
      <c r="B45" s="21"/>
      <c r="C45" s="21"/>
      <c r="D45" s="21">
        <v>10</v>
      </c>
      <c r="E45" s="21">
        <v>20</v>
      </c>
      <c r="F45" s="21">
        <v>38</v>
      </c>
      <c r="G45" s="21">
        <v>32</v>
      </c>
      <c r="H45" s="21"/>
      <c r="I45" s="21"/>
    </row>
    <row r="47" spans="2:114" x14ac:dyDescent="0.3">
      <c r="D47" s="21"/>
      <c r="E47" s="21" t="s">
        <v>262</v>
      </c>
      <c r="F47" s="21" t="s">
        <v>263</v>
      </c>
      <c r="G47" s="21" t="s">
        <v>364</v>
      </c>
      <c r="H47" s="21" t="s">
        <v>365</v>
      </c>
      <c r="I47" s="7" t="s">
        <v>363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</row>
    <row r="48" spans="2:114" x14ac:dyDescent="0.3">
      <c r="C48" s="35" t="s">
        <v>274</v>
      </c>
      <c r="D48" s="7" t="s">
        <v>258</v>
      </c>
      <c r="E48" s="21" t="s">
        <v>265</v>
      </c>
      <c r="F48" s="21" t="s">
        <v>264</v>
      </c>
      <c r="G48" s="21" t="s">
        <v>299</v>
      </c>
      <c r="H48" s="21" t="s">
        <v>309</v>
      </c>
      <c r="I48" s="7" t="s">
        <v>328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</row>
    <row r="49" spans="3:114" x14ac:dyDescent="0.3">
      <c r="C49" s="35"/>
      <c r="D49" s="7" t="s">
        <v>258</v>
      </c>
      <c r="E49" s="21" t="s">
        <v>270</v>
      </c>
      <c r="F49" s="21" t="s">
        <v>264</v>
      </c>
      <c r="G49" s="21" t="s">
        <v>300</v>
      </c>
      <c r="H49" s="21" t="s">
        <v>310</v>
      </c>
      <c r="I49" s="7" t="s">
        <v>329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</row>
    <row r="50" spans="3:114" x14ac:dyDescent="0.3">
      <c r="C50" s="35"/>
      <c r="D50" s="7" t="s">
        <v>355</v>
      </c>
      <c r="E50" s="21" t="s">
        <v>384</v>
      </c>
      <c r="F50" s="21" t="s">
        <v>380</v>
      </c>
      <c r="G50" s="35" t="s">
        <v>338</v>
      </c>
      <c r="H50" s="21" t="s">
        <v>319</v>
      </c>
      <c r="I50" s="7" t="s">
        <v>345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</row>
    <row r="51" spans="3:114" x14ac:dyDescent="0.3">
      <c r="C51" s="35"/>
      <c r="D51" s="7" t="s">
        <v>356</v>
      </c>
      <c r="E51" s="21" t="s">
        <v>385</v>
      </c>
      <c r="F51" s="21" t="s">
        <v>381</v>
      </c>
      <c r="G51" s="35" t="s">
        <v>339</v>
      </c>
      <c r="H51" s="21" t="s">
        <v>319</v>
      </c>
      <c r="I51" s="7" t="s">
        <v>346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</row>
    <row r="52" spans="3:114" x14ac:dyDescent="0.3">
      <c r="C52" s="35"/>
      <c r="D52" s="7"/>
      <c r="E52" s="21"/>
      <c r="F52" s="21"/>
      <c r="G52" s="21"/>
      <c r="H52" s="21"/>
      <c r="I52" s="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</row>
    <row r="53" spans="3:114" x14ac:dyDescent="0.3">
      <c r="C53" s="35" t="s">
        <v>276</v>
      </c>
      <c r="D53" s="7" t="s">
        <v>259</v>
      </c>
      <c r="E53" s="21" t="s">
        <v>302</v>
      </c>
      <c r="F53" s="21" t="s">
        <v>266</v>
      </c>
      <c r="G53" s="35" t="s">
        <v>301</v>
      </c>
      <c r="H53" s="35" t="s">
        <v>311</v>
      </c>
      <c r="I53" s="7" t="s">
        <v>330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</row>
    <row r="54" spans="3:114" x14ac:dyDescent="0.3">
      <c r="C54" s="35"/>
      <c r="D54" s="7" t="s">
        <v>259</v>
      </c>
      <c r="E54" s="21" t="s">
        <v>271</v>
      </c>
      <c r="F54" s="21" t="s">
        <v>266</v>
      </c>
      <c r="G54" s="35" t="s">
        <v>304</v>
      </c>
      <c r="H54" s="21" t="s">
        <v>312</v>
      </c>
      <c r="I54" s="7" t="s">
        <v>331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</row>
    <row r="55" spans="3:114" x14ac:dyDescent="0.3">
      <c r="C55" s="35"/>
      <c r="D55" s="7" t="s">
        <v>357</v>
      </c>
      <c r="E55" s="21" t="s">
        <v>372</v>
      </c>
      <c r="F55" s="21" t="s">
        <v>375</v>
      </c>
      <c r="G55" s="35" t="s">
        <v>340</v>
      </c>
      <c r="H55" s="21" t="s">
        <v>320</v>
      </c>
      <c r="I55" s="7" t="s">
        <v>347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</row>
    <row r="56" spans="3:114" x14ac:dyDescent="0.3">
      <c r="C56" s="35"/>
      <c r="D56" s="7" t="s">
        <v>358</v>
      </c>
      <c r="E56" s="21" t="s">
        <v>373</v>
      </c>
      <c r="F56" s="21" t="s">
        <v>375</v>
      </c>
      <c r="G56" s="35" t="s">
        <v>341</v>
      </c>
      <c r="H56" s="21" t="s">
        <v>325</v>
      </c>
      <c r="I56" s="7" t="s">
        <v>348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</row>
    <row r="57" spans="3:114" x14ac:dyDescent="0.3">
      <c r="C57" s="35"/>
      <c r="D57" s="7"/>
      <c r="E57" s="21"/>
      <c r="F57" s="21"/>
      <c r="G57" s="21"/>
      <c r="H57" s="21"/>
      <c r="I57" s="7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</row>
    <row r="58" spans="3:114" x14ac:dyDescent="0.3">
      <c r="C58" s="35" t="s">
        <v>275</v>
      </c>
      <c r="D58" s="7" t="s">
        <v>260</v>
      </c>
      <c r="E58" s="21" t="s">
        <v>267</v>
      </c>
      <c r="F58" s="21" t="s">
        <v>376</v>
      </c>
      <c r="G58" s="35" t="s">
        <v>307</v>
      </c>
      <c r="H58" s="21" t="s">
        <v>313</v>
      </c>
      <c r="I58" s="7" t="s">
        <v>332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</row>
    <row r="59" spans="3:114" x14ac:dyDescent="0.3">
      <c r="C59" s="35"/>
      <c r="D59" s="7" t="s">
        <v>260</v>
      </c>
      <c r="E59" s="21" t="s">
        <v>272</v>
      </c>
      <c r="F59" s="21" t="s">
        <v>377</v>
      </c>
      <c r="G59" s="35" t="s">
        <v>308</v>
      </c>
      <c r="H59" s="21" t="s">
        <v>313</v>
      </c>
      <c r="I59" s="7" t="s">
        <v>333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</row>
    <row r="60" spans="3:114" x14ac:dyDescent="0.3">
      <c r="C60" s="35"/>
      <c r="D60" s="7" t="s">
        <v>359</v>
      </c>
      <c r="E60" s="21" t="s">
        <v>370</v>
      </c>
      <c r="F60" s="21" t="s">
        <v>382</v>
      </c>
      <c r="G60" s="35" t="s">
        <v>343</v>
      </c>
      <c r="H60" s="21" t="s">
        <v>322</v>
      </c>
      <c r="I60" s="7" t="s">
        <v>349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</row>
    <row r="61" spans="3:114" x14ac:dyDescent="0.3">
      <c r="C61" s="35"/>
      <c r="D61" s="7" t="s">
        <v>360</v>
      </c>
      <c r="E61" s="21" t="s">
        <v>371</v>
      </c>
      <c r="F61" s="21" t="s">
        <v>383</v>
      </c>
      <c r="G61" s="35" t="s">
        <v>344</v>
      </c>
      <c r="H61" s="21" t="s">
        <v>322</v>
      </c>
      <c r="I61" s="7" t="s">
        <v>350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</row>
    <row r="62" spans="3:114" x14ac:dyDescent="0.3">
      <c r="C62" s="35"/>
      <c r="D62" s="7"/>
      <c r="E62" s="21"/>
      <c r="F62" s="21"/>
      <c r="G62" s="21"/>
      <c r="H62" s="21"/>
      <c r="I62" s="7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</row>
    <row r="63" spans="3:114" x14ac:dyDescent="0.3">
      <c r="C63" s="35" t="s">
        <v>278</v>
      </c>
      <c r="D63" s="7" t="s">
        <v>366</v>
      </c>
      <c r="E63" s="21" t="s">
        <v>302</v>
      </c>
      <c r="F63" s="21" t="s">
        <v>273</v>
      </c>
      <c r="G63" s="35" t="s">
        <v>305</v>
      </c>
      <c r="H63" s="35" t="s">
        <v>314</v>
      </c>
      <c r="I63" s="7" t="s">
        <v>336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</row>
    <row r="64" spans="3:114" x14ac:dyDescent="0.3">
      <c r="C64" s="35"/>
      <c r="D64" s="7" t="s">
        <v>367</v>
      </c>
      <c r="E64" s="21" t="s">
        <v>303</v>
      </c>
      <c r="F64" s="21" t="s">
        <v>273</v>
      </c>
      <c r="G64" s="35" t="s">
        <v>306</v>
      </c>
      <c r="H64" s="21" t="s">
        <v>315</v>
      </c>
      <c r="I64" s="7" t="s">
        <v>337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</row>
    <row r="65" spans="3:114" x14ac:dyDescent="0.3">
      <c r="C65" s="35"/>
      <c r="D65" s="7" t="s">
        <v>368</v>
      </c>
      <c r="E65" s="21" t="s">
        <v>374</v>
      </c>
      <c r="F65" s="21" t="s">
        <v>386</v>
      </c>
      <c r="G65" s="35" t="s">
        <v>342</v>
      </c>
      <c r="H65" s="21" t="s">
        <v>323</v>
      </c>
      <c r="I65" s="7" t="s">
        <v>351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</row>
    <row r="66" spans="3:114" x14ac:dyDescent="0.3">
      <c r="C66" s="35"/>
      <c r="D66" s="7" t="s">
        <v>369</v>
      </c>
      <c r="E66" s="21" t="s">
        <v>373</v>
      </c>
      <c r="F66" s="21" t="s">
        <v>386</v>
      </c>
      <c r="G66" s="35" t="s">
        <v>341</v>
      </c>
      <c r="H66" s="35" t="s">
        <v>324</v>
      </c>
      <c r="I66" s="7" t="s">
        <v>352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</row>
    <row r="67" spans="3:114" x14ac:dyDescent="0.3">
      <c r="C67" s="35"/>
      <c r="D67" s="7"/>
      <c r="E67" s="21"/>
      <c r="F67" s="21"/>
      <c r="G67" s="21"/>
      <c r="H67" s="21"/>
      <c r="I67" s="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</row>
    <row r="68" spans="3:114" x14ac:dyDescent="0.3">
      <c r="C68" s="35" t="s">
        <v>277</v>
      </c>
      <c r="D68" s="7" t="s">
        <v>261</v>
      </c>
      <c r="E68" s="21" t="s">
        <v>389</v>
      </c>
      <c r="F68" s="21" t="s">
        <v>378</v>
      </c>
      <c r="G68" s="35" t="s">
        <v>305</v>
      </c>
      <c r="H68" s="21" t="s">
        <v>316</v>
      </c>
      <c r="I68" s="7" t="s">
        <v>334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</row>
    <row r="69" spans="3:114" x14ac:dyDescent="0.3">
      <c r="D69" s="7" t="s">
        <v>261</v>
      </c>
      <c r="E69" s="21" t="s">
        <v>271</v>
      </c>
      <c r="F69" s="21" t="s">
        <v>379</v>
      </c>
      <c r="G69" s="35" t="s">
        <v>304</v>
      </c>
      <c r="H69" s="21" t="s">
        <v>317</v>
      </c>
      <c r="I69" s="7" t="s">
        <v>335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</row>
    <row r="70" spans="3:114" x14ac:dyDescent="0.3">
      <c r="C70" s="35"/>
      <c r="D70" s="7" t="s">
        <v>361</v>
      </c>
      <c r="E70" s="21" t="s">
        <v>390</v>
      </c>
      <c r="F70" s="21" t="s">
        <v>387</v>
      </c>
      <c r="G70" s="35" t="s">
        <v>342</v>
      </c>
      <c r="H70" s="35" t="s">
        <v>326</v>
      </c>
      <c r="I70" s="7" t="s">
        <v>353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</row>
    <row r="71" spans="3:114" x14ac:dyDescent="0.3">
      <c r="D71" s="7" t="s">
        <v>362</v>
      </c>
      <c r="E71" s="21" t="s">
        <v>391</v>
      </c>
      <c r="F71" s="21" t="s">
        <v>388</v>
      </c>
      <c r="G71" s="35" t="s">
        <v>341</v>
      </c>
      <c r="H71" s="35" t="s">
        <v>327</v>
      </c>
      <c r="I71" s="7" t="s">
        <v>354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</row>
    <row r="72" spans="3:114" x14ac:dyDescent="0.3">
      <c r="D72" s="21"/>
      <c r="E72" s="21"/>
      <c r="F72" s="21"/>
      <c r="G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</row>
    <row r="73" spans="3:114" x14ac:dyDescent="0.3">
      <c r="D73" s="21"/>
      <c r="E73" s="21" t="s">
        <v>279</v>
      </c>
      <c r="F73" s="21" t="s">
        <v>294</v>
      </c>
      <c r="G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</row>
    <row r="74" spans="3:114" x14ac:dyDescent="0.3">
      <c r="D74" s="21"/>
      <c r="E74" s="21" t="s">
        <v>280</v>
      </c>
      <c r="F74" s="21" t="s">
        <v>318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</row>
    <row r="75" spans="3:114" x14ac:dyDescent="0.3">
      <c r="D75" s="21"/>
      <c r="E75" s="35" t="s">
        <v>283</v>
      </c>
      <c r="F75" s="21" t="s">
        <v>295</v>
      </c>
      <c r="G75" s="21"/>
      <c r="H75" s="21" t="s">
        <v>290</v>
      </c>
      <c r="I75" s="21" t="s">
        <v>291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</row>
    <row r="76" spans="3:114" x14ac:dyDescent="0.3">
      <c r="D76" s="21"/>
      <c r="E76" s="35" t="s">
        <v>284</v>
      </c>
      <c r="F76" s="21" t="s">
        <v>298</v>
      </c>
      <c r="G76" s="21"/>
      <c r="H76" s="21" t="s">
        <v>292</v>
      </c>
      <c r="I76" s="21" t="s">
        <v>293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</row>
    <row r="77" spans="3:114" x14ac:dyDescent="0.3">
      <c r="D77" s="21"/>
      <c r="E77" s="21" t="s">
        <v>281</v>
      </c>
      <c r="F77" s="21" t="s">
        <v>297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</row>
    <row r="78" spans="3:114" x14ac:dyDescent="0.3">
      <c r="D78" s="21"/>
      <c r="E78" s="21" t="s">
        <v>282</v>
      </c>
      <c r="F78" s="21" t="s">
        <v>321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</row>
    <row r="79" spans="3:114" x14ac:dyDescent="0.3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</row>
    <row r="80" spans="3:114" x14ac:dyDescent="0.3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</row>
    <row r="81" spans="4:114" x14ac:dyDescent="0.3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</row>
    <row r="82" spans="4:114" x14ac:dyDescent="0.3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</row>
    <row r="83" spans="4:114" x14ac:dyDescent="0.3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</row>
    <row r="84" spans="4:114" x14ac:dyDescent="0.3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</row>
    <row r="85" spans="4:114" x14ac:dyDescent="0.3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</row>
    <row r="86" spans="4:114" x14ac:dyDescent="0.3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</row>
    <row r="87" spans="4:114" x14ac:dyDescent="0.3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</row>
    <row r="88" spans="4:114" x14ac:dyDescent="0.3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</row>
    <row r="89" spans="4:114" x14ac:dyDescent="0.3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</row>
    <row r="90" spans="4:114" x14ac:dyDescent="0.3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</row>
    <row r="91" spans="4:114" x14ac:dyDescent="0.3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</row>
    <row r="92" spans="4:114" x14ac:dyDescent="0.3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</row>
    <row r="93" spans="4:114" x14ac:dyDescent="0.3"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</row>
    <row r="94" spans="4:114" x14ac:dyDescent="0.3"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</row>
    <row r="95" spans="4:114" x14ac:dyDescent="0.3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</row>
    <row r="96" spans="4:114" x14ac:dyDescent="0.3"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</row>
    <row r="97" spans="4:114" x14ac:dyDescent="0.3"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</row>
    <row r="98" spans="4:114" x14ac:dyDescent="0.3"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</row>
    <row r="99" spans="4:114" x14ac:dyDescent="0.3"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</row>
    <row r="100" spans="4:114" x14ac:dyDescent="0.3"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</row>
    <row r="101" spans="4:114" x14ac:dyDescent="0.3"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</row>
    <row r="102" spans="4:114" x14ac:dyDescent="0.3"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</row>
    <row r="103" spans="4:114" x14ac:dyDescent="0.3"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</row>
    <row r="104" spans="4:114" x14ac:dyDescent="0.3"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</row>
    <row r="105" spans="4:114" x14ac:dyDescent="0.3"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</row>
    <row r="106" spans="4:114" x14ac:dyDescent="0.3"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</row>
    <row r="107" spans="4:114" x14ac:dyDescent="0.3"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</row>
    <row r="108" spans="4:114" x14ac:dyDescent="0.3"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</row>
    <row r="109" spans="4:114" x14ac:dyDescent="0.3"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</row>
    <row r="110" spans="4:114" x14ac:dyDescent="0.3"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</row>
    <row r="111" spans="4:114" x14ac:dyDescent="0.3"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</row>
    <row r="112" spans="4:114" x14ac:dyDescent="0.3"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</row>
    <row r="113" spans="4:114" x14ac:dyDescent="0.3"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</row>
    <row r="114" spans="4:114" x14ac:dyDescent="0.3"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</row>
    <row r="115" spans="4:114" x14ac:dyDescent="0.3"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</row>
    <row r="116" spans="4:114" x14ac:dyDescent="0.3"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</row>
    <row r="117" spans="4:114" x14ac:dyDescent="0.3"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</row>
    <row r="118" spans="4:114" x14ac:dyDescent="0.3"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</row>
    <row r="119" spans="4:114" x14ac:dyDescent="0.3"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</row>
    <row r="120" spans="4:114" x14ac:dyDescent="0.3"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</row>
    <row r="121" spans="4:114" x14ac:dyDescent="0.3"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</row>
    <row r="122" spans="4:114" x14ac:dyDescent="0.3"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</row>
    <row r="123" spans="4:114" x14ac:dyDescent="0.3"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</row>
    <row r="124" spans="4:114" x14ac:dyDescent="0.3"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</row>
    <row r="125" spans="4:114" x14ac:dyDescent="0.3"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</row>
    <row r="126" spans="4:114" x14ac:dyDescent="0.3"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</row>
    <row r="127" spans="4:114" x14ac:dyDescent="0.3"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</row>
    <row r="128" spans="4:114" x14ac:dyDescent="0.3"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</row>
    <row r="129" spans="4:114" x14ac:dyDescent="0.3"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</row>
    <row r="130" spans="4:114" x14ac:dyDescent="0.3"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</row>
    <row r="131" spans="4:114" x14ac:dyDescent="0.3"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</row>
    <row r="132" spans="4:114" x14ac:dyDescent="0.3"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</row>
    <row r="133" spans="4:114" x14ac:dyDescent="0.3"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</row>
    <row r="134" spans="4:114" x14ac:dyDescent="0.3"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</row>
    <row r="135" spans="4:114" x14ac:dyDescent="0.3"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</row>
    <row r="136" spans="4:114" x14ac:dyDescent="0.3"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</row>
    <row r="137" spans="4:114" x14ac:dyDescent="0.3"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</row>
    <row r="138" spans="4:114" x14ac:dyDescent="0.3"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</row>
    <row r="139" spans="4:114" x14ac:dyDescent="0.3"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</row>
    <row r="140" spans="4:114" x14ac:dyDescent="0.3"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</row>
    <row r="141" spans="4:114" x14ac:dyDescent="0.3"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</row>
    <row r="142" spans="4:114" x14ac:dyDescent="0.3"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</row>
    <row r="143" spans="4:114" x14ac:dyDescent="0.3"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</row>
    <row r="144" spans="4:114" x14ac:dyDescent="0.3"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</row>
    <row r="145" spans="4:114" x14ac:dyDescent="0.3"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</row>
    <row r="146" spans="4:114" x14ac:dyDescent="0.3"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</row>
    <row r="147" spans="4:114" x14ac:dyDescent="0.3"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</row>
    <row r="148" spans="4:114" x14ac:dyDescent="0.3"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</row>
    <row r="149" spans="4:114" x14ac:dyDescent="0.3"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</row>
    <row r="150" spans="4:114" x14ac:dyDescent="0.3"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</row>
    <row r="151" spans="4:114" x14ac:dyDescent="0.3"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</row>
    <row r="152" spans="4:114" x14ac:dyDescent="0.3"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</row>
    <row r="153" spans="4:114" x14ac:dyDescent="0.3"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</row>
    <row r="154" spans="4:114" x14ac:dyDescent="0.3"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</row>
    <row r="155" spans="4:114" x14ac:dyDescent="0.3"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</row>
    <row r="156" spans="4:114" x14ac:dyDescent="0.3"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</row>
    <row r="157" spans="4:114" x14ac:dyDescent="0.3"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</row>
    <row r="158" spans="4:114" x14ac:dyDescent="0.3"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</row>
    <row r="159" spans="4:114" x14ac:dyDescent="0.3"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</row>
    <row r="160" spans="4:114" x14ac:dyDescent="0.3"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</row>
    <row r="161" spans="4:114" x14ac:dyDescent="0.3"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</row>
    <row r="162" spans="4:114" x14ac:dyDescent="0.3"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</row>
    <row r="163" spans="4:114" x14ac:dyDescent="0.3"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</row>
    <row r="164" spans="4:114" x14ac:dyDescent="0.3"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</row>
    <row r="165" spans="4:114" x14ac:dyDescent="0.3"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</row>
    <row r="166" spans="4:114" x14ac:dyDescent="0.3"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</row>
    <row r="167" spans="4:114" x14ac:dyDescent="0.3"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</row>
    <row r="168" spans="4:114" x14ac:dyDescent="0.3"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</row>
    <row r="169" spans="4:114" x14ac:dyDescent="0.3"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</row>
    <row r="170" spans="4:114" x14ac:dyDescent="0.3"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</row>
    <row r="171" spans="4:114" x14ac:dyDescent="0.3"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</row>
    <row r="172" spans="4:114" x14ac:dyDescent="0.3"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</row>
    <row r="173" spans="4:114" x14ac:dyDescent="0.3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</row>
    <row r="174" spans="4:114" x14ac:dyDescent="0.3"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</row>
    <row r="175" spans="4:114" x14ac:dyDescent="0.3"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</row>
    <row r="176" spans="4:114" x14ac:dyDescent="0.3"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</row>
    <row r="177" spans="4:114" x14ac:dyDescent="0.3"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</row>
    <row r="178" spans="4:114" x14ac:dyDescent="0.3"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</row>
    <row r="179" spans="4:114" x14ac:dyDescent="0.3"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</row>
    <row r="180" spans="4:114" x14ac:dyDescent="0.3"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</row>
    <row r="181" spans="4:114" x14ac:dyDescent="0.3"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</row>
    <row r="182" spans="4:114" x14ac:dyDescent="0.3"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</row>
    <row r="183" spans="4:114" x14ac:dyDescent="0.3"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</row>
    <row r="184" spans="4:114" x14ac:dyDescent="0.3"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</row>
    <row r="185" spans="4:114" x14ac:dyDescent="0.3"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</row>
    <row r="186" spans="4:114" x14ac:dyDescent="0.3"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</row>
    <row r="187" spans="4:114" x14ac:dyDescent="0.3"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</row>
    <row r="188" spans="4:114" x14ac:dyDescent="0.3"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</row>
    <row r="189" spans="4:114" x14ac:dyDescent="0.3"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</row>
    <row r="190" spans="4:114" x14ac:dyDescent="0.3"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</row>
    <row r="191" spans="4:114" x14ac:dyDescent="0.3"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</row>
    <row r="192" spans="4:114" x14ac:dyDescent="0.3"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</row>
    <row r="193" spans="4:114" x14ac:dyDescent="0.3"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</row>
    <row r="194" spans="4:114" x14ac:dyDescent="0.3"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</row>
    <row r="195" spans="4:114" x14ac:dyDescent="0.3"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</row>
    <row r="196" spans="4:114" x14ac:dyDescent="0.3"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</row>
    <row r="197" spans="4:114" x14ac:dyDescent="0.3"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</row>
    <row r="198" spans="4:114" x14ac:dyDescent="0.3"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</row>
    <row r="199" spans="4:114" x14ac:dyDescent="0.3"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</row>
    <row r="200" spans="4:114" x14ac:dyDescent="0.3"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</row>
    <row r="201" spans="4:114" x14ac:dyDescent="0.3"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</row>
    <row r="202" spans="4:114" x14ac:dyDescent="0.3"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</row>
    <row r="203" spans="4:114" x14ac:dyDescent="0.3"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</row>
    <row r="204" spans="4:114" x14ac:dyDescent="0.3"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</row>
    <row r="205" spans="4:114" x14ac:dyDescent="0.3"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</row>
    <row r="206" spans="4:114" x14ac:dyDescent="0.3"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</row>
    <row r="207" spans="4:114" x14ac:dyDescent="0.3"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</row>
    <row r="208" spans="4:114" x14ac:dyDescent="0.3"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</row>
    <row r="209" spans="4:114" x14ac:dyDescent="0.3"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</row>
    <row r="210" spans="4:114" x14ac:dyDescent="0.3"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</row>
    <row r="211" spans="4:114" x14ac:dyDescent="0.3"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</row>
    <row r="212" spans="4:114" x14ac:dyDescent="0.3"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</row>
    <row r="213" spans="4:114" x14ac:dyDescent="0.3"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</row>
    <row r="214" spans="4:114" x14ac:dyDescent="0.3"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</row>
    <row r="215" spans="4:114" x14ac:dyDescent="0.3"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</row>
    <row r="216" spans="4:114" x14ac:dyDescent="0.3"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</row>
    <row r="217" spans="4:114" x14ac:dyDescent="0.3"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</row>
    <row r="218" spans="4:114" x14ac:dyDescent="0.3"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</row>
    <row r="219" spans="4:114" x14ac:dyDescent="0.3"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</row>
    <row r="220" spans="4:114" x14ac:dyDescent="0.3"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</row>
    <row r="221" spans="4:114" x14ac:dyDescent="0.3"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</row>
    <row r="222" spans="4:114" x14ac:dyDescent="0.3"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</row>
    <row r="223" spans="4:114" x14ac:dyDescent="0.3"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</row>
    <row r="224" spans="4:114" x14ac:dyDescent="0.3"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</row>
    <row r="225" spans="4:114" x14ac:dyDescent="0.3"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</row>
    <row r="226" spans="4:114" x14ac:dyDescent="0.3"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</row>
    <row r="227" spans="4:114" x14ac:dyDescent="0.3"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</row>
    <row r="228" spans="4:114" x14ac:dyDescent="0.3"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</row>
    <row r="229" spans="4:114" x14ac:dyDescent="0.3"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</row>
    <row r="230" spans="4:114" x14ac:dyDescent="0.3"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</row>
    <row r="231" spans="4:114" x14ac:dyDescent="0.3"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</row>
    <row r="232" spans="4:114" x14ac:dyDescent="0.3"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</row>
    <row r="233" spans="4:114" x14ac:dyDescent="0.3"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</row>
    <row r="234" spans="4:114" x14ac:dyDescent="0.3"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</row>
    <row r="235" spans="4:114" x14ac:dyDescent="0.3"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</row>
    <row r="236" spans="4:114" x14ac:dyDescent="0.3"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</row>
    <row r="237" spans="4:114" x14ac:dyDescent="0.3"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</row>
    <row r="238" spans="4:114" x14ac:dyDescent="0.3"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</row>
    <row r="239" spans="4:114" x14ac:dyDescent="0.3"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</row>
    <row r="240" spans="4:114" x14ac:dyDescent="0.3"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</row>
    <row r="241" spans="4:114" x14ac:dyDescent="0.3"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</row>
    <row r="242" spans="4:114" x14ac:dyDescent="0.3"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</row>
    <row r="243" spans="4:114" x14ac:dyDescent="0.3"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</row>
    <row r="244" spans="4:114" x14ac:dyDescent="0.3"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</row>
    <row r="245" spans="4:114" x14ac:dyDescent="0.3"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</row>
    <row r="246" spans="4:114" x14ac:dyDescent="0.3"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</row>
    <row r="247" spans="4:114" x14ac:dyDescent="0.3"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</row>
    <row r="248" spans="4:114" x14ac:dyDescent="0.3"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</row>
    <row r="249" spans="4:114" x14ac:dyDescent="0.3"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</row>
    <row r="250" spans="4:114" x14ac:dyDescent="0.3"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</row>
    <row r="251" spans="4:114" x14ac:dyDescent="0.3"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</row>
    <row r="252" spans="4:114" x14ac:dyDescent="0.3"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</row>
    <row r="253" spans="4:114" x14ac:dyDescent="0.3"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</row>
    <row r="254" spans="4:114" x14ac:dyDescent="0.3"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</row>
    <row r="255" spans="4:114" x14ac:dyDescent="0.3"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</row>
    <row r="256" spans="4:114" x14ac:dyDescent="0.3"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</row>
    <row r="257" spans="4:114" x14ac:dyDescent="0.3"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</row>
    <row r="258" spans="4:114" x14ac:dyDescent="0.3"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</row>
    <row r="259" spans="4:114" x14ac:dyDescent="0.3"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</row>
    <row r="260" spans="4:114" x14ac:dyDescent="0.3"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</row>
    <row r="261" spans="4:114" x14ac:dyDescent="0.3"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</row>
    <row r="262" spans="4:114" x14ac:dyDescent="0.3"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</row>
    <row r="263" spans="4:114" x14ac:dyDescent="0.3"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</row>
    <row r="264" spans="4:114" x14ac:dyDescent="0.3"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</row>
    <row r="265" spans="4:114" x14ac:dyDescent="0.3"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</row>
    <row r="266" spans="4:114" x14ac:dyDescent="0.3"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</row>
    <row r="267" spans="4:114" x14ac:dyDescent="0.3"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</row>
    <row r="268" spans="4:114" x14ac:dyDescent="0.3"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</row>
    <row r="269" spans="4:114" x14ac:dyDescent="0.3"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</row>
    <row r="270" spans="4:114" x14ac:dyDescent="0.3"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</row>
    <row r="271" spans="4:114" x14ac:dyDescent="0.3"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</row>
    <row r="272" spans="4:114" x14ac:dyDescent="0.3"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</row>
    <row r="273" spans="4:114" x14ac:dyDescent="0.3"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</row>
    <row r="274" spans="4:114" x14ac:dyDescent="0.3"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</row>
    <row r="275" spans="4:114" x14ac:dyDescent="0.3"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</row>
    <row r="276" spans="4:114" x14ac:dyDescent="0.3"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</row>
    <row r="277" spans="4:114" x14ac:dyDescent="0.3"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</row>
    <row r="278" spans="4:114" x14ac:dyDescent="0.3"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</row>
    <row r="279" spans="4:114" x14ac:dyDescent="0.3"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</row>
    <row r="280" spans="4:114" x14ac:dyDescent="0.3"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</row>
    <row r="281" spans="4:114" x14ac:dyDescent="0.3"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</row>
    <row r="282" spans="4:114" x14ac:dyDescent="0.3"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</row>
    <row r="283" spans="4:114" x14ac:dyDescent="0.3"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</row>
    <row r="284" spans="4:114" x14ac:dyDescent="0.3"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</row>
    <row r="285" spans="4:114" x14ac:dyDescent="0.3"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</row>
    <row r="286" spans="4:114" x14ac:dyDescent="0.3"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</row>
    <row r="287" spans="4:114" x14ac:dyDescent="0.3"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</row>
    <row r="288" spans="4:114" x14ac:dyDescent="0.3"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</row>
    <row r="289" spans="4:114" x14ac:dyDescent="0.3"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</row>
    <row r="290" spans="4:114" x14ac:dyDescent="0.3"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</row>
    <row r="291" spans="4:114" x14ac:dyDescent="0.3"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</row>
    <row r="292" spans="4:114" x14ac:dyDescent="0.3"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</row>
    <row r="293" spans="4:114" x14ac:dyDescent="0.3"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</row>
    <row r="294" spans="4:114" x14ac:dyDescent="0.3"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</row>
    <row r="295" spans="4:114" x14ac:dyDescent="0.3"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</row>
    <row r="296" spans="4:114" x14ac:dyDescent="0.3"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</row>
    <row r="297" spans="4:114" x14ac:dyDescent="0.3"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</row>
    <row r="298" spans="4:114" x14ac:dyDescent="0.3"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</row>
    <row r="299" spans="4:114" x14ac:dyDescent="0.3"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</row>
    <row r="300" spans="4:114" x14ac:dyDescent="0.3"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</row>
    <row r="301" spans="4:114" x14ac:dyDescent="0.3"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</row>
    <row r="302" spans="4:114" x14ac:dyDescent="0.3"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</row>
    <row r="303" spans="4:114" x14ac:dyDescent="0.3"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</row>
    <row r="304" spans="4:114" x14ac:dyDescent="0.3"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</row>
    <row r="305" spans="4:114" x14ac:dyDescent="0.3"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</row>
    <row r="306" spans="4:114" x14ac:dyDescent="0.3"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</row>
    <row r="307" spans="4:114" x14ac:dyDescent="0.3"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</row>
    <row r="308" spans="4:114" x14ac:dyDescent="0.3"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</row>
    <row r="309" spans="4:114" x14ac:dyDescent="0.3"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/>
      <c r="CV309" s="21"/>
      <c r="CW309" s="21"/>
      <c r="CX309" s="21"/>
      <c r="CY309" s="21"/>
      <c r="CZ309" s="21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</row>
    <row r="310" spans="4:114" x14ac:dyDescent="0.3"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</row>
    <row r="311" spans="4:114" x14ac:dyDescent="0.3"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21"/>
      <c r="CS311" s="21"/>
      <c r="CT311" s="21"/>
      <c r="CU311" s="21"/>
      <c r="CV311" s="21"/>
      <c r="CW311" s="21"/>
      <c r="CX311" s="21"/>
      <c r="CY311" s="21"/>
      <c r="CZ311" s="21"/>
      <c r="DA311" s="21"/>
      <c r="DB311" s="21"/>
      <c r="DC311" s="21"/>
      <c r="DD311" s="21"/>
      <c r="DE311" s="21"/>
      <c r="DF311" s="21"/>
      <c r="DG311" s="21"/>
      <c r="DH311" s="21"/>
      <c r="DI311" s="21"/>
      <c r="DJ311" s="21"/>
    </row>
    <row r="312" spans="4:114" x14ac:dyDescent="0.3"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21"/>
      <c r="CS312" s="21"/>
      <c r="CT312" s="21"/>
      <c r="CU312" s="21"/>
      <c r="CV312" s="21"/>
      <c r="CW312" s="21"/>
      <c r="CX312" s="21"/>
      <c r="CY312" s="21"/>
      <c r="CZ312" s="21"/>
      <c r="DA312" s="21"/>
      <c r="DB312" s="21"/>
      <c r="DC312" s="21"/>
      <c r="DD312" s="21"/>
      <c r="DE312" s="21"/>
      <c r="DF312" s="21"/>
      <c r="DG312" s="21"/>
      <c r="DH312" s="21"/>
      <c r="DI312" s="21"/>
      <c r="DJ312" s="21"/>
    </row>
    <row r="313" spans="4:114" x14ac:dyDescent="0.3"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21"/>
      <c r="CS313" s="21"/>
      <c r="CT313" s="21"/>
      <c r="CU313" s="21"/>
      <c r="CV313" s="21"/>
      <c r="CW313" s="21"/>
      <c r="CX313" s="21"/>
      <c r="CY313" s="21"/>
      <c r="CZ313" s="21"/>
      <c r="DA313" s="21"/>
      <c r="DB313" s="21"/>
      <c r="DC313" s="21"/>
      <c r="DD313" s="21"/>
      <c r="DE313" s="21"/>
      <c r="DF313" s="21"/>
      <c r="DG313" s="21"/>
      <c r="DH313" s="21"/>
      <c r="DI313" s="21"/>
      <c r="DJ313" s="21"/>
    </row>
    <row r="314" spans="4:114" x14ac:dyDescent="0.3"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21"/>
      <c r="CS314" s="21"/>
      <c r="CT314" s="21"/>
      <c r="CU314" s="21"/>
      <c r="CV314" s="21"/>
      <c r="CW314" s="21"/>
      <c r="CX314" s="21"/>
      <c r="CY314" s="21"/>
      <c r="CZ314" s="21"/>
      <c r="DA314" s="21"/>
      <c r="DB314" s="21"/>
      <c r="DC314" s="21"/>
      <c r="DD314" s="21"/>
      <c r="DE314" s="21"/>
      <c r="DF314" s="21"/>
      <c r="DG314" s="21"/>
      <c r="DH314" s="21"/>
      <c r="DI314" s="21"/>
      <c r="DJ314" s="21"/>
    </row>
    <row r="315" spans="4:114" x14ac:dyDescent="0.3"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21"/>
      <c r="CS315" s="21"/>
      <c r="CT315" s="21"/>
      <c r="CU315" s="21"/>
      <c r="CV315" s="21"/>
      <c r="CW315" s="21"/>
      <c r="CX315" s="21"/>
      <c r="CY315" s="21"/>
      <c r="CZ315" s="21"/>
      <c r="DA315" s="21"/>
      <c r="DB315" s="21"/>
      <c r="DC315" s="21"/>
      <c r="DD315" s="21"/>
      <c r="DE315" s="21"/>
      <c r="DF315" s="21"/>
      <c r="DG315" s="21"/>
      <c r="DH315" s="21"/>
      <c r="DI315" s="21"/>
      <c r="DJ315" s="21"/>
    </row>
    <row r="316" spans="4:114" x14ac:dyDescent="0.3"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21"/>
      <c r="CS316" s="21"/>
      <c r="CT316" s="21"/>
      <c r="CU316" s="21"/>
      <c r="CV316" s="21"/>
      <c r="CW316" s="21"/>
      <c r="CX316" s="21"/>
      <c r="CY316" s="21"/>
      <c r="CZ316" s="21"/>
      <c r="DA316" s="21"/>
      <c r="DB316" s="21"/>
      <c r="DC316" s="21"/>
      <c r="DD316" s="21"/>
      <c r="DE316" s="21"/>
      <c r="DF316" s="21"/>
      <c r="DG316" s="21"/>
      <c r="DH316" s="21"/>
      <c r="DI316" s="21"/>
      <c r="DJ316" s="21"/>
    </row>
    <row r="317" spans="4:114" x14ac:dyDescent="0.3"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1"/>
      <c r="CP317" s="21"/>
      <c r="CQ317" s="21"/>
      <c r="CR317" s="21"/>
      <c r="CS317" s="21"/>
      <c r="CT317" s="21"/>
      <c r="CU317" s="21"/>
      <c r="CV317" s="21"/>
      <c r="CW317" s="21"/>
      <c r="CX317" s="21"/>
      <c r="CY317" s="21"/>
      <c r="CZ317" s="21"/>
      <c r="DA317" s="21"/>
      <c r="DB317" s="21"/>
      <c r="DC317" s="21"/>
      <c r="DD317" s="21"/>
      <c r="DE317" s="21"/>
      <c r="DF317" s="21"/>
      <c r="DG317" s="21"/>
      <c r="DH317" s="21"/>
      <c r="DI317" s="21"/>
      <c r="DJ317" s="21"/>
    </row>
    <row r="318" spans="4:114" x14ac:dyDescent="0.3"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1"/>
      <c r="CP318" s="21"/>
      <c r="CQ318" s="21"/>
      <c r="CR318" s="21"/>
      <c r="CS318" s="21"/>
      <c r="CT318" s="21"/>
      <c r="CU318" s="21"/>
      <c r="CV318" s="21"/>
      <c r="CW318" s="21"/>
      <c r="CX318" s="21"/>
      <c r="CY318" s="21"/>
      <c r="CZ318" s="21"/>
      <c r="DA318" s="21"/>
      <c r="DB318" s="21"/>
      <c r="DC318" s="21"/>
      <c r="DD318" s="21"/>
      <c r="DE318" s="21"/>
      <c r="DF318" s="21"/>
      <c r="DG318" s="21"/>
      <c r="DH318" s="21"/>
      <c r="DI318" s="21"/>
      <c r="DJ318" s="21"/>
    </row>
    <row r="319" spans="4:114" x14ac:dyDescent="0.3"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1"/>
      <c r="CP319" s="21"/>
      <c r="CQ319" s="21"/>
      <c r="CR319" s="21"/>
      <c r="CS319" s="21"/>
      <c r="CT319" s="21"/>
      <c r="CU319" s="21"/>
      <c r="CV319" s="21"/>
      <c r="CW319" s="21"/>
      <c r="CX319" s="21"/>
      <c r="CY319" s="21"/>
      <c r="CZ319" s="21"/>
      <c r="DA319" s="21"/>
      <c r="DB319" s="21"/>
      <c r="DC319" s="21"/>
      <c r="DD319" s="21"/>
      <c r="DE319" s="21"/>
      <c r="DF319" s="21"/>
      <c r="DG319" s="21"/>
      <c r="DH319" s="21"/>
      <c r="DI319" s="21"/>
      <c r="DJ319" s="21"/>
    </row>
    <row r="320" spans="4:114" x14ac:dyDescent="0.3"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/>
      <c r="CP320" s="21"/>
      <c r="CQ320" s="21"/>
      <c r="CR320" s="21"/>
      <c r="CS320" s="21"/>
      <c r="CT320" s="21"/>
      <c r="CU320" s="21"/>
      <c r="CV320" s="21"/>
      <c r="CW320" s="21"/>
      <c r="CX320" s="21"/>
      <c r="CY320" s="21"/>
      <c r="CZ320" s="21"/>
      <c r="DA320" s="21"/>
      <c r="DB320" s="21"/>
      <c r="DC320" s="21"/>
      <c r="DD320" s="21"/>
      <c r="DE320" s="21"/>
      <c r="DF320" s="21"/>
      <c r="DG320" s="21"/>
      <c r="DH320" s="21"/>
      <c r="DI320" s="21"/>
      <c r="DJ320" s="21"/>
    </row>
    <row r="321" spans="4:114" x14ac:dyDescent="0.3"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1"/>
      <c r="CP321" s="21"/>
      <c r="CQ321" s="21"/>
      <c r="CR321" s="21"/>
      <c r="CS321" s="21"/>
      <c r="CT321" s="21"/>
      <c r="CU321" s="21"/>
      <c r="CV321" s="21"/>
      <c r="CW321" s="21"/>
      <c r="CX321" s="21"/>
      <c r="CY321" s="21"/>
      <c r="CZ321" s="21"/>
      <c r="DA321" s="21"/>
      <c r="DB321" s="21"/>
      <c r="DC321" s="21"/>
      <c r="DD321" s="21"/>
      <c r="DE321" s="21"/>
      <c r="DF321" s="21"/>
      <c r="DG321" s="21"/>
      <c r="DH321" s="21"/>
      <c r="DI321" s="21"/>
      <c r="DJ321" s="21"/>
    </row>
    <row r="322" spans="4:114" x14ac:dyDescent="0.3"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1"/>
      <c r="CQ322" s="21"/>
      <c r="CR322" s="21"/>
      <c r="CS322" s="21"/>
      <c r="CT322" s="21"/>
      <c r="CU322" s="21"/>
      <c r="CV322" s="21"/>
      <c r="CW322" s="21"/>
      <c r="CX322" s="21"/>
      <c r="CY322" s="21"/>
      <c r="CZ322" s="21"/>
      <c r="DA322" s="21"/>
      <c r="DB322" s="21"/>
      <c r="DC322" s="21"/>
      <c r="DD322" s="21"/>
      <c r="DE322" s="21"/>
      <c r="DF322" s="21"/>
      <c r="DG322" s="21"/>
      <c r="DH322" s="21"/>
      <c r="DI322" s="21"/>
      <c r="DJ322" s="21"/>
    </row>
    <row r="323" spans="4:114" x14ac:dyDescent="0.3"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1"/>
      <c r="CQ323" s="21"/>
      <c r="CR323" s="21"/>
      <c r="CS323" s="21"/>
      <c r="CT323" s="21"/>
      <c r="CU323" s="21"/>
      <c r="CV323" s="21"/>
      <c r="CW323" s="21"/>
      <c r="CX323" s="21"/>
      <c r="CY323" s="21"/>
      <c r="CZ323" s="21"/>
      <c r="DA323" s="21"/>
      <c r="DB323" s="21"/>
      <c r="DC323" s="21"/>
      <c r="DD323" s="21"/>
      <c r="DE323" s="21"/>
      <c r="DF323" s="21"/>
      <c r="DG323" s="21"/>
      <c r="DH323" s="21"/>
      <c r="DI323" s="21"/>
      <c r="DJ323" s="21"/>
    </row>
    <row r="324" spans="4:114" x14ac:dyDescent="0.3"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1"/>
      <c r="CQ324" s="21"/>
      <c r="CR324" s="21"/>
      <c r="CS324" s="21"/>
      <c r="CT324" s="21"/>
      <c r="CU324" s="21"/>
      <c r="CV324" s="21"/>
      <c r="CW324" s="21"/>
      <c r="CX324" s="21"/>
      <c r="CY324" s="21"/>
      <c r="CZ324" s="21"/>
      <c r="DA324" s="21"/>
      <c r="DB324" s="21"/>
      <c r="DC324" s="21"/>
      <c r="DD324" s="21"/>
      <c r="DE324" s="21"/>
      <c r="DF324" s="21"/>
      <c r="DG324" s="21"/>
      <c r="DH324" s="21"/>
      <c r="DI324" s="21"/>
      <c r="DJ324" s="21"/>
    </row>
    <row r="325" spans="4:114" x14ac:dyDescent="0.3"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21"/>
      <c r="CS325" s="21"/>
      <c r="CT325" s="21"/>
      <c r="CU325" s="21"/>
      <c r="CV325" s="21"/>
      <c r="CW325" s="21"/>
      <c r="CX325" s="21"/>
      <c r="CY325" s="21"/>
      <c r="CZ325" s="21"/>
      <c r="DA325" s="21"/>
      <c r="DB325" s="21"/>
      <c r="DC325" s="21"/>
      <c r="DD325" s="21"/>
      <c r="DE325" s="21"/>
      <c r="DF325" s="21"/>
      <c r="DG325" s="21"/>
      <c r="DH325" s="21"/>
      <c r="DI325" s="21"/>
      <c r="DJ325" s="21"/>
    </row>
    <row r="326" spans="4:114" x14ac:dyDescent="0.3"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1"/>
      <c r="CQ326" s="21"/>
      <c r="CR326" s="21"/>
      <c r="CS326" s="21"/>
      <c r="CT326" s="21"/>
      <c r="CU326" s="21"/>
      <c r="CV326" s="21"/>
      <c r="CW326" s="21"/>
      <c r="CX326" s="21"/>
      <c r="CY326" s="21"/>
      <c r="CZ326" s="21"/>
      <c r="DA326" s="21"/>
      <c r="DB326" s="21"/>
      <c r="DC326" s="21"/>
      <c r="DD326" s="21"/>
      <c r="DE326" s="21"/>
      <c r="DF326" s="21"/>
      <c r="DG326" s="21"/>
      <c r="DH326" s="21"/>
      <c r="DI326" s="21"/>
      <c r="DJ326" s="21"/>
    </row>
    <row r="327" spans="4:114" x14ac:dyDescent="0.3"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1"/>
      <c r="CP327" s="21"/>
      <c r="CQ327" s="21"/>
      <c r="CR327" s="21"/>
      <c r="CS327" s="21"/>
      <c r="CT327" s="21"/>
      <c r="CU327" s="21"/>
      <c r="CV327" s="21"/>
      <c r="CW327" s="21"/>
      <c r="CX327" s="21"/>
      <c r="CY327" s="21"/>
      <c r="CZ327" s="21"/>
      <c r="DA327" s="21"/>
      <c r="DB327" s="21"/>
      <c r="DC327" s="21"/>
      <c r="DD327" s="21"/>
      <c r="DE327" s="21"/>
      <c r="DF327" s="21"/>
      <c r="DG327" s="21"/>
      <c r="DH327" s="21"/>
      <c r="DI327" s="21"/>
      <c r="DJ327" s="21"/>
    </row>
    <row r="328" spans="4:114" x14ac:dyDescent="0.3"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1"/>
      <c r="CQ328" s="21"/>
      <c r="CR328" s="21"/>
      <c r="CS328" s="21"/>
      <c r="CT328" s="21"/>
      <c r="CU328" s="21"/>
      <c r="CV328" s="21"/>
      <c r="CW328" s="21"/>
      <c r="CX328" s="21"/>
      <c r="CY328" s="21"/>
      <c r="CZ328" s="21"/>
      <c r="DA328" s="21"/>
      <c r="DB328" s="21"/>
      <c r="DC328" s="21"/>
      <c r="DD328" s="21"/>
      <c r="DE328" s="21"/>
      <c r="DF328" s="21"/>
      <c r="DG328" s="21"/>
      <c r="DH328" s="21"/>
      <c r="DI328" s="21"/>
      <c r="DJ328" s="21"/>
    </row>
    <row r="329" spans="4:114" x14ac:dyDescent="0.3"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1"/>
      <c r="CP329" s="21"/>
      <c r="CQ329" s="21"/>
      <c r="CR329" s="21"/>
      <c r="CS329" s="21"/>
      <c r="CT329" s="21"/>
      <c r="CU329" s="21"/>
      <c r="CV329" s="21"/>
      <c r="CW329" s="21"/>
      <c r="CX329" s="21"/>
      <c r="CY329" s="21"/>
      <c r="CZ329" s="21"/>
      <c r="DA329" s="21"/>
      <c r="DB329" s="21"/>
      <c r="DC329" s="21"/>
      <c r="DD329" s="21"/>
      <c r="DE329" s="21"/>
      <c r="DF329" s="21"/>
      <c r="DG329" s="21"/>
      <c r="DH329" s="21"/>
      <c r="DI329" s="21"/>
      <c r="DJ329" s="21"/>
    </row>
    <row r="330" spans="4:114" x14ac:dyDescent="0.3"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21"/>
      <c r="CS330" s="21"/>
      <c r="CT330" s="21"/>
      <c r="CU330" s="21"/>
      <c r="CV330" s="21"/>
      <c r="CW330" s="21"/>
      <c r="CX330" s="21"/>
      <c r="CY330" s="21"/>
      <c r="CZ330" s="21"/>
      <c r="DA330" s="21"/>
      <c r="DB330" s="21"/>
      <c r="DC330" s="21"/>
      <c r="DD330" s="21"/>
      <c r="DE330" s="21"/>
      <c r="DF330" s="21"/>
      <c r="DG330" s="21"/>
      <c r="DH330" s="21"/>
      <c r="DI330" s="21"/>
      <c r="DJ330" s="21"/>
    </row>
    <row r="331" spans="4:114" x14ac:dyDescent="0.3"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21"/>
      <c r="CS331" s="21"/>
      <c r="CT331" s="21"/>
      <c r="CU331" s="21"/>
      <c r="CV331" s="21"/>
      <c r="CW331" s="21"/>
      <c r="CX331" s="21"/>
      <c r="CY331" s="21"/>
      <c r="CZ331" s="21"/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</row>
    <row r="332" spans="4:114" x14ac:dyDescent="0.3"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21"/>
      <c r="CS332" s="21"/>
      <c r="CT332" s="21"/>
      <c r="CU332" s="21"/>
      <c r="CV332" s="21"/>
      <c r="CW332" s="21"/>
      <c r="CX332" s="21"/>
      <c r="CY332" s="21"/>
      <c r="CZ332" s="21"/>
      <c r="DA332" s="21"/>
      <c r="DB332" s="21"/>
      <c r="DC332" s="21"/>
      <c r="DD332" s="21"/>
      <c r="DE332" s="21"/>
      <c r="DF332" s="21"/>
      <c r="DG332" s="21"/>
      <c r="DH332" s="21"/>
      <c r="DI332" s="21"/>
      <c r="DJ332" s="21"/>
    </row>
    <row r="333" spans="4:114" x14ac:dyDescent="0.3"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1"/>
      <c r="CQ333" s="21"/>
      <c r="CR333" s="21"/>
      <c r="CS333" s="21"/>
      <c r="CT333" s="21"/>
      <c r="CU333" s="21"/>
      <c r="CV333" s="21"/>
      <c r="CW333" s="21"/>
      <c r="CX333" s="21"/>
      <c r="CY333" s="21"/>
      <c r="CZ333" s="21"/>
      <c r="DA333" s="21"/>
      <c r="DB333" s="21"/>
      <c r="DC333" s="21"/>
      <c r="DD333" s="21"/>
      <c r="DE333" s="21"/>
      <c r="DF333" s="21"/>
      <c r="DG333" s="21"/>
      <c r="DH333" s="21"/>
      <c r="DI333" s="21"/>
      <c r="DJ333" s="21"/>
    </row>
    <row r="334" spans="4:114" x14ac:dyDescent="0.3"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21"/>
      <c r="CS334" s="21"/>
      <c r="CT334" s="21"/>
      <c r="CU334" s="21"/>
      <c r="CV334" s="21"/>
      <c r="CW334" s="21"/>
      <c r="CX334" s="21"/>
      <c r="CY334" s="21"/>
      <c r="CZ334" s="21"/>
      <c r="DA334" s="21"/>
      <c r="DB334" s="21"/>
      <c r="DC334" s="21"/>
      <c r="DD334" s="21"/>
      <c r="DE334" s="21"/>
      <c r="DF334" s="21"/>
      <c r="DG334" s="21"/>
      <c r="DH334" s="21"/>
      <c r="DI334" s="21"/>
      <c r="DJ334" s="21"/>
    </row>
    <row r="335" spans="4:114" x14ac:dyDescent="0.3"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21"/>
      <c r="CS335" s="21"/>
      <c r="CT335" s="21"/>
      <c r="CU335" s="21"/>
      <c r="CV335" s="21"/>
      <c r="CW335" s="21"/>
      <c r="CX335" s="21"/>
      <c r="CY335" s="21"/>
      <c r="CZ335" s="21"/>
      <c r="DA335" s="21"/>
      <c r="DB335" s="21"/>
      <c r="DC335" s="21"/>
      <c r="DD335" s="21"/>
      <c r="DE335" s="21"/>
      <c r="DF335" s="21"/>
      <c r="DG335" s="21"/>
      <c r="DH335" s="21"/>
      <c r="DI335" s="21"/>
      <c r="DJ335" s="21"/>
    </row>
    <row r="336" spans="4:114" x14ac:dyDescent="0.3"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21"/>
      <c r="CS336" s="21"/>
      <c r="CT336" s="21"/>
      <c r="CU336" s="21"/>
      <c r="CV336" s="21"/>
      <c r="CW336" s="21"/>
      <c r="CX336" s="21"/>
      <c r="CY336" s="21"/>
      <c r="CZ336" s="21"/>
      <c r="DA336" s="21"/>
      <c r="DB336" s="21"/>
      <c r="DC336" s="21"/>
      <c r="DD336" s="21"/>
      <c r="DE336" s="21"/>
      <c r="DF336" s="21"/>
      <c r="DG336" s="21"/>
      <c r="DH336" s="21"/>
      <c r="DI336" s="21"/>
      <c r="DJ336" s="21"/>
    </row>
    <row r="337" spans="4:114" x14ac:dyDescent="0.3"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21"/>
      <c r="CS337" s="21"/>
      <c r="CT337" s="21"/>
      <c r="CU337" s="21"/>
      <c r="CV337" s="21"/>
      <c r="CW337" s="21"/>
      <c r="CX337" s="21"/>
      <c r="CY337" s="21"/>
      <c r="CZ337" s="21"/>
      <c r="DA337" s="21"/>
      <c r="DB337" s="21"/>
      <c r="DC337" s="21"/>
      <c r="DD337" s="21"/>
      <c r="DE337" s="21"/>
      <c r="DF337" s="21"/>
      <c r="DG337" s="21"/>
      <c r="DH337" s="21"/>
      <c r="DI337" s="21"/>
      <c r="DJ337" s="21"/>
    </row>
    <row r="338" spans="4:114" x14ac:dyDescent="0.3"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21"/>
      <c r="CS338" s="21"/>
      <c r="CT338" s="21"/>
      <c r="CU338" s="21"/>
      <c r="CV338" s="21"/>
      <c r="CW338" s="21"/>
      <c r="CX338" s="21"/>
      <c r="CY338" s="21"/>
      <c r="CZ338" s="21"/>
      <c r="DA338" s="21"/>
      <c r="DB338" s="21"/>
      <c r="DC338" s="21"/>
      <c r="DD338" s="21"/>
      <c r="DE338" s="21"/>
      <c r="DF338" s="21"/>
      <c r="DG338" s="21"/>
      <c r="DH338" s="21"/>
      <c r="DI338" s="21"/>
      <c r="DJ338" s="21"/>
    </row>
    <row r="339" spans="4:114" x14ac:dyDescent="0.3"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</row>
    <row r="340" spans="4:114" x14ac:dyDescent="0.3"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21"/>
      <c r="CS340" s="21"/>
      <c r="CT340" s="21"/>
      <c r="CU340" s="21"/>
      <c r="CV340" s="21"/>
      <c r="CW340" s="21"/>
      <c r="CX340" s="21"/>
      <c r="CY340" s="21"/>
      <c r="CZ340" s="21"/>
      <c r="DA340" s="21"/>
      <c r="DB340" s="21"/>
      <c r="DC340" s="21"/>
      <c r="DD340" s="21"/>
      <c r="DE340" s="21"/>
      <c r="DF340" s="21"/>
      <c r="DG340" s="21"/>
      <c r="DH340" s="21"/>
      <c r="DI340" s="21"/>
      <c r="DJ340" s="21"/>
    </row>
    <row r="341" spans="4:114" x14ac:dyDescent="0.3"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1"/>
      <c r="CQ341" s="21"/>
      <c r="CR341" s="21"/>
      <c r="CS341" s="21"/>
      <c r="CT341" s="21"/>
      <c r="CU341" s="21"/>
      <c r="CV341" s="21"/>
      <c r="CW341" s="21"/>
      <c r="CX341" s="21"/>
      <c r="CY341" s="21"/>
      <c r="CZ341" s="21"/>
      <c r="DA341" s="21"/>
      <c r="DB341" s="21"/>
      <c r="DC341" s="21"/>
      <c r="DD341" s="21"/>
      <c r="DE341" s="21"/>
      <c r="DF341" s="21"/>
      <c r="DG341" s="21"/>
      <c r="DH341" s="21"/>
      <c r="DI341" s="21"/>
      <c r="DJ341" s="21"/>
    </row>
    <row r="342" spans="4:114" x14ac:dyDescent="0.3"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</row>
    <row r="343" spans="4:114" x14ac:dyDescent="0.3"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21"/>
      <c r="CS343" s="21"/>
      <c r="CT343" s="21"/>
      <c r="CU343" s="21"/>
      <c r="CV343" s="21"/>
      <c r="CW343" s="21"/>
      <c r="CX343" s="21"/>
      <c r="CY343" s="21"/>
      <c r="CZ343" s="21"/>
      <c r="DA343" s="21"/>
      <c r="DB343" s="21"/>
      <c r="DC343" s="21"/>
      <c r="DD343" s="21"/>
      <c r="DE343" s="21"/>
      <c r="DF343" s="21"/>
      <c r="DG343" s="21"/>
      <c r="DH343" s="21"/>
      <c r="DI343" s="21"/>
      <c r="DJ343" s="21"/>
    </row>
    <row r="344" spans="4:114" x14ac:dyDescent="0.3"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21"/>
      <c r="CS344" s="21"/>
      <c r="CT344" s="21"/>
      <c r="CU344" s="21"/>
      <c r="CV344" s="21"/>
      <c r="CW344" s="21"/>
      <c r="CX344" s="21"/>
      <c r="CY344" s="21"/>
      <c r="CZ344" s="21"/>
      <c r="DA344" s="21"/>
      <c r="DB344" s="21"/>
      <c r="DC344" s="21"/>
      <c r="DD344" s="21"/>
      <c r="DE344" s="21"/>
      <c r="DF344" s="21"/>
      <c r="DG344" s="21"/>
      <c r="DH344" s="21"/>
      <c r="DI344" s="21"/>
      <c r="DJ344" s="21"/>
    </row>
    <row r="345" spans="4:114" x14ac:dyDescent="0.3"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21"/>
      <c r="CS345" s="21"/>
      <c r="CT345" s="21"/>
      <c r="CU345" s="21"/>
      <c r="CV345" s="21"/>
      <c r="CW345" s="21"/>
      <c r="CX345" s="21"/>
      <c r="CY345" s="21"/>
      <c r="CZ345" s="21"/>
      <c r="DA345" s="21"/>
      <c r="DB345" s="21"/>
      <c r="DC345" s="21"/>
      <c r="DD345" s="21"/>
      <c r="DE345" s="21"/>
      <c r="DF345" s="21"/>
      <c r="DG345" s="21"/>
      <c r="DH345" s="21"/>
      <c r="DI345" s="21"/>
      <c r="DJ345" s="21"/>
    </row>
    <row r="346" spans="4:114" x14ac:dyDescent="0.3"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21"/>
      <c r="CS346" s="21"/>
      <c r="CT346" s="21"/>
      <c r="CU346" s="21"/>
      <c r="CV346" s="21"/>
      <c r="CW346" s="21"/>
      <c r="CX346" s="21"/>
      <c r="CY346" s="21"/>
      <c r="CZ346" s="21"/>
      <c r="DA346" s="21"/>
      <c r="DB346" s="21"/>
      <c r="DC346" s="21"/>
      <c r="DD346" s="21"/>
      <c r="DE346" s="21"/>
      <c r="DF346" s="21"/>
      <c r="DG346" s="21"/>
      <c r="DH346" s="21"/>
      <c r="DI346" s="21"/>
      <c r="DJ346" s="21"/>
    </row>
    <row r="347" spans="4:114" x14ac:dyDescent="0.3"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1"/>
      <c r="CP347" s="21"/>
      <c r="CQ347" s="21"/>
      <c r="CR347" s="21"/>
      <c r="CS347" s="21"/>
      <c r="CT347" s="21"/>
      <c r="CU347" s="21"/>
      <c r="CV347" s="21"/>
      <c r="CW347" s="21"/>
      <c r="CX347" s="21"/>
      <c r="CY347" s="21"/>
      <c r="CZ347" s="21"/>
      <c r="DA347" s="21"/>
      <c r="DB347" s="21"/>
      <c r="DC347" s="21"/>
      <c r="DD347" s="21"/>
      <c r="DE347" s="21"/>
      <c r="DF347" s="21"/>
      <c r="DG347" s="21"/>
      <c r="DH347" s="21"/>
      <c r="DI347" s="21"/>
      <c r="DJ347" s="21"/>
    </row>
    <row r="348" spans="4:114" x14ac:dyDescent="0.3"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1"/>
      <c r="CP348" s="21"/>
      <c r="CQ348" s="21"/>
      <c r="CR348" s="21"/>
      <c r="CS348" s="21"/>
      <c r="CT348" s="21"/>
      <c r="CU348" s="21"/>
      <c r="CV348" s="21"/>
      <c r="CW348" s="21"/>
      <c r="CX348" s="21"/>
      <c r="CY348" s="21"/>
      <c r="CZ348" s="21"/>
      <c r="DA348" s="21"/>
      <c r="DB348" s="21"/>
      <c r="DC348" s="21"/>
      <c r="DD348" s="21"/>
      <c r="DE348" s="21"/>
      <c r="DF348" s="21"/>
      <c r="DG348" s="21"/>
      <c r="DH348" s="21"/>
      <c r="DI348" s="21"/>
      <c r="DJ348" s="21"/>
    </row>
    <row r="349" spans="4:114" x14ac:dyDescent="0.3"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1"/>
      <c r="CQ349" s="21"/>
      <c r="CR349" s="21"/>
      <c r="CS349" s="21"/>
      <c r="CT349" s="21"/>
      <c r="CU349" s="21"/>
      <c r="CV349" s="21"/>
      <c r="CW349" s="21"/>
      <c r="CX349" s="21"/>
      <c r="CY349" s="21"/>
      <c r="CZ349" s="21"/>
      <c r="DA349" s="21"/>
      <c r="DB349" s="21"/>
      <c r="DC349" s="21"/>
      <c r="DD349" s="21"/>
      <c r="DE349" s="21"/>
      <c r="DF349" s="21"/>
      <c r="DG349" s="21"/>
      <c r="DH349" s="21"/>
      <c r="DI349" s="21"/>
      <c r="DJ349" s="21"/>
    </row>
    <row r="350" spans="4:114" x14ac:dyDescent="0.3"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1"/>
      <c r="CP350" s="21"/>
      <c r="CQ350" s="21"/>
      <c r="CR350" s="21"/>
      <c r="CS350" s="21"/>
      <c r="CT350" s="21"/>
      <c r="CU350" s="21"/>
      <c r="CV350" s="21"/>
      <c r="CW350" s="21"/>
      <c r="CX350" s="21"/>
      <c r="CY350" s="21"/>
      <c r="CZ350" s="21"/>
      <c r="DA350" s="21"/>
      <c r="DB350" s="21"/>
      <c r="DC350" s="21"/>
      <c r="DD350" s="21"/>
      <c r="DE350" s="21"/>
      <c r="DF350" s="21"/>
      <c r="DG350" s="21"/>
      <c r="DH350" s="21"/>
      <c r="DI350" s="21"/>
      <c r="DJ350" s="21"/>
    </row>
    <row r="351" spans="4:114" x14ac:dyDescent="0.3"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1"/>
      <c r="CQ351" s="21"/>
      <c r="CR351" s="21"/>
      <c r="CS351" s="21"/>
      <c r="CT351" s="21"/>
      <c r="CU351" s="21"/>
      <c r="CV351" s="21"/>
      <c r="CW351" s="21"/>
      <c r="CX351" s="21"/>
      <c r="CY351" s="21"/>
      <c r="CZ351" s="21"/>
      <c r="DA351" s="21"/>
      <c r="DB351" s="21"/>
      <c r="DC351" s="21"/>
      <c r="DD351" s="21"/>
      <c r="DE351" s="21"/>
      <c r="DF351" s="21"/>
      <c r="DG351" s="21"/>
      <c r="DH351" s="21"/>
      <c r="DI351" s="21"/>
      <c r="DJ351" s="21"/>
    </row>
    <row r="352" spans="4:114" x14ac:dyDescent="0.3"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1"/>
      <c r="CP352" s="21"/>
      <c r="CQ352" s="21"/>
      <c r="CR352" s="21"/>
      <c r="CS352" s="21"/>
      <c r="CT352" s="21"/>
      <c r="CU352" s="21"/>
      <c r="CV352" s="21"/>
      <c r="CW352" s="21"/>
      <c r="CX352" s="21"/>
      <c r="CY352" s="21"/>
      <c r="CZ352" s="21"/>
      <c r="DA352" s="21"/>
      <c r="DB352" s="21"/>
      <c r="DC352" s="21"/>
      <c r="DD352" s="21"/>
      <c r="DE352" s="21"/>
      <c r="DF352" s="21"/>
      <c r="DG352" s="21"/>
      <c r="DH352" s="21"/>
      <c r="DI352" s="21"/>
      <c r="DJ352" s="21"/>
    </row>
    <row r="353" spans="4:114" x14ac:dyDescent="0.3"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1"/>
      <c r="CQ353" s="21"/>
      <c r="CR353" s="21"/>
      <c r="CS353" s="21"/>
      <c r="CT353" s="21"/>
      <c r="CU353" s="21"/>
      <c r="CV353" s="21"/>
      <c r="CW353" s="21"/>
      <c r="CX353" s="21"/>
      <c r="CY353" s="21"/>
      <c r="CZ353" s="21"/>
      <c r="DA353" s="21"/>
      <c r="DB353" s="21"/>
      <c r="DC353" s="21"/>
      <c r="DD353" s="21"/>
      <c r="DE353" s="21"/>
      <c r="DF353" s="21"/>
      <c r="DG353" s="21"/>
      <c r="DH353" s="21"/>
      <c r="DI353" s="21"/>
      <c r="DJ353" s="21"/>
    </row>
    <row r="354" spans="4:114" x14ac:dyDescent="0.3"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1"/>
      <c r="CP354" s="21"/>
      <c r="CQ354" s="21"/>
      <c r="CR354" s="21"/>
      <c r="CS354" s="21"/>
      <c r="CT354" s="21"/>
      <c r="CU354" s="21"/>
      <c r="CV354" s="21"/>
      <c r="CW354" s="21"/>
      <c r="CX354" s="21"/>
      <c r="CY354" s="21"/>
      <c r="CZ354" s="21"/>
      <c r="DA354" s="21"/>
      <c r="DB354" s="21"/>
      <c r="DC354" s="21"/>
      <c r="DD354" s="21"/>
      <c r="DE354" s="21"/>
      <c r="DF354" s="21"/>
      <c r="DG354" s="21"/>
      <c r="DH354" s="21"/>
      <c r="DI354" s="21"/>
      <c r="DJ354" s="21"/>
    </row>
    <row r="355" spans="4:114" x14ac:dyDescent="0.3"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1"/>
      <c r="CQ355" s="21"/>
      <c r="CR355" s="21"/>
      <c r="CS355" s="21"/>
      <c r="CT355" s="21"/>
      <c r="CU355" s="21"/>
      <c r="CV355" s="21"/>
      <c r="CW355" s="21"/>
      <c r="CX355" s="21"/>
      <c r="CY355" s="21"/>
      <c r="CZ355" s="21"/>
      <c r="DA355" s="21"/>
      <c r="DB355" s="21"/>
      <c r="DC355" s="21"/>
      <c r="DD355" s="21"/>
      <c r="DE355" s="21"/>
      <c r="DF355" s="21"/>
      <c r="DG355" s="21"/>
      <c r="DH355" s="21"/>
      <c r="DI355" s="21"/>
      <c r="DJ355" s="21"/>
    </row>
    <row r="356" spans="4:114" x14ac:dyDescent="0.3"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1"/>
      <c r="CP356" s="21"/>
      <c r="CQ356" s="21"/>
      <c r="CR356" s="21"/>
      <c r="CS356" s="21"/>
      <c r="CT356" s="21"/>
      <c r="CU356" s="21"/>
      <c r="CV356" s="21"/>
      <c r="CW356" s="21"/>
      <c r="CX356" s="21"/>
      <c r="CY356" s="21"/>
      <c r="CZ356" s="21"/>
      <c r="DA356" s="21"/>
      <c r="DB356" s="21"/>
      <c r="DC356" s="21"/>
      <c r="DD356" s="21"/>
      <c r="DE356" s="21"/>
      <c r="DF356" s="21"/>
      <c r="DG356" s="21"/>
      <c r="DH356" s="21"/>
      <c r="DI356" s="21"/>
      <c r="DJ356" s="21"/>
    </row>
    <row r="357" spans="4:114" x14ac:dyDescent="0.3"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21"/>
      <c r="CS357" s="21"/>
      <c r="CT357" s="21"/>
      <c r="CU357" s="21"/>
      <c r="CV357" s="21"/>
      <c r="CW357" s="21"/>
      <c r="CX357" s="21"/>
      <c r="CY357" s="21"/>
      <c r="CZ357" s="21"/>
      <c r="DA357" s="21"/>
      <c r="DB357" s="21"/>
      <c r="DC357" s="21"/>
      <c r="DD357" s="21"/>
      <c r="DE357" s="21"/>
      <c r="DF357" s="21"/>
      <c r="DG357" s="21"/>
      <c r="DH357" s="21"/>
      <c r="DI357" s="21"/>
      <c r="DJ357" s="21"/>
    </row>
    <row r="358" spans="4:114" x14ac:dyDescent="0.3"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1"/>
      <c r="CQ358" s="21"/>
      <c r="CR358" s="21"/>
      <c r="CS358" s="21"/>
      <c r="CT358" s="21"/>
      <c r="CU358" s="21"/>
      <c r="CV358" s="21"/>
      <c r="CW358" s="21"/>
      <c r="CX358" s="21"/>
      <c r="CY358" s="21"/>
      <c r="CZ358" s="21"/>
      <c r="DA358" s="21"/>
      <c r="DB358" s="21"/>
      <c r="DC358" s="21"/>
      <c r="DD358" s="21"/>
      <c r="DE358" s="21"/>
      <c r="DF358" s="21"/>
      <c r="DG358" s="21"/>
      <c r="DH358" s="21"/>
      <c r="DI358" s="21"/>
      <c r="DJ358" s="21"/>
    </row>
    <row r="359" spans="4:114" x14ac:dyDescent="0.3"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21"/>
      <c r="CV359" s="21"/>
      <c r="CW359" s="21"/>
      <c r="CX359" s="21"/>
      <c r="CY359" s="21"/>
      <c r="CZ359" s="21"/>
      <c r="DA359" s="21"/>
      <c r="DB359" s="21"/>
      <c r="DC359" s="21"/>
      <c r="DD359" s="21"/>
      <c r="DE359" s="21"/>
      <c r="DF359" s="21"/>
      <c r="DG359" s="21"/>
      <c r="DH359" s="21"/>
      <c r="DI359" s="21"/>
      <c r="DJ359" s="21"/>
    </row>
    <row r="360" spans="4:114" x14ac:dyDescent="0.3"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1"/>
      <c r="CQ360" s="21"/>
      <c r="CR360" s="21"/>
      <c r="CS360" s="21"/>
      <c r="CT360" s="21"/>
      <c r="CU360" s="21"/>
      <c r="CV360" s="21"/>
      <c r="CW360" s="21"/>
      <c r="CX360" s="21"/>
      <c r="CY360" s="21"/>
      <c r="CZ360" s="21"/>
      <c r="DA360" s="21"/>
      <c r="DB360" s="21"/>
      <c r="DC360" s="21"/>
      <c r="DD360" s="21"/>
      <c r="DE360" s="21"/>
      <c r="DF360" s="21"/>
      <c r="DG360" s="21"/>
      <c r="DH360" s="21"/>
      <c r="DI360" s="21"/>
      <c r="DJ360" s="21"/>
    </row>
    <row r="361" spans="4:114" x14ac:dyDescent="0.3"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1"/>
      <c r="CP361" s="21"/>
      <c r="CQ361" s="21"/>
      <c r="CR361" s="21"/>
      <c r="CS361" s="21"/>
      <c r="CT361" s="21"/>
      <c r="CU361" s="21"/>
      <c r="CV361" s="21"/>
      <c r="CW361" s="21"/>
      <c r="CX361" s="21"/>
      <c r="CY361" s="21"/>
      <c r="CZ361" s="21"/>
      <c r="DA361" s="21"/>
      <c r="DB361" s="21"/>
      <c r="DC361" s="21"/>
      <c r="DD361" s="21"/>
      <c r="DE361" s="21"/>
      <c r="DF361" s="21"/>
      <c r="DG361" s="21"/>
      <c r="DH361" s="21"/>
      <c r="DI361" s="21"/>
      <c r="DJ361" s="21"/>
    </row>
    <row r="362" spans="4:114" x14ac:dyDescent="0.3"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1"/>
      <c r="CP362" s="21"/>
      <c r="CQ362" s="21"/>
      <c r="CR362" s="21"/>
      <c r="CS362" s="21"/>
      <c r="CT362" s="21"/>
      <c r="CU362" s="21"/>
      <c r="CV362" s="21"/>
      <c r="CW362" s="21"/>
      <c r="CX362" s="21"/>
      <c r="CY362" s="21"/>
      <c r="CZ362" s="21"/>
      <c r="DA362" s="21"/>
      <c r="DB362" s="21"/>
      <c r="DC362" s="21"/>
      <c r="DD362" s="21"/>
      <c r="DE362" s="21"/>
      <c r="DF362" s="21"/>
      <c r="DG362" s="21"/>
      <c r="DH362" s="21"/>
      <c r="DI362" s="21"/>
      <c r="DJ362" s="21"/>
    </row>
    <row r="363" spans="4:114" x14ac:dyDescent="0.3"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1"/>
      <c r="CP363" s="21"/>
      <c r="CQ363" s="21"/>
      <c r="CR363" s="21"/>
      <c r="CS363" s="21"/>
      <c r="CT363" s="21"/>
      <c r="CU363" s="21"/>
      <c r="CV363" s="21"/>
      <c r="CW363" s="21"/>
      <c r="CX363" s="21"/>
      <c r="CY363" s="21"/>
      <c r="CZ363" s="21"/>
      <c r="DA363" s="21"/>
      <c r="DB363" s="21"/>
      <c r="DC363" s="21"/>
      <c r="DD363" s="21"/>
      <c r="DE363" s="21"/>
      <c r="DF363" s="21"/>
      <c r="DG363" s="21"/>
      <c r="DH363" s="21"/>
      <c r="DI363" s="21"/>
      <c r="DJ363" s="21"/>
    </row>
    <row r="364" spans="4:114" x14ac:dyDescent="0.3"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1"/>
      <c r="CQ364" s="21"/>
      <c r="CR364" s="21"/>
      <c r="CS364" s="21"/>
      <c r="CT364" s="21"/>
      <c r="CU364" s="21"/>
      <c r="CV364" s="21"/>
      <c r="CW364" s="21"/>
      <c r="CX364" s="21"/>
      <c r="CY364" s="21"/>
      <c r="CZ364" s="21"/>
      <c r="DA364" s="21"/>
      <c r="DB364" s="21"/>
      <c r="DC364" s="21"/>
      <c r="DD364" s="21"/>
      <c r="DE364" s="21"/>
      <c r="DF364" s="21"/>
      <c r="DG364" s="21"/>
      <c r="DH364" s="21"/>
      <c r="DI364" s="21"/>
      <c r="DJ364" s="21"/>
    </row>
    <row r="365" spans="4:114" x14ac:dyDescent="0.3"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1"/>
      <c r="CP365" s="21"/>
      <c r="CQ365" s="21"/>
      <c r="CR365" s="21"/>
      <c r="CS365" s="21"/>
      <c r="CT365" s="21"/>
      <c r="CU365" s="21"/>
      <c r="CV365" s="21"/>
      <c r="CW365" s="21"/>
      <c r="CX365" s="21"/>
      <c r="CY365" s="21"/>
      <c r="CZ365" s="21"/>
      <c r="DA365" s="21"/>
      <c r="DB365" s="21"/>
      <c r="DC365" s="21"/>
      <c r="DD365" s="21"/>
      <c r="DE365" s="21"/>
      <c r="DF365" s="21"/>
      <c r="DG365" s="21"/>
      <c r="DH365" s="21"/>
      <c r="DI365" s="21"/>
      <c r="DJ365" s="21"/>
    </row>
    <row r="366" spans="4:114" x14ac:dyDescent="0.3"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1"/>
      <c r="CP366" s="21"/>
      <c r="CQ366" s="21"/>
      <c r="CR366" s="21"/>
      <c r="CS366" s="21"/>
      <c r="CT366" s="21"/>
      <c r="CU366" s="21"/>
      <c r="CV366" s="21"/>
      <c r="CW366" s="21"/>
      <c r="CX366" s="21"/>
      <c r="CY366" s="21"/>
      <c r="CZ366" s="21"/>
      <c r="DA366" s="21"/>
      <c r="DB366" s="21"/>
      <c r="DC366" s="21"/>
      <c r="DD366" s="21"/>
      <c r="DE366" s="21"/>
      <c r="DF366" s="21"/>
      <c r="DG366" s="21"/>
      <c r="DH366" s="21"/>
      <c r="DI366" s="21"/>
      <c r="DJ366" s="21"/>
    </row>
    <row r="367" spans="4:114" x14ac:dyDescent="0.3"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1"/>
      <c r="CP367" s="21"/>
      <c r="CQ367" s="21"/>
      <c r="CR367" s="21"/>
      <c r="CS367" s="21"/>
      <c r="CT367" s="21"/>
      <c r="CU367" s="21"/>
      <c r="CV367" s="21"/>
      <c r="CW367" s="21"/>
      <c r="CX367" s="21"/>
      <c r="CY367" s="21"/>
      <c r="CZ367" s="21"/>
      <c r="DA367" s="21"/>
      <c r="DB367" s="21"/>
      <c r="DC367" s="21"/>
      <c r="DD367" s="21"/>
      <c r="DE367" s="21"/>
      <c r="DF367" s="21"/>
      <c r="DG367" s="21"/>
      <c r="DH367" s="21"/>
      <c r="DI367" s="21"/>
      <c r="DJ367" s="21"/>
    </row>
    <row r="368" spans="4:114" x14ac:dyDescent="0.3"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1"/>
      <c r="CP368" s="21"/>
      <c r="CQ368" s="21"/>
      <c r="CR368" s="21"/>
      <c r="CS368" s="21"/>
      <c r="CT368" s="21"/>
      <c r="CU368" s="21"/>
      <c r="CV368" s="21"/>
      <c r="CW368" s="21"/>
      <c r="CX368" s="21"/>
      <c r="CY368" s="21"/>
      <c r="CZ368" s="21"/>
      <c r="DA368" s="21"/>
      <c r="DB368" s="21"/>
      <c r="DC368" s="21"/>
      <c r="DD368" s="21"/>
      <c r="DE368" s="21"/>
      <c r="DF368" s="21"/>
      <c r="DG368" s="21"/>
      <c r="DH368" s="21"/>
      <c r="DI368" s="21"/>
      <c r="DJ368" s="21"/>
    </row>
    <row r="369" spans="4:114" x14ac:dyDescent="0.3"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1"/>
      <c r="CQ369" s="21"/>
      <c r="CR369" s="21"/>
      <c r="CS369" s="21"/>
      <c r="CT369" s="21"/>
      <c r="CU369" s="21"/>
      <c r="CV369" s="21"/>
      <c r="CW369" s="21"/>
      <c r="CX369" s="21"/>
      <c r="CY369" s="21"/>
      <c r="CZ369" s="21"/>
      <c r="DA369" s="21"/>
      <c r="DB369" s="21"/>
      <c r="DC369" s="21"/>
      <c r="DD369" s="21"/>
      <c r="DE369" s="21"/>
      <c r="DF369" s="21"/>
      <c r="DG369" s="21"/>
      <c r="DH369" s="21"/>
      <c r="DI369" s="21"/>
      <c r="DJ369" s="21"/>
    </row>
    <row r="370" spans="4:114" x14ac:dyDescent="0.3"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1"/>
      <c r="CP370" s="21"/>
      <c r="CQ370" s="21"/>
      <c r="CR370" s="21"/>
      <c r="CS370" s="21"/>
      <c r="CT370" s="21"/>
      <c r="CU370" s="21"/>
      <c r="CV370" s="21"/>
      <c r="CW370" s="21"/>
      <c r="CX370" s="21"/>
      <c r="CY370" s="21"/>
      <c r="CZ370" s="21"/>
      <c r="DA370" s="21"/>
      <c r="DB370" s="21"/>
      <c r="DC370" s="21"/>
      <c r="DD370" s="21"/>
      <c r="DE370" s="21"/>
      <c r="DF370" s="21"/>
      <c r="DG370" s="21"/>
      <c r="DH370" s="21"/>
      <c r="DI370" s="21"/>
      <c r="DJ370" s="21"/>
    </row>
    <row r="371" spans="4:114" x14ac:dyDescent="0.3"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1"/>
      <c r="CP371" s="21"/>
      <c r="CQ371" s="21"/>
      <c r="CR371" s="21"/>
      <c r="CS371" s="21"/>
      <c r="CT371" s="21"/>
      <c r="CU371" s="21"/>
      <c r="CV371" s="21"/>
      <c r="CW371" s="21"/>
      <c r="CX371" s="21"/>
      <c r="CY371" s="21"/>
      <c r="CZ371" s="21"/>
      <c r="DA371" s="21"/>
      <c r="DB371" s="21"/>
      <c r="DC371" s="21"/>
      <c r="DD371" s="21"/>
      <c r="DE371" s="21"/>
      <c r="DF371" s="21"/>
      <c r="DG371" s="21"/>
      <c r="DH371" s="21"/>
      <c r="DI371" s="21"/>
      <c r="DJ371" s="21"/>
    </row>
    <row r="372" spans="4:114" x14ac:dyDescent="0.3"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1"/>
      <c r="CP372" s="21"/>
      <c r="CQ372" s="21"/>
      <c r="CR372" s="21"/>
      <c r="CS372" s="21"/>
      <c r="CT372" s="21"/>
      <c r="CU372" s="21"/>
      <c r="CV372" s="21"/>
      <c r="CW372" s="21"/>
      <c r="CX372" s="21"/>
      <c r="CY372" s="21"/>
      <c r="CZ372" s="21"/>
      <c r="DA372" s="21"/>
      <c r="DB372" s="21"/>
      <c r="DC372" s="21"/>
      <c r="DD372" s="21"/>
      <c r="DE372" s="21"/>
      <c r="DF372" s="21"/>
      <c r="DG372" s="21"/>
      <c r="DH372" s="21"/>
      <c r="DI372" s="21"/>
      <c r="DJ372" s="21"/>
    </row>
    <row r="373" spans="4:114" x14ac:dyDescent="0.3"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1"/>
      <c r="CP373" s="21"/>
      <c r="CQ373" s="21"/>
      <c r="CR373" s="21"/>
      <c r="CS373" s="21"/>
      <c r="CT373" s="21"/>
      <c r="CU373" s="21"/>
      <c r="CV373" s="21"/>
      <c r="CW373" s="21"/>
      <c r="CX373" s="21"/>
      <c r="CY373" s="21"/>
      <c r="CZ373" s="21"/>
      <c r="DA373" s="21"/>
      <c r="DB373" s="21"/>
      <c r="DC373" s="21"/>
      <c r="DD373" s="21"/>
      <c r="DE373" s="21"/>
      <c r="DF373" s="21"/>
      <c r="DG373" s="21"/>
      <c r="DH373" s="21"/>
      <c r="DI373" s="21"/>
      <c r="DJ373" s="21"/>
    </row>
    <row r="374" spans="4:114" x14ac:dyDescent="0.3"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1"/>
      <c r="CP374" s="21"/>
      <c r="CQ374" s="21"/>
      <c r="CR374" s="21"/>
      <c r="CS374" s="21"/>
      <c r="CT374" s="21"/>
      <c r="CU374" s="21"/>
      <c r="CV374" s="21"/>
      <c r="CW374" s="21"/>
      <c r="CX374" s="21"/>
      <c r="CY374" s="21"/>
      <c r="CZ374" s="21"/>
      <c r="DA374" s="21"/>
      <c r="DB374" s="21"/>
      <c r="DC374" s="21"/>
      <c r="DD374" s="21"/>
      <c r="DE374" s="21"/>
      <c r="DF374" s="21"/>
      <c r="DG374" s="21"/>
      <c r="DH374" s="21"/>
      <c r="DI374" s="21"/>
      <c r="DJ374" s="21"/>
    </row>
    <row r="375" spans="4:114" x14ac:dyDescent="0.3"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1"/>
      <c r="CP375" s="21"/>
      <c r="CQ375" s="21"/>
      <c r="CR375" s="21"/>
      <c r="CS375" s="21"/>
      <c r="CT375" s="21"/>
      <c r="CU375" s="21"/>
      <c r="CV375" s="21"/>
      <c r="CW375" s="21"/>
      <c r="CX375" s="21"/>
      <c r="CY375" s="21"/>
      <c r="CZ375" s="21"/>
      <c r="DA375" s="21"/>
      <c r="DB375" s="21"/>
      <c r="DC375" s="21"/>
      <c r="DD375" s="21"/>
      <c r="DE375" s="21"/>
      <c r="DF375" s="21"/>
      <c r="DG375" s="21"/>
      <c r="DH375" s="21"/>
      <c r="DI375" s="21"/>
      <c r="DJ375" s="21"/>
    </row>
    <row r="376" spans="4:114" x14ac:dyDescent="0.3"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1"/>
      <c r="CP376" s="21"/>
      <c r="CQ376" s="21"/>
      <c r="CR376" s="21"/>
      <c r="CS376" s="21"/>
      <c r="CT376" s="21"/>
      <c r="CU376" s="21"/>
      <c r="CV376" s="21"/>
      <c r="CW376" s="21"/>
      <c r="CX376" s="21"/>
      <c r="CY376" s="21"/>
      <c r="CZ376" s="21"/>
      <c r="DA376" s="21"/>
      <c r="DB376" s="21"/>
      <c r="DC376" s="21"/>
      <c r="DD376" s="21"/>
      <c r="DE376" s="21"/>
      <c r="DF376" s="21"/>
      <c r="DG376" s="21"/>
      <c r="DH376" s="21"/>
      <c r="DI376" s="21"/>
      <c r="DJ376" s="21"/>
    </row>
    <row r="377" spans="4:114" x14ac:dyDescent="0.3"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1"/>
      <c r="CP377" s="21"/>
      <c r="CQ377" s="21"/>
      <c r="CR377" s="21"/>
      <c r="CS377" s="21"/>
      <c r="CT377" s="21"/>
      <c r="CU377" s="21"/>
      <c r="CV377" s="21"/>
      <c r="CW377" s="21"/>
      <c r="CX377" s="21"/>
      <c r="CY377" s="21"/>
      <c r="CZ377" s="21"/>
      <c r="DA377" s="21"/>
      <c r="DB377" s="21"/>
      <c r="DC377" s="21"/>
      <c r="DD377" s="21"/>
      <c r="DE377" s="21"/>
      <c r="DF377" s="21"/>
      <c r="DG377" s="21"/>
      <c r="DH377" s="21"/>
      <c r="DI377" s="21"/>
      <c r="DJ377" s="21"/>
    </row>
    <row r="378" spans="4:114" x14ac:dyDescent="0.3"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1"/>
      <c r="CP378" s="21"/>
      <c r="CQ378" s="21"/>
      <c r="CR378" s="21"/>
      <c r="CS378" s="21"/>
      <c r="CT378" s="21"/>
      <c r="CU378" s="21"/>
      <c r="CV378" s="21"/>
      <c r="CW378" s="21"/>
      <c r="CX378" s="21"/>
      <c r="CY378" s="21"/>
      <c r="CZ378" s="21"/>
      <c r="DA378" s="21"/>
      <c r="DB378" s="21"/>
      <c r="DC378" s="21"/>
      <c r="DD378" s="21"/>
      <c r="DE378" s="21"/>
      <c r="DF378" s="21"/>
      <c r="DG378" s="21"/>
      <c r="DH378" s="21"/>
      <c r="DI378" s="21"/>
      <c r="DJ378" s="21"/>
    </row>
    <row r="379" spans="4:114" x14ac:dyDescent="0.3"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1"/>
      <c r="CP379" s="21"/>
      <c r="CQ379" s="21"/>
      <c r="CR379" s="21"/>
      <c r="CS379" s="21"/>
      <c r="CT379" s="21"/>
      <c r="CU379" s="21"/>
      <c r="CV379" s="21"/>
      <c r="CW379" s="21"/>
      <c r="CX379" s="21"/>
      <c r="CY379" s="21"/>
      <c r="CZ379" s="21"/>
      <c r="DA379" s="21"/>
      <c r="DB379" s="21"/>
      <c r="DC379" s="21"/>
      <c r="DD379" s="21"/>
      <c r="DE379" s="21"/>
      <c r="DF379" s="21"/>
      <c r="DG379" s="21"/>
      <c r="DH379" s="21"/>
      <c r="DI379" s="21"/>
      <c r="DJ379" s="21"/>
    </row>
    <row r="380" spans="4:114" x14ac:dyDescent="0.3"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1"/>
      <c r="CP380" s="21"/>
      <c r="CQ380" s="21"/>
      <c r="CR380" s="21"/>
      <c r="CS380" s="21"/>
      <c r="CT380" s="21"/>
      <c r="CU380" s="21"/>
      <c r="CV380" s="21"/>
      <c r="CW380" s="21"/>
      <c r="CX380" s="21"/>
      <c r="CY380" s="21"/>
      <c r="CZ380" s="21"/>
      <c r="DA380" s="21"/>
      <c r="DB380" s="21"/>
      <c r="DC380" s="21"/>
      <c r="DD380" s="21"/>
      <c r="DE380" s="21"/>
      <c r="DF380" s="21"/>
      <c r="DG380" s="21"/>
      <c r="DH380" s="21"/>
      <c r="DI380" s="21"/>
      <c r="DJ380" s="21"/>
    </row>
    <row r="381" spans="4:114" x14ac:dyDescent="0.3"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1"/>
      <c r="CP381" s="21"/>
      <c r="CQ381" s="21"/>
      <c r="CR381" s="21"/>
      <c r="CS381" s="21"/>
      <c r="CT381" s="21"/>
      <c r="CU381" s="21"/>
      <c r="CV381" s="21"/>
      <c r="CW381" s="21"/>
      <c r="CX381" s="21"/>
      <c r="CY381" s="21"/>
      <c r="CZ381" s="21"/>
      <c r="DA381" s="21"/>
      <c r="DB381" s="21"/>
      <c r="DC381" s="21"/>
      <c r="DD381" s="21"/>
      <c r="DE381" s="21"/>
      <c r="DF381" s="21"/>
      <c r="DG381" s="21"/>
      <c r="DH381" s="21"/>
      <c r="DI381" s="21"/>
      <c r="DJ381" s="21"/>
    </row>
    <row r="382" spans="4:114" x14ac:dyDescent="0.3"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1"/>
      <c r="CP382" s="21"/>
      <c r="CQ382" s="21"/>
      <c r="CR382" s="21"/>
      <c r="CS382" s="21"/>
      <c r="CT382" s="21"/>
      <c r="CU382" s="21"/>
      <c r="CV382" s="21"/>
      <c r="CW382" s="21"/>
      <c r="CX382" s="21"/>
      <c r="CY382" s="21"/>
      <c r="CZ382" s="21"/>
      <c r="DA382" s="21"/>
      <c r="DB382" s="21"/>
      <c r="DC382" s="21"/>
      <c r="DD382" s="21"/>
      <c r="DE382" s="21"/>
      <c r="DF382" s="21"/>
      <c r="DG382" s="21"/>
      <c r="DH382" s="21"/>
      <c r="DI382" s="21"/>
      <c r="DJ382" s="21"/>
    </row>
    <row r="383" spans="4:114" x14ac:dyDescent="0.3"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1"/>
      <c r="CP383" s="21"/>
      <c r="CQ383" s="21"/>
      <c r="CR383" s="21"/>
      <c r="CS383" s="21"/>
      <c r="CT383" s="21"/>
      <c r="CU383" s="21"/>
      <c r="CV383" s="21"/>
      <c r="CW383" s="21"/>
      <c r="CX383" s="21"/>
      <c r="CY383" s="21"/>
      <c r="CZ383" s="21"/>
      <c r="DA383" s="21"/>
      <c r="DB383" s="21"/>
      <c r="DC383" s="21"/>
      <c r="DD383" s="21"/>
      <c r="DE383" s="21"/>
      <c r="DF383" s="21"/>
      <c r="DG383" s="21"/>
      <c r="DH383" s="21"/>
      <c r="DI383" s="21"/>
      <c r="DJ383" s="21"/>
    </row>
    <row r="384" spans="4:114" x14ac:dyDescent="0.3"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1"/>
      <c r="CP384" s="21"/>
      <c r="CQ384" s="21"/>
      <c r="CR384" s="21"/>
      <c r="CS384" s="21"/>
      <c r="CT384" s="21"/>
      <c r="CU384" s="21"/>
      <c r="CV384" s="21"/>
      <c r="CW384" s="21"/>
      <c r="CX384" s="21"/>
      <c r="CY384" s="21"/>
      <c r="CZ384" s="21"/>
      <c r="DA384" s="21"/>
      <c r="DB384" s="21"/>
      <c r="DC384" s="21"/>
      <c r="DD384" s="21"/>
      <c r="DE384" s="21"/>
      <c r="DF384" s="21"/>
      <c r="DG384" s="21"/>
      <c r="DH384" s="21"/>
      <c r="DI384" s="21"/>
      <c r="DJ384" s="21"/>
    </row>
    <row r="385" spans="4:114" x14ac:dyDescent="0.3"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1"/>
      <c r="CP385" s="21"/>
      <c r="CQ385" s="21"/>
      <c r="CR385" s="21"/>
      <c r="CS385" s="21"/>
      <c r="CT385" s="21"/>
      <c r="CU385" s="21"/>
      <c r="CV385" s="21"/>
      <c r="CW385" s="21"/>
      <c r="CX385" s="21"/>
      <c r="CY385" s="21"/>
      <c r="CZ385" s="21"/>
      <c r="DA385" s="21"/>
      <c r="DB385" s="21"/>
      <c r="DC385" s="21"/>
      <c r="DD385" s="21"/>
      <c r="DE385" s="21"/>
      <c r="DF385" s="21"/>
      <c r="DG385" s="21"/>
      <c r="DH385" s="21"/>
      <c r="DI385" s="21"/>
      <c r="DJ385" s="21"/>
    </row>
    <row r="386" spans="4:114" x14ac:dyDescent="0.3"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1"/>
      <c r="CP386" s="21"/>
      <c r="CQ386" s="21"/>
      <c r="CR386" s="21"/>
      <c r="CS386" s="21"/>
      <c r="CT386" s="21"/>
      <c r="CU386" s="21"/>
      <c r="CV386" s="21"/>
      <c r="CW386" s="21"/>
      <c r="CX386" s="21"/>
      <c r="CY386" s="21"/>
      <c r="CZ386" s="21"/>
      <c r="DA386" s="21"/>
      <c r="DB386" s="21"/>
      <c r="DC386" s="21"/>
      <c r="DD386" s="21"/>
      <c r="DE386" s="21"/>
      <c r="DF386" s="21"/>
      <c r="DG386" s="21"/>
      <c r="DH386" s="21"/>
      <c r="DI386" s="21"/>
      <c r="DJ386" s="21"/>
    </row>
    <row r="387" spans="4:114" x14ac:dyDescent="0.3"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1"/>
      <c r="CP387" s="21"/>
      <c r="CQ387" s="21"/>
      <c r="CR387" s="21"/>
      <c r="CS387" s="21"/>
      <c r="CT387" s="21"/>
      <c r="CU387" s="21"/>
      <c r="CV387" s="21"/>
      <c r="CW387" s="21"/>
      <c r="CX387" s="21"/>
      <c r="CY387" s="21"/>
      <c r="CZ387" s="21"/>
      <c r="DA387" s="21"/>
      <c r="DB387" s="21"/>
      <c r="DC387" s="21"/>
      <c r="DD387" s="21"/>
      <c r="DE387" s="21"/>
      <c r="DF387" s="21"/>
      <c r="DG387" s="21"/>
      <c r="DH387" s="21"/>
      <c r="DI387" s="21"/>
      <c r="DJ387" s="21"/>
    </row>
    <row r="388" spans="4:114" x14ac:dyDescent="0.3"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1"/>
      <c r="CQ388" s="21"/>
      <c r="CR388" s="21"/>
      <c r="CS388" s="21"/>
      <c r="CT388" s="21"/>
      <c r="CU388" s="21"/>
      <c r="CV388" s="21"/>
      <c r="CW388" s="21"/>
      <c r="CX388" s="21"/>
      <c r="CY388" s="21"/>
      <c r="CZ388" s="21"/>
      <c r="DA388" s="21"/>
      <c r="DB388" s="21"/>
      <c r="DC388" s="21"/>
      <c r="DD388" s="21"/>
      <c r="DE388" s="21"/>
      <c r="DF388" s="21"/>
      <c r="DG388" s="21"/>
      <c r="DH388" s="21"/>
      <c r="DI388" s="21"/>
      <c r="DJ388" s="21"/>
    </row>
    <row r="389" spans="4:114" x14ac:dyDescent="0.3"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1"/>
      <c r="CP389" s="21"/>
      <c r="CQ389" s="21"/>
      <c r="CR389" s="21"/>
      <c r="CS389" s="21"/>
      <c r="CT389" s="21"/>
      <c r="CU389" s="21"/>
      <c r="CV389" s="21"/>
      <c r="CW389" s="21"/>
      <c r="CX389" s="21"/>
      <c r="CY389" s="21"/>
      <c r="CZ389" s="21"/>
      <c r="DA389" s="21"/>
      <c r="DB389" s="21"/>
      <c r="DC389" s="21"/>
      <c r="DD389" s="21"/>
      <c r="DE389" s="21"/>
      <c r="DF389" s="21"/>
      <c r="DG389" s="21"/>
      <c r="DH389" s="21"/>
      <c r="DI389" s="21"/>
      <c r="DJ389" s="21"/>
    </row>
    <row r="390" spans="4:114" x14ac:dyDescent="0.3"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1"/>
      <c r="CP390" s="21"/>
      <c r="CQ390" s="21"/>
      <c r="CR390" s="21"/>
      <c r="CS390" s="21"/>
      <c r="CT390" s="21"/>
      <c r="CU390" s="21"/>
      <c r="CV390" s="21"/>
      <c r="CW390" s="21"/>
      <c r="CX390" s="21"/>
      <c r="CY390" s="21"/>
      <c r="CZ390" s="21"/>
      <c r="DA390" s="21"/>
      <c r="DB390" s="21"/>
      <c r="DC390" s="21"/>
      <c r="DD390" s="21"/>
      <c r="DE390" s="21"/>
      <c r="DF390" s="21"/>
      <c r="DG390" s="21"/>
      <c r="DH390" s="21"/>
      <c r="DI390" s="21"/>
      <c r="DJ390" s="21"/>
    </row>
    <row r="391" spans="4:114" x14ac:dyDescent="0.3"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1"/>
      <c r="CP391" s="21"/>
      <c r="CQ391" s="21"/>
      <c r="CR391" s="21"/>
      <c r="CS391" s="21"/>
      <c r="CT391" s="21"/>
      <c r="CU391" s="21"/>
      <c r="CV391" s="21"/>
      <c r="CW391" s="21"/>
      <c r="CX391" s="21"/>
      <c r="CY391" s="21"/>
      <c r="CZ391" s="21"/>
      <c r="DA391" s="21"/>
      <c r="DB391" s="21"/>
      <c r="DC391" s="21"/>
      <c r="DD391" s="21"/>
      <c r="DE391" s="21"/>
      <c r="DF391" s="21"/>
      <c r="DG391" s="21"/>
      <c r="DH391" s="21"/>
      <c r="DI391" s="21"/>
      <c r="DJ391" s="21"/>
    </row>
    <row r="392" spans="4:114" x14ac:dyDescent="0.3"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1"/>
      <c r="CP392" s="21"/>
      <c r="CQ392" s="21"/>
      <c r="CR392" s="21"/>
      <c r="CS392" s="21"/>
      <c r="CT392" s="21"/>
      <c r="CU392" s="21"/>
      <c r="CV392" s="21"/>
      <c r="CW392" s="21"/>
      <c r="CX392" s="21"/>
      <c r="CY392" s="21"/>
      <c r="CZ392" s="21"/>
      <c r="DA392" s="21"/>
      <c r="DB392" s="21"/>
      <c r="DC392" s="21"/>
      <c r="DD392" s="21"/>
      <c r="DE392" s="21"/>
      <c r="DF392" s="21"/>
      <c r="DG392" s="21"/>
      <c r="DH392" s="21"/>
      <c r="DI392" s="21"/>
      <c r="DJ392" s="21"/>
    </row>
    <row r="393" spans="4:114" x14ac:dyDescent="0.3"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1"/>
      <c r="CP393" s="21"/>
      <c r="CQ393" s="21"/>
      <c r="CR393" s="21"/>
      <c r="CS393" s="21"/>
      <c r="CT393" s="21"/>
      <c r="CU393" s="21"/>
      <c r="CV393" s="21"/>
      <c r="CW393" s="21"/>
      <c r="CX393" s="21"/>
      <c r="CY393" s="21"/>
      <c r="CZ393" s="21"/>
      <c r="DA393" s="21"/>
      <c r="DB393" s="21"/>
      <c r="DC393" s="21"/>
      <c r="DD393" s="21"/>
      <c r="DE393" s="21"/>
      <c r="DF393" s="21"/>
      <c r="DG393" s="21"/>
      <c r="DH393" s="21"/>
      <c r="DI393" s="21"/>
      <c r="DJ393" s="21"/>
    </row>
    <row r="394" spans="4:114" x14ac:dyDescent="0.3"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1"/>
      <c r="CP394" s="21"/>
      <c r="CQ394" s="21"/>
      <c r="CR394" s="21"/>
      <c r="CS394" s="21"/>
      <c r="CT394" s="21"/>
      <c r="CU394" s="21"/>
      <c r="CV394" s="21"/>
      <c r="CW394" s="21"/>
      <c r="CX394" s="21"/>
      <c r="CY394" s="21"/>
      <c r="CZ394" s="21"/>
      <c r="DA394" s="21"/>
      <c r="DB394" s="21"/>
      <c r="DC394" s="21"/>
      <c r="DD394" s="21"/>
      <c r="DE394" s="21"/>
      <c r="DF394" s="21"/>
      <c r="DG394" s="21"/>
      <c r="DH394" s="21"/>
      <c r="DI394" s="21"/>
      <c r="DJ394" s="21"/>
    </row>
    <row r="395" spans="4:114" x14ac:dyDescent="0.3"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1"/>
      <c r="CP395" s="21"/>
      <c r="CQ395" s="21"/>
      <c r="CR395" s="21"/>
      <c r="CS395" s="21"/>
      <c r="CT395" s="21"/>
      <c r="CU395" s="21"/>
      <c r="CV395" s="21"/>
      <c r="CW395" s="21"/>
      <c r="CX395" s="21"/>
      <c r="CY395" s="21"/>
      <c r="CZ395" s="21"/>
      <c r="DA395" s="21"/>
      <c r="DB395" s="21"/>
      <c r="DC395" s="21"/>
      <c r="DD395" s="21"/>
      <c r="DE395" s="21"/>
      <c r="DF395" s="21"/>
      <c r="DG395" s="21"/>
      <c r="DH395" s="21"/>
      <c r="DI395" s="21"/>
      <c r="DJ395" s="21"/>
    </row>
    <row r="396" spans="4:114" x14ac:dyDescent="0.3"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1"/>
      <c r="CP396" s="21"/>
      <c r="CQ396" s="21"/>
      <c r="CR396" s="21"/>
      <c r="CS396" s="21"/>
      <c r="CT396" s="21"/>
      <c r="CU396" s="21"/>
      <c r="CV396" s="21"/>
      <c r="CW396" s="21"/>
      <c r="CX396" s="21"/>
      <c r="CY396" s="21"/>
      <c r="CZ396" s="21"/>
      <c r="DA396" s="21"/>
      <c r="DB396" s="21"/>
      <c r="DC396" s="21"/>
      <c r="DD396" s="21"/>
      <c r="DE396" s="21"/>
      <c r="DF396" s="21"/>
      <c r="DG396" s="21"/>
      <c r="DH396" s="21"/>
      <c r="DI396" s="21"/>
      <c r="DJ396" s="21"/>
    </row>
    <row r="397" spans="4:114" x14ac:dyDescent="0.3"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1"/>
      <c r="CP397" s="21"/>
      <c r="CQ397" s="21"/>
      <c r="CR397" s="21"/>
      <c r="CS397" s="21"/>
      <c r="CT397" s="21"/>
      <c r="CU397" s="21"/>
      <c r="CV397" s="21"/>
      <c r="CW397" s="21"/>
      <c r="CX397" s="21"/>
      <c r="CY397" s="21"/>
      <c r="CZ397" s="21"/>
      <c r="DA397" s="21"/>
      <c r="DB397" s="21"/>
      <c r="DC397" s="21"/>
      <c r="DD397" s="21"/>
      <c r="DE397" s="21"/>
      <c r="DF397" s="21"/>
      <c r="DG397" s="21"/>
      <c r="DH397" s="21"/>
      <c r="DI397" s="21"/>
      <c r="DJ397" s="21"/>
    </row>
    <row r="398" spans="4:114" x14ac:dyDescent="0.3"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1"/>
      <c r="CP398" s="21"/>
      <c r="CQ398" s="21"/>
      <c r="CR398" s="21"/>
      <c r="CS398" s="21"/>
      <c r="CT398" s="21"/>
      <c r="CU398" s="21"/>
      <c r="CV398" s="21"/>
      <c r="CW398" s="21"/>
      <c r="CX398" s="21"/>
      <c r="CY398" s="21"/>
      <c r="CZ398" s="21"/>
      <c r="DA398" s="21"/>
      <c r="DB398" s="21"/>
      <c r="DC398" s="21"/>
      <c r="DD398" s="21"/>
      <c r="DE398" s="21"/>
      <c r="DF398" s="21"/>
      <c r="DG398" s="21"/>
      <c r="DH398" s="21"/>
      <c r="DI398" s="21"/>
      <c r="DJ398" s="21"/>
    </row>
    <row r="399" spans="4:114" x14ac:dyDescent="0.3"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1"/>
      <c r="CP399" s="21"/>
      <c r="CQ399" s="21"/>
      <c r="CR399" s="21"/>
      <c r="CS399" s="21"/>
      <c r="CT399" s="21"/>
      <c r="CU399" s="21"/>
      <c r="CV399" s="21"/>
      <c r="CW399" s="21"/>
      <c r="CX399" s="21"/>
      <c r="CY399" s="21"/>
      <c r="CZ399" s="21"/>
      <c r="DA399" s="21"/>
      <c r="DB399" s="21"/>
      <c r="DC399" s="21"/>
      <c r="DD399" s="21"/>
      <c r="DE399" s="21"/>
      <c r="DF399" s="21"/>
      <c r="DG399" s="21"/>
      <c r="DH399" s="21"/>
      <c r="DI399" s="21"/>
      <c r="DJ399" s="21"/>
    </row>
    <row r="400" spans="4:114" x14ac:dyDescent="0.3"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1"/>
      <c r="CP400" s="21"/>
      <c r="CQ400" s="21"/>
      <c r="CR400" s="21"/>
      <c r="CS400" s="21"/>
      <c r="CT400" s="21"/>
      <c r="CU400" s="21"/>
      <c r="CV400" s="21"/>
      <c r="CW400" s="21"/>
      <c r="CX400" s="21"/>
      <c r="CY400" s="21"/>
      <c r="CZ400" s="21"/>
      <c r="DA400" s="21"/>
      <c r="DB400" s="21"/>
      <c r="DC400" s="21"/>
      <c r="DD400" s="21"/>
      <c r="DE400" s="21"/>
      <c r="DF400" s="21"/>
      <c r="DG400" s="21"/>
      <c r="DH400" s="21"/>
      <c r="DI400" s="21"/>
      <c r="DJ400" s="21"/>
    </row>
    <row r="401" spans="4:114" x14ac:dyDescent="0.3"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1"/>
      <c r="CP401" s="21"/>
      <c r="CQ401" s="21"/>
      <c r="CR401" s="21"/>
      <c r="CS401" s="21"/>
      <c r="CT401" s="21"/>
      <c r="CU401" s="21"/>
      <c r="CV401" s="21"/>
      <c r="CW401" s="21"/>
      <c r="CX401" s="21"/>
      <c r="CY401" s="21"/>
      <c r="CZ401" s="21"/>
      <c r="DA401" s="21"/>
      <c r="DB401" s="21"/>
      <c r="DC401" s="21"/>
      <c r="DD401" s="21"/>
      <c r="DE401" s="21"/>
      <c r="DF401" s="21"/>
      <c r="DG401" s="21"/>
      <c r="DH401" s="21"/>
      <c r="DI401" s="21"/>
      <c r="DJ401" s="21"/>
    </row>
    <row r="402" spans="4:114" x14ac:dyDescent="0.3"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1"/>
      <c r="CP402" s="21"/>
      <c r="CQ402" s="21"/>
      <c r="CR402" s="21"/>
      <c r="CS402" s="21"/>
      <c r="CT402" s="21"/>
      <c r="CU402" s="21"/>
      <c r="CV402" s="21"/>
      <c r="CW402" s="21"/>
      <c r="CX402" s="21"/>
      <c r="CY402" s="21"/>
      <c r="CZ402" s="21"/>
      <c r="DA402" s="21"/>
      <c r="DB402" s="21"/>
      <c r="DC402" s="21"/>
      <c r="DD402" s="21"/>
      <c r="DE402" s="21"/>
      <c r="DF402" s="21"/>
      <c r="DG402" s="21"/>
      <c r="DH402" s="21"/>
      <c r="DI402" s="21"/>
      <c r="DJ402" s="21"/>
    </row>
    <row r="403" spans="4:114" x14ac:dyDescent="0.3"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1"/>
      <c r="CP403" s="21"/>
      <c r="CQ403" s="21"/>
      <c r="CR403" s="21"/>
      <c r="CS403" s="21"/>
      <c r="CT403" s="21"/>
      <c r="CU403" s="21"/>
      <c r="CV403" s="21"/>
      <c r="CW403" s="21"/>
      <c r="CX403" s="21"/>
      <c r="CY403" s="21"/>
      <c r="CZ403" s="21"/>
      <c r="DA403" s="21"/>
      <c r="DB403" s="21"/>
      <c r="DC403" s="21"/>
      <c r="DD403" s="21"/>
      <c r="DE403" s="21"/>
      <c r="DF403" s="21"/>
      <c r="DG403" s="21"/>
      <c r="DH403" s="21"/>
      <c r="DI403" s="21"/>
      <c r="DJ403" s="21"/>
    </row>
    <row r="404" spans="4:114" x14ac:dyDescent="0.3"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1"/>
      <c r="CP404" s="21"/>
      <c r="CQ404" s="21"/>
      <c r="CR404" s="21"/>
      <c r="CS404" s="21"/>
      <c r="CT404" s="21"/>
      <c r="CU404" s="21"/>
      <c r="CV404" s="21"/>
      <c r="CW404" s="21"/>
      <c r="CX404" s="21"/>
      <c r="CY404" s="21"/>
      <c r="CZ404" s="21"/>
      <c r="DA404" s="21"/>
      <c r="DB404" s="21"/>
      <c r="DC404" s="21"/>
      <c r="DD404" s="21"/>
      <c r="DE404" s="21"/>
      <c r="DF404" s="21"/>
      <c r="DG404" s="21"/>
      <c r="DH404" s="21"/>
      <c r="DI404" s="21"/>
      <c r="DJ404" s="21"/>
    </row>
    <row r="405" spans="4:114" x14ac:dyDescent="0.3"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1"/>
      <c r="CP405" s="21"/>
      <c r="CQ405" s="21"/>
      <c r="CR405" s="21"/>
      <c r="CS405" s="21"/>
      <c r="CT405" s="21"/>
      <c r="CU405" s="21"/>
      <c r="CV405" s="21"/>
      <c r="CW405" s="21"/>
      <c r="CX405" s="21"/>
      <c r="CY405" s="21"/>
      <c r="CZ405" s="21"/>
      <c r="DA405" s="21"/>
      <c r="DB405" s="21"/>
      <c r="DC405" s="21"/>
      <c r="DD405" s="21"/>
      <c r="DE405" s="21"/>
      <c r="DF405" s="21"/>
      <c r="DG405" s="21"/>
      <c r="DH405" s="21"/>
      <c r="DI405" s="21"/>
      <c r="DJ405" s="21"/>
    </row>
    <row r="406" spans="4:114" x14ac:dyDescent="0.3"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1"/>
      <c r="CP406" s="21"/>
      <c r="CQ406" s="21"/>
      <c r="CR406" s="21"/>
      <c r="CS406" s="21"/>
      <c r="CT406" s="21"/>
      <c r="CU406" s="21"/>
      <c r="CV406" s="21"/>
      <c r="CW406" s="21"/>
      <c r="CX406" s="21"/>
      <c r="CY406" s="21"/>
      <c r="CZ406" s="21"/>
      <c r="DA406" s="21"/>
      <c r="DB406" s="21"/>
      <c r="DC406" s="21"/>
      <c r="DD406" s="21"/>
      <c r="DE406" s="21"/>
      <c r="DF406" s="21"/>
      <c r="DG406" s="21"/>
      <c r="DH406" s="21"/>
      <c r="DI406" s="21"/>
      <c r="DJ406" s="21"/>
    </row>
    <row r="407" spans="4:114" x14ac:dyDescent="0.3"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1"/>
      <c r="CP407" s="21"/>
      <c r="CQ407" s="21"/>
      <c r="CR407" s="21"/>
      <c r="CS407" s="21"/>
      <c r="CT407" s="21"/>
      <c r="CU407" s="21"/>
      <c r="CV407" s="21"/>
      <c r="CW407" s="21"/>
      <c r="CX407" s="21"/>
      <c r="CY407" s="21"/>
      <c r="CZ407" s="21"/>
      <c r="DA407" s="21"/>
      <c r="DB407" s="21"/>
      <c r="DC407" s="21"/>
      <c r="DD407" s="21"/>
      <c r="DE407" s="21"/>
      <c r="DF407" s="21"/>
      <c r="DG407" s="21"/>
      <c r="DH407" s="21"/>
      <c r="DI407" s="21"/>
      <c r="DJ407" s="21"/>
    </row>
    <row r="408" spans="4:114" x14ac:dyDescent="0.3"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1"/>
      <c r="CP408" s="21"/>
      <c r="CQ408" s="21"/>
      <c r="CR408" s="21"/>
      <c r="CS408" s="21"/>
      <c r="CT408" s="21"/>
      <c r="CU408" s="21"/>
      <c r="CV408" s="21"/>
      <c r="CW408" s="21"/>
      <c r="CX408" s="21"/>
      <c r="CY408" s="21"/>
      <c r="CZ408" s="21"/>
      <c r="DA408" s="21"/>
      <c r="DB408" s="21"/>
      <c r="DC408" s="21"/>
      <c r="DD408" s="21"/>
      <c r="DE408" s="21"/>
      <c r="DF408" s="21"/>
      <c r="DG408" s="21"/>
      <c r="DH408" s="21"/>
      <c r="DI408" s="21"/>
      <c r="DJ408" s="21"/>
    </row>
    <row r="409" spans="4:114" x14ac:dyDescent="0.3"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1"/>
      <c r="CP409" s="21"/>
      <c r="CQ409" s="21"/>
      <c r="CR409" s="21"/>
      <c r="CS409" s="21"/>
      <c r="CT409" s="21"/>
      <c r="CU409" s="21"/>
      <c r="CV409" s="21"/>
      <c r="CW409" s="21"/>
      <c r="CX409" s="21"/>
      <c r="CY409" s="21"/>
      <c r="CZ409" s="21"/>
      <c r="DA409" s="21"/>
      <c r="DB409" s="21"/>
      <c r="DC409" s="21"/>
      <c r="DD409" s="21"/>
      <c r="DE409" s="21"/>
      <c r="DF409" s="21"/>
      <c r="DG409" s="21"/>
      <c r="DH409" s="21"/>
      <c r="DI409" s="21"/>
      <c r="DJ409" s="21"/>
    </row>
    <row r="410" spans="4:114" x14ac:dyDescent="0.3"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1"/>
      <c r="CP410" s="21"/>
      <c r="CQ410" s="21"/>
      <c r="CR410" s="21"/>
      <c r="CS410" s="21"/>
      <c r="CT410" s="21"/>
      <c r="CU410" s="21"/>
      <c r="CV410" s="21"/>
      <c r="CW410" s="21"/>
      <c r="CX410" s="21"/>
      <c r="CY410" s="21"/>
      <c r="CZ410" s="21"/>
      <c r="DA410" s="21"/>
      <c r="DB410" s="21"/>
      <c r="DC410" s="21"/>
      <c r="DD410" s="21"/>
      <c r="DE410" s="21"/>
      <c r="DF410" s="21"/>
      <c r="DG410" s="21"/>
      <c r="DH410" s="21"/>
      <c r="DI410" s="21"/>
      <c r="DJ410" s="21"/>
    </row>
    <row r="411" spans="4:114" x14ac:dyDescent="0.3"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1"/>
      <c r="CP411" s="21"/>
      <c r="CQ411" s="21"/>
      <c r="CR411" s="21"/>
      <c r="CS411" s="21"/>
      <c r="CT411" s="21"/>
      <c r="CU411" s="21"/>
      <c r="CV411" s="21"/>
      <c r="CW411" s="21"/>
      <c r="CX411" s="21"/>
      <c r="CY411" s="21"/>
      <c r="CZ411" s="21"/>
      <c r="DA411" s="21"/>
      <c r="DB411" s="21"/>
      <c r="DC411" s="21"/>
      <c r="DD411" s="21"/>
      <c r="DE411" s="21"/>
      <c r="DF411" s="21"/>
      <c r="DG411" s="21"/>
      <c r="DH411" s="21"/>
      <c r="DI411" s="21"/>
      <c r="DJ411" s="21"/>
    </row>
    <row r="412" spans="4:114" x14ac:dyDescent="0.3"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1"/>
      <c r="CP412" s="21"/>
      <c r="CQ412" s="21"/>
      <c r="CR412" s="21"/>
      <c r="CS412" s="21"/>
      <c r="CT412" s="21"/>
      <c r="CU412" s="21"/>
      <c r="CV412" s="21"/>
      <c r="CW412" s="21"/>
      <c r="CX412" s="21"/>
      <c r="CY412" s="21"/>
      <c r="CZ412" s="21"/>
      <c r="DA412" s="21"/>
      <c r="DB412" s="21"/>
      <c r="DC412" s="21"/>
      <c r="DD412" s="21"/>
      <c r="DE412" s="21"/>
      <c r="DF412" s="21"/>
      <c r="DG412" s="21"/>
      <c r="DH412" s="21"/>
      <c r="DI412" s="21"/>
      <c r="DJ412" s="21"/>
    </row>
    <row r="413" spans="4:114" x14ac:dyDescent="0.3"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1"/>
      <c r="CP413" s="21"/>
      <c r="CQ413" s="21"/>
      <c r="CR413" s="21"/>
      <c r="CS413" s="21"/>
      <c r="CT413" s="21"/>
      <c r="CU413" s="21"/>
      <c r="CV413" s="21"/>
      <c r="CW413" s="21"/>
      <c r="CX413" s="21"/>
      <c r="CY413" s="21"/>
      <c r="CZ413" s="21"/>
      <c r="DA413" s="21"/>
      <c r="DB413" s="21"/>
      <c r="DC413" s="21"/>
      <c r="DD413" s="21"/>
      <c r="DE413" s="21"/>
      <c r="DF413" s="21"/>
      <c r="DG413" s="21"/>
      <c r="DH413" s="21"/>
      <c r="DI413" s="21"/>
      <c r="DJ413" s="21"/>
    </row>
    <row r="414" spans="4:114" x14ac:dyDescent="0.3"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1"/>
      <c r="CP414" s="21"/>
      <c r="CQ414" s="21"/>
      <c r="CR414" s="21"/>
      <c r="CS414" s="21"/>
      <c r="CT414" s="21"/>
      <c r="CU414" s="21"/>
      <c r="CV414" s="21"/>
      <c r="CW414" s="21"/>
      <c r="CX414" s="21"/>
      <c r="CY414" s="21"/>
      <c r="CZ414" s="21"/>
      <c r="DA414" s="21"/>
      <c r="DB414" s="21"/>
      <c r="DC414" s="21"/>
      <c r="DD414" s="21"/>
      <c r="DE414" s="21"/>
      <c r="DF414" s="21"/>
      <c r="DG414" s="21"/>
      <c r="DH414" s="21"/>
      <c r="DI414" s="21"/>
      <c r="DJ414" s="21"/>
    </row>
    <row r="415" spans="4:114" x14ac:dyDescent="0.3"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1"/>
      <c r="CP415" s="21"/>
      <c r="CQ415" s="21"/>
      <c r="CR415" s="21"/>
      <c r="CS415" s="21"/>
      <c r="CT415" s="21"/>
      <c r="CU415" s="21"/>
      <c r="CV415" s="21"/>
      <c r="CW415" s="21"/>
      <c r="CX415" s="21"/>
      <c r="CY415" s="21"/>
      <c r="CZ415" s="21"/>
      <c r="DA415" s="21"/>
      <c r="DB415" s="21"/>
      <c r="DC415" s="21"/>
      <c r="DD415" s="21"/>
      <c r="DE415" s="21"/>
      <c r="DF415" s="21"/>
      <c r="DG415" s="21"/>
      <c r="DH415" s="21"/>
      <c r="DI415" s="21"/>
      <c r="DJ415" s="21"/>
    </row>
    <row r="416" spans="4:114" x14ac:dyDescent="0.3"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1"/>
      <c r="CP416" s="21"/>
      <c r="CQ416" s="21"/>
      <c r="CR416" s="21"/>
      <c r="CS416" s="21"/>
      <c r="CT416" s="21"/>
      <c r="CU416" s="21"/>
      <c r="CV416" s="21"/>
      <c r="CW416" s="21"/>
      <c r="CX416" s="21"/>
      <c r="CY416" s="21"/>
      <c r="CZ416" s="21"/>
      <c r="DA416" s="21"/>
      <c r="DB416" s="21"/>
      <c r="DC416" s="21"/>
      <c r="DD416" s="21"/>
      <c r="DE416" s="21"/>
      <c r="DF416" s="21"/>
      <c r="DG416" s="21"/>
      <c r="DH416" s="21"/>
      <c r="DI416" s="21"/>
      <c r="DJ416" s="21"/>
    </row>
    <row r="417" spans="4:114" x14ac:dyDescent="0.3"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1"/>
      <c r="CP417" s="21"/>
      <c r="CQ417" s="21"/>
      <c r="CR417" s="21"/>
      <c r="CS417" s="21"/>
      <c r="CT417" s="21"/>
      <c r="CU417" s="21"/>
      <c r="CV417" s="21"/>
      <c r="CW417" s="21"/>
      <c r="CX417" s="21"/>
      <c r="CY417" s="21"/>
      <c r="CZ417" s="21"/>
      <c r="DA417" s="21"/>
      <c r="DB417" s="21"/>
      <c r="DC417" s="21"/>
      <c r="DD417" s="21"/>
      <c r="DE417" s="21"/>
      <c r="DF417" s="21"/>
      <c r="DG417" s="21"/>
      <c r="DH417" s="21"/>
      <c r="DI417" s="21"/>
      <c r="DJ417" s="21"/>
    </row>
    <row r="418" spans="4:114" x14ac:dyDescent="0.3"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1"/>
      <c r="CP418" s="21"/>
      <c r="CQ418" s="21"/>
      <c r="CR418" s="21"/>
      <c r="CS418" s="21"/>
      <c r="CT418" s="21"/>
      <c r="CU418" s="21"/>
      <c r="CV418" s="21"/>
      <c r="CW418" s="21"/>
      <c r="CX418" s="21"/>
      <c r="CY418" s="21"/>
      <c r="CZ418" s="21"/>
      <c r="DA418" s="21"/>
      <c r="DB418" s="21"/>
      <c r="DC418" s="21"/>
      <c r="DD418" s="21"/>
      <c r="DE418" s="21"/>
      <c r="DF418" s="21"/>
      <c r="DG418" s="21"/>
      <c r="DH418" s="21"/>
      <c r="DI418" s="21"/>
      <c r="DJ418" s="21"/>
    </row>
    <row r="419" spans="4:114" x14ac:dyDescent="0.3"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1"/>
      <c r="CP419" s="21"/>
      <c r="CQ419" s="21"/>
      <c r="CR419" s="21"/>
      <c r="CS419" s="21"/>
      <c r="CT419" s="21"/>
      <c r="CU419" s="21"/>
      <c r="CV419" s="21"/>
      <c r="CW419" s="21"/>
      <c r="CX419" s="21"/>
      <c r="CY419" s="21"/>
      <c r="CZ419" s="21"/>
      <c r="DA419" s="21"/>
      <c r="DB419" s="21"/>
      <c r="DC419" s="21"/>
      <c r="DD419" s="21"/>
      <c r="DE419" s="21"/>
      <c r="DF419" s="21"/>
      <c r="DG419" s="21"/>
      <c r="DH419" s="21"/>
      <c r="DI419" s="21"/>
      <c r="DJ419" s="21"/>
    </row>
    <row r="420" spans="4:114" x14ac:dyDescent="0.3"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1"/>
      <c r="CP420" s="21"/>
      <c r="CQ420" s="21"/>
      <c r="CR420" s="21"/>
      <c r="CS420" s="21"/>
      <c r="CT420" s="21"/>
      <c r="CU420" s="21"/>
      <c r="CV420" s="21"/>
      <c r="CW420" s="21"/>
      <c r="CX420" s="21"/>
      <c r="CY420" s="21"/>
      <c r="CZ420" s="21"/>
      <c r="DA420" s="21"/>
      <c r="DB420" s="21"/>
      <c r="DC420" s="21"/>
      <c r="DD420" s="21"/>
      <c r="DE420" s="21"/>
      <c r="DF420" s="21"/>
      <c r="DG420" s="21"/>
      <c r="DH420" s="21"/>
      <c r="DI420" s="21"/>
      <c r="DJ420" s="21"/>
    </row>
    <row r="421" spans="4:114" x14ac:dyDescent="0.3"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1"/>
      <c r="CP421" s="21"/>
      <c r="CQ421" s="21"/>
      <c r="CR421" s="21"/>
      <c r="CS421" s="21"/>
      <c r="CT421" s="21"/>
      <c r="CU421" s="21"/>
      <c r="CV421" s="21"/>
      <c r="CW421" s="21"/>
      <c r="CX421" s="21"/>
      <c r="CY421" s="21"/>
      <c r="CZ421" s="21"/>
      <c r="DA421" s="21"/>
      <c r="DB421" s="21"/>
      <c r="DC421" s="21"/>
      <c r="DD421" s="21"/>
      <c r="DE421" s="21"/>
      <c r="DF421" s="21"/>
      <c r="DG421" s="21"/>
      <c r="DH421" s="21"/>
      <c r="DI421" s="21"/>
      <c r="DJ421" s="21"/>
    </row>
    <row r="422" spans="4:114" x14ac:dyDescent="0.3"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1"/>
      <c r="CP422" s="21"/>
      <c r="CQ422" s="21"/>
      <c r="CR422" s="21"/>
      <c r="CS422" s="21"/>
      <c r="CT422" s="21"/>
      <c r="CU422" s="21"/>
      <c r="CV422" s="21"/>
      <c r="CW422" s="21"/>
      <c r="CX422" s="21"/>
      <c r="CY422" s="21"/>
      <c r="CZ422" s="21"/>
      <c r="DA422" s="21"/>
      <c r="DB422" s="21"/>
      <c r="DC422" s="21"/>
      <c r="DD422" s="21"/>
      <c r="DE422" s="21"/>
      <c r="DF422" s="21"/>
      <c r="DG422" s="21"/>
      <c r="DH422" s="21"/>
      <c r="DI422" s="21"/>
      <c r="DJ422" s="21"/>
    </row>
    <row r="423" spans="4:114" x14ac:dyDescent="0.3"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1"/>
      <c r="CP423" s="21"/>
      <c r="CQ423" s="21"/>
      <c r="CR423" s="21"/>
      <c r="CS423" s="21"/>
      <c r="CT423" s="21"/>
      <c r="CU423" s="21"/>
      <c r="CV423" s="21"/>
      <c r="CW423" s="21"/>
      <c r="CX423" s="21"/>
      <c r="CY423" s="21"/>
      <c r="CZ423" s="21"/>
      <c r="DA423" s="21"/>
      <c r="DB423" s="21"/>
      <c r="DC423" s="21"/>
      <c r="DD423" s="21"/>
      <c r="DE423" s="21"/>
      <c r="DF423" s="21"/>
      <c r="DG423" s="21"/>
      <c r="DH423" s="21"/>
      <c r="DI423" s="21"/>
      <c r="DJ423" s="21"/>
    </row>
    <row r="424" spans="4:114" x14ac:dyDescent="0.3"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1"/>
      <c r="CP424" s="21"/>
      <c r="CQ424" s="21"/>
      <c r="CR424" s="21"/>
      <c r="CS424" s="21"/>
      <c r="CT424" s="21"/>
      <c r="CU424" s="21"/>
      <c r="CV424" s="21"/>
      <c r="CW424" s="21"/>
      <c r="CX424" s="21"/>
      <c r="CY424" s="21"/>
      <c r="CZ424" s="21"/>
      <c r="DA424" s="21"/>
      <c r="DB424" s="21"/>
      <c r="DC424" s="21"/>
      <c r="DD424" s="21"/>
      <c r="DE424" s="21"/>
      <c r="DF424" s="21"/>
      <c r="DG424" s="21"/>
      <c r="DH424" s="21"/>
      <c r="DI424" s="21"/>
      <c r="DJ424" s="21"/>
    </row>
    <row r="425" spans="4:114" x14ac:dyDescent="0.3"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1"/>
      <c r="CP425" s="21"/>
      <c r="CQ425" s="21"/>
      <c r="CR425" s="21"/>
      <c r="CS425" s="21"/>
      <c r="CT425" s="21"/>
      <c r="CU425" s="21"/>
      <c r="CV425" s="21"/>
      <c r="CW425" s="21"/>
      <c r="CX425" s="21"/>
      <c r="CY425" s="21"/>
      <c r="CZ425" s="21"/>
      <c r="DA425" s="21"/>
      <c r="DB425" s="21"/>
      <c r="DC425" s="21"/>
      <c r="DD425" s="21"/>
      <c r="DE425" s="21"/>
      <c r="DF425" s="21"/>
      <c r="DG425" s="21"/>
      <c r="DH425" s="21"/>
      <c r="DI425" s="21"/>
      <c r="DJ425" s="21"/>
    </row>
    <row r="426" spans="4:114" x14ac:dyDescent="0.3"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1"/>
      <c r="CP426" s="21"/>
      <c r="CQ426" s="21"/>
      <c r="CR426" s="21"/>
      <c r="CS426" s="21"/>
      <c r="CT426" s="21"/>
      <c r="CU426" s="21"/>
      <c r="CV426" s="21"/>
      <c r="CW426" s="21"/>
      <c r="CX426" s="21"/>
      <c r="CY426" s="21"/>
      <c r="CZ426" s="21"/>
      <c r="DA426" s="21"/>
      <c r="DB426" s="21"/>
      <c r="DC426" s="21"/>
      <c r="DD426" s="21"/>
      <c r="DE426" s="21"/>
      <c r="DF426" s="21"/>
      <c r="DG426" s="21"/>
      <c r="DH426" s="21"/>
      <c r="DI426" s="21"/>
      <c r="DJ426" s="21"/>
    </row>
    <row r="427" spans="4:114" x14ac:dyDescent="0.3"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1"/>
      <c r="CP427" s="21"/>
      <c r="CQ427" s="21"/>
      <c r="CR427" s="21"/>
      <c r="CS427" s="21"/>
      <c r="CT427" s="21"/>
      <c r="CU427" s="21"/>
      <c r="CV427" s="21"/>
      <c r="CW427" s="21"/>
      <c r="CX427" s="21"/>
      <c r="CY427" s="21"/>
      <c r="CZ427" s="21"/>
      <c r="DA427" s="21"/>
      <c r="DB427" s="21"/>
      <c r="DC427" s="21"/>
      <c r="DD427" s="21"/>
      <c r="DE427" s="21"/>
      <c r="DF427" s="21"/>
      <c r="DG427" s="21"/>
      <c r="DH427" s="21"/>
      <c r="DI427" s="21"/>
      <c r="DJ427" s="21"/>
    </row>
    <row r="428" spans="4:114" x14ac:dyDescent="0.3"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1"/>
      <c r="CP428" s="21"/>
      <c r="CQ428" s="21"/>
      <c r="CR428" s="21"/>
      <c r="CS428" s="21"/>
      <c r="CT428" s="21"/>
      <c r="CU428" s="21"/>
      <c r="CV428" s="21"/>
      <c r="CW428" s="21"/>
      <c r="CX428" s="21"/>
      <c r="CY428" s="21"/>
      <c r="CZ428" s="21"/>
      <c r="DA428" s="21"/>
      <c r="DB428" s="21"/>
      <c r="DC428" s="21"/>
      <c r="DD428" s="21"/>
      <c r="DE428" s="21"/>
      <c r="DF428" s="21"/>
      <c r="DG428" s="21"/>
      <c r="DH428" s="21"/>
      <c r="DI428" s="21"/>
      <c r="DJ428" s="21"/>
    </row>
    <row r="429" spans="4:114" x14ac:dyDescent="0.3"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1"/>
      <c r="CP429" s="21"/>
      <c r="CQ429" s="21"/>
      <c r="CR429" s="21"/>
      <c r="CS429" s="21"/>
      <c r="CT429" s="21"/>
      <c r="CU429" s="21"/>
      <c r="CV429" s="21"/>
      <c r="CW429" s="21"/>
      <c r="CX429" s="21"/>
      <c r="CY429" s="21"/>
      <c r="CZ429" s="21"/>
      <c r="DA429" s="21"/>
      <c r="DB429" s="21"/>
      <c r="DC429" s="21"/>
      <c r="DD429" s="21"/>
      <c r="DE429" s="21"/>
      <c r="DF429" s="21"/>
      <c r="DG429" s="21"/>
      <c r="DH429" s="21"/>
      <c r="DI429" s="21"/>
      <c r="DJ429" s="21"/>
    </row>
    <row r="430" spans="4:114" x14ac:dyDescent="0.3"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1"/>
      <c r="CP430" s="21"/>
      <c r="CQ430" s="21"/>
      <c r="CR430" s="21"/>
      <c r="CS430" s="21"/>
      <c r="CT430" s="21"/>
      <c r="CU430" s="21"/>
      <c r="CV430" s="21"/>
      <c r="CW430" s="21"/>
      <c r="CX430" s="21"/>
      <c r="CY430" s="21"/>
      <c r="CZ430" s="21"/>
      <c r="DA430" s="21"/>
      <c r="DB430" s="21"/>
      <c r="DC430" s="21"/>
      <c r="DD430" s="21"/>
      <c r="DE430" s="21"/>
      <c r="DF430" s="21"/>
      <c r="DG430" s="21"/>
      <c r="DH430" s="21"/>
      <c r="DI430" s="21"/>
      <c r="DJ430" s="21"/>
    </row>
    <row r="431" spans="4:114" x14ac:dyDescent="0.3"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1"/>
      <c r="CP431" s="21"/>
      <c r="CQ431" s="21"/>
      <c r="CR431" s="21"/>
      <c r="CS431" s="21"/>
      <c r="CT431" s="21"/>
      <c r="CU431" s="21"/>
      <c r="CV431" s="21"/>
      <c r="CW431" s="21"/>
      <c r="CX431" s="21"/>
      <c r="CY431" s="21"/>
      <c r="CZ431" s="21"/>
      <c r="DA431" s="21"/>
      <c r="DB431" s="21"/>
      <c r="DC431" s="21"/>
      <c r="DD431" s="21"/>
      <c r="DE431" s="21"/>
      <c r="DF431" s="21"/>
      <c r="DG431" s="21"/>
      <c r="DH431" s="21"/>
      <c r="DI431" s="21"/>
      <c r="DJ431" s="21"/>
    </row>
    <row r="432" spans="4:114" x14ac:dyDescent="0.3"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1"/>
      <c r="CP432" s="21"/>
      <c r="CQ432" s="21"/>
      <c r="CR432" s="21"/>
      <c r="CS432" s="21"/>
      <c r="CT432" s="21"/>
      <c r="CU432" s="21"/>
      <c r="CV432" s="21"/>
      <c r="CW432" s="21"/>
      <c r="CX432" s="21"/>
      <c r="CY432" s="21"/>
      <c r="CZ432" s="21"/>
      <c r="DA432" s="21"/>
      <c r="DB432" s="21"/>
      <c r="DC432" s="21"/>
      <c r="DD432" s="21"/>
      <c r="DE432" s="21"/>
      <c r="DF432" s="21"/>
      <c r="DG432" s="21"/>
      <c r="DH432" s="21"/>
      <c r="DI432" s="21"/>
      <c r="DJ432" s="21"/>
    </row>
    <row r="433" spans="4:114" x14ac:dyDescent="0.3"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1"/>
      <c r="CP433" s="21"/>
      <c r="CQ433" s="21"/>
      <c r="CR433" s="21"/>
      <c r="CS433" s="21"/>
      <c r="CT433" s="21"/>
      <c r="CU433" s="21"/>
      <c r="CV433" s="21"/>
      <c r="CW433" s="21"/>
      <c r="CX433" s="21"/>
      <c r="CY433" s="21"/>
      <c r="CZ433" s="21"/>
      <c r="DA433" s="21"/>
      <c r="DB433" s="21"/>
      <c r="DC433" s="21"/>
      <c r="DD433" s="21"/>
      <c r="DE433" s="21"/>
      <c r="DF433" s="21"/>
      <c r="DG433" s="21"/>
      <c r="DH433" s="21"/>
      <c r="DI433" s="21"/>
      <c r="DJ433" s="21"/>
    </row>
    <row r="434" spans="4:114" x14ac:dyDescent="0.3"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1"/>
      <c r="CP434" s="21"/>
      <c r="CQ434" s="21"/>
      <c r="CR434" s="21"/>
      <c r="CS434" s="21"/>
      <c r="CT434" s="21"/>
      <c r="CU434" s="21"/>
      <c r="CV434" s="21"/>
      <c r="CW434" s="21"/>
      <c r="CX434" s="21"/>
      <c r="CY434" s="21"/>
      <c r="CZ434" s="21"/>
      <c r="DA434" s="21"/>
      <c r="DB434" s="21"/>
      <c r="DC434" s="21"/>
      <c r="DD434" s="21"/>
      <c r="DE434" s="21"/>
      <c r="DF434" s="21"/>
      <c r="DG434" s="21"/>
      <c r="DH434" s="21"/>
      <c r="DI434" s="21"/>
      <c r="DJ434" s="21"/>
    </row>
    <row r="435" spans="4:114" x14ac:dyDescent="0.3"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1"/>
      <c r="CP435" s="21"/>
      <c r="CQ435" s="21"/>
      <c r="CR435" s="21"/>
      <c r="CS435" s="21"/>
      <c r="CT435" s="21"/>
      <c r="CU435" s="21"/>
      <c r="CV435" s="21"/>
      <c r="CW435" s="21"/>
      <c r="CX435" s="21"/>
      <c r="CY435" s="21"/>
      <c r="CZ435" s="21"/>
      <c r="DA435" s="21"/>
      <c r="DB435" s="21"/>
      <c r="DC435" s="21"/>
      <c r="DD435" s="21"/>
      <c r="DE435" s="21"/>
      <c r="DF435" s="21"/>
      <c r="DG435" s="21"/>
      <c r="DH435" s="21"/>
      <c r="DI435" s="21"/>
      <c r="DJ435" s="21"/>
    </row>
    <row r="436" spans="4:114" x14ac:dyDescent="0.3"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1"/>
      <c r="CP436" s="21"/>
      <c r="CQ436" s="21"/>
      <c r="CR436" s="21"/>
      <c r="CS436" s="21"/>
      <c r="CT436" s="21"/>
      <c r="CU436" s="21"/>
      <c r="CV436" s="21"/>
      <c r="CW436" s="21"/>
      <c r="CX436" s="21"/>
      <c r="CY436" s="21"/>
      <c r="CZ436" s="21"/>
      <c r="DA436" s="21"/>
      <c r="DB436" s="21"/>
      <c r="DC436" s="21"/>
      <c r="DD436" s="21"/>
      <c r="DE436" s="21"/>
      <c r="DF436" s="21"/>
      <c r="DG436" s="21"/>
      <c r="DH436" s="21"/>
      <c r="DI436" s="21"/>
      <c r="DJ436" s="21"/>
    </row>
    <row r="437" spans="4:114" x14ac:dyDescent="0.3"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1"/>
      <c r="CP437" s="21"/>
      <c r="CQ437" s="21"/>
      <c r="CR437" s="21"/>
      <c r="CS437" s="21"/>
      <c r="CT437" s="21"/>
      <c r="CU437" s="21"/>
      <c r="CV437" s="21"/>
      <c r="CW437" s="21"/>
      <c r="CX437" s="21"/>
      <c r="CY437" s="21"/>
      <c r="CZ437" s="21"/>
      <c r="DA437" s="21"/>
      <c r="DB437" s="21"/>
      <c r="DC437" s="21"/>
      <c r="DD437" s="21"/>
      <c r="DE437" s="21"/>
      <c r="DF437" s="21"/>
      <c r="DG437" s="21"/>
      <c r="DH437" s="21"/>
      <c r="DI437" s="21"/>
      <c r="DJ437" s="21"/>
    </row>
    <row r="438" spans="4:114" x14ac:dyDescent="0.3"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1"/>
      <c r="CP438" s="21"/>
      <c r="CQ438" s="21"/>
      <c r="CR438" s="21"/>
      <c r="CS438" s="21"/>
      <c r="CT438" s="21"/>
      <c r="CU438" s="21"/>
      <c r="CV438" s="21"/>
      <c r="CW438" s="21"/>
      <c r="CX438" s="21"/>
      <c r="CY438" s="21"/>
      <c r="CZ438" s="21"/>
      <c r="DA438" s="21"/>
      <c r="DB438" s="21"/>
      <c r="DC438" s="21"/>
      <c r="DD438" s="21"/>
      <c r="DE438" s="21"/>
      <c r="DF438" s="21"/>
      <c r="DG438" s="21"/>
      <c r="DH438" s="21"/>
      <c r="DI438" s="21"/>
      <c r="DJ438" s="21"/>
    </row>
    <row r="439" spans="4:114" x14ac:dyDescent="0.3"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1"/>
      <c r="CP439" s="21"/>
      <c r="CQ439" s="21"/>
      <c r="CR439" s="21"/>
      <c r="CS439" s="21"/>
      <c r="CT439" s="21"/>
      <c r="CU439" s="21"/>
      <c r="CV439" s="21"/>
      <c r="CW439" s="21"/>
      <c r="CX439" s="21"/>
      <c r="CY439" s="21"/>
      <c r="CZ439" s="21"/>
      <c r="DA439" s="21"/>
      <c r="DB439" s="21"/>
      <c r="DC439" s="21"/>
      <c r="DD439" s="21"/>
      <c r="DE439" s="21"/>
      <c r="DF439" s="21"/>
      <c r="DG439" s="21"/>
      <c r="DH439" s="21"/>
      <c r="DI439" s="21"/>
      <c r="DJ439" s="21"/>
    </row>
    <row r="440" spans="4:114" x14ac:dyDescent="0.3"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1"/>
      <c r="CP440" s="21"/>
      <c r="CQ440" s="21"/>
      <c r="CR440" s="21"/>
      <c r="CS440" s="21"/>
      <c r="CT440" s="21"/>
      <c r="CU440" s="21"/>
      <c r="CV440" s="21"/>
      <c r="CW440" s="21"/>
      <c r="CX440" s="21"/>
      <c r="CY440" s="21"/>
      <c r="CZ440" s="21"/>
      <c r="DA440" s="21"/>
      <c r="DB440" s="21"/>
      <c r="DC440" s="21"/>
      <c r="DD440" s="21"/>
      <c r="DE440" s="21"/>
      <c r="DF440" s="21"/>
      <c r="DG440" s="21"/>
      <c r="DH440" s="21"/>
      <c r="DI440" s="21"/>
      <c r="DJ440" s="21"/>
    </row>
    <row r="441" spans="4:114" x14ac:dyDescent="0.3"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1"/>
      <c r="CP441" s="21"/>
      <c r="CQ441" s="21"/>
      <c r="CR441" s="21"/>
      <c r="CS441" s="21"/>
      <c r="CT441" s="21"/>
      <c r="CU441" s="21"/>
      <c r="CV441" s="21"/>
      <c r="CW441" s="21"/>
      <c r="CX441" s="21"/>
      <c r="CY441" s="21"/>
      <c r="CZ441" s="21"/>
      <c r="DA441" s="21"/>
      <c r="DB441" s="21"/>
      <c r="DC441" s="21"/>
      <c r="DD441" s="21"/>
      <c r="DE441" s="21"/>
      <c r="DF441" s="21"/>
      <c r="DG441" s="21"/>
      <c r="DH441" s="21"/>
      <c r="DI441" s="21"/>
      <c r="DJ441" s="21"/>
    </row>
    <row r="442" spans="4:114" x14ac:dyDescent="0.3"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1"/>
      <c r="CP442" s="21"/>
      <c r="CQ442" s="21"/>
      <c r="CR442" s="21"/>
      <c r="CS442" s="21"/>
      <c r="CT442" s="21"/>
      <c r="CU442" s="21"/>
      <c r="CV442" s="21"/>
      <c r="CW442" s="21"/>
      <c r="CX442" s="21"/>
      <c r="CY442" s="21"/>
      <c r="CZ442" s="21"/>
      <c r="DA442" s="21"/>
      <c r="DB442" s="21"/>
      <c r="DC442" s="21"/>
      <c r="DD442" s="21"/>
      <c r="DE442" s="21"/>
      <c r="DF442" s="21"/>
      <c r="DG442" s="21"/>
      <c r="DH442" s="21"/>
      <c r="DI442" s="21"/>
      <c r="DJ442" s="21"/>
    </row>
    <row r="443" spans="4:114" x14ac:dyDescent="0.3"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1"/>
      <c r="CP443" s="21"/>
      <c r="CQ443" s="21"/>
      <c r="CR443" s="21"/>
      <c r="CS443" s="21"/>
      <c r="CT443" s="21"/>
      <c r="CU443" s="21"/>
      <c r="CV443" s="21"/>
      <c r="CW443" s="21"/>
      <c r="CX443" s="21"/>
      <c r="CY443" s="21"/>
      <c r="CZ443" s="21"/>
      <c r="DA443" s="21"/>
      <c r="DB443" s="21"/>
      <c r="DC443" s="21"/>
      <c r="DD443" s="21"/>
      <c r="DE443" s="21"/>
      <c r="DF443" s="21"/>
      <c r="DG443" s="21"/>
      <c r="DH443" s="21"/>
      <c r="DI443" s="21"/>
      <c r="DJ443" s="21"/>
    </row>
    <row r="444" spans="4:114" x14ac:dyDescent="0.3"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1"/>
      <c r="CP444" s="21"/>
      <c r="CQ444" s="21"/>
      <c r="CR444" s="21"/>
      <c r="CS444" s="21"/>
      <c r="CT444" s="21"/>
      <c r="CU444" s="21"/>
      <c r="CV444" s="21"/>
      <c r="CW444" s="21"/>
      <c r="CX444" s="21"/>
      <c r="CY444" s="21"/>
      <c r="CZ444" s="21"/>
      <c r="DA444" s="21"/>
      <c r="DB444" s="21"/>
      <c r="DC444" s="21"/>
      <c r="DD444" s="21"/>
      <c r="DE444" s="21"/>
      <c r="DF444" s="21"/>
      <c r="DG444" s="21"/>
      <c r="DH444" s="21"/>
      <c r="DI444" s="21"/>
      <c r="DJ444" s="21"/>
    </row>
    <row r="445" spans="4:114" x14ac:dyDescent="0.3"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1"/>
      <c r="CP445" s="21"/>
      <c r="CQ445" s="21"/>
      <c r="CR445" s="21"/>
      <c r="CS445" s="21"/>
      <c r="CT445" s="21"/>
      <c r="CU445" s="21"/>
      <c r="CV445" s="21"/>
      <c r="CW445" s="21"/>
      <c r="CX445" s="21"/>
      <c r="CY445" s="21"/>
      <c r="CZ445" s="21"/>
      <c r="DA445" s="21"/>
      <c r="DB445" s="21"/>
      <c r="DC445" s="21"/>
      <c r="DD445" s="21"/>
      <c r="DE445" s="21"/>
      <c r="DF445" s="21"/>
      <c r="DG445" s="21"/>
      <c r="DH445" s="21"/>
      <c r="DI445" s="21"/>
      <c r="DJ445" s="21"/>
    </row>
    <row r="446" spans="4:114" x14ac:dyDescent="0.3"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1"/>
      <c r="CP446" s="21"/>
      <c r="CQ446" s="21"/>
      <c r="CR446" s="21"/>
      <c r="CS446" s="21"/>
      <c r="CT446" s="21"/>
      <c r="CU446" s="21"/>
      <c r="CV446" s="21"/>
      <c r="CW446" s="21"/>
      <c r="CX446" s="21"/>
      <c r="CY446" s="21"/>
      <c r="CZ446" s="21"/>
      <c r="DA446" s="21"/>
      <c r="DB446" s="21"/>
      <c r="DC446" s="21"/>
      <c r="DD446" s="21"/>
      <c r="DE446" s="21"/>
      <c r="DF446" s="21"/>
      <c r="DG446" s="21"/>
      <c r="DH446" s="21"/>
      <c r="DI446" s="21"/>
      <c r="DJ446" s="21"/>
    </row>
    <row r="447" spans="4:114" x14ac:dyDescent="0.3"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1"/>
      <c r="CP447" s="21"/>
      <c r="CQ447" s="21"/>
      <c r="CR447" s="21"/>
      <c r="CS447" s="21"/>
      <c r="CT447" s="21"/>
      <c r="CU447" s="21"/>
      <c r="CV447" s="21"/>
      <c r="CW447" s="21"/>
      <c r="CX447" s="21"/>
      <c r="CY447" s="21"/>
      <c r="CZ447" s="21"/>
      <c r="DA447" s="21"/>
      <c r="DB447" s="21"/>
      <c r="DC447" s="21"/>
      <c r="DD447" s="21"/>
      <c r="DE447" s="21"/>
      <c r="DF447" s="21"/>
      <c r="DG447" s="21"/>
      <c r="DH447" s="21"/>
      <c r="DI447" s="21"/>
      <c r="DJ447" s="21"/>
    </row>
    <row r="448" spans="4:114" x14ac:dyDescent="0.3"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1"/>
      <c r="CP448" s="21"/>
      <c r="CQ448" s="21"/>
      <c r="CR448" s="21"/>
      <c r="CS448" s="21"/>
      <c r="CT448" s="21"/>
      <c r="CU448" s="21"/>
      <c r="CV448" s="21"/>
      <c r="CW448" s="21"/>
      <c r="CX448" s="21"/>
      <c r="CY448" s="21"/>
      <c r="CZ448" s="21"/>
      <c r="DA448" s="21"/>
      <c r="DB448" s="21"/>
      <c r="DC448" s="21"/>
      <c r="DD448" s="21"/>
      <c r="DE448" s="21"/>
      <c r="DF448" s="21"/>
      <c r="DG448" s="21"/>
      <c r="DH448" s="21"/>
      <c r="DI448" s="21"/>
      <c r="DJ448" s="21"/>
    </row>
    <row r="449" spans="4:114" x14ac:dyDescent="0.3"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1"/>
      <c r="CP449" s="21"/>
      <c r="CQ449" s="21"/>
      <c r="CR449" s="21"/>
      <c r="CS449" s="21"/>
      <c r="CT449" s="21"/>
      <c r="CU449" s="21"/>
      <c r="CV449" s="21"/>
      <c r="CW449" s="21"/>
      <c r="CX449" s="21"/>
      <c r="CY449" s="21"/>
      <c r="CZ449" s="21"/>
      <c r="DA449" s="21"/>
      <c r="DB449" s="21"/>
      <c r="DC449" s="21"/>
      <c r="DD449" s="21"/>
      <c r="DE449" s="21"/>
      <c r="DF449" s="21"/>
      <c r="DG449" s="21"/>
      <c r="DH449" s="21"/>
      <c r="DI449" s="21"/>
      <c r="DJ449" s="21"/>
    </row>
    <row r="450" spans="4:114" x14ac:dyDescent="0.3"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1"/>
      <c r="CP450" s="21"/>
      <c r="CQ450" s="21"/>
      <c r="CR450" s="21"/>
      <c r="CS450" s="21"/>
      <c r="CT450" s="21"/>
      <c r="CU450" s="21"/>
      <c r="CV450" s="21"/>
      <c r="CW450" s="21"/>
      <c r="CX450" s="21"/>
      <c r="CY450" s="21"/>
      <c r="CZ450" s="21"/>
      <c r="DA450" s="21"/>
      <c r="DB450" s="21"/>
      <c r="DC450" s="21"/>
      <c r="DD450" s="21"/>
      <c r="DE450" s="21"/>
      <c r="DF450" s="21"/>
      <c r="DG450" s="21"/>
      <c r="DH450" s="21"/>
      <c r="DI450" s="21"/>
      <c r="DJ450" s="21"/>
    </row>
    <row r="451" spans="4:114" x14ac:dyDescent="0.3"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1"/>
      <c r="CP451" s="21"/>
      <c r="CQ451" s="21"/>
      <c r="CR451" s="21"/>
      <c r="CS451" s="21"/>
      <c r="CT451" s="21"/>
      <c r="CU451" s="21"/>
      <c r="CV451" s="21"/>
      <c r="CW451" s="21"/>
      <c r="CX451" s="21"/>
      <c r="CY451" s="21"/>
      <c r="CZ451" s="21"/>
      <c r="DA451" s="21"/>
      <c r="DB451" s="21"/>
      <c r="DC451" s="21"/>
      <c r="DD451" s="21"/>
      <c r="DE451" s="21"/>
      <c r="DF451" s="21"/>
      <c r="DG451" s="21"/>
      <c r="DH451" s="21"/>
      <c r="DI451" s="21"/>
      <c r="DJ451" s="21"/>
    </row>
    <row r="452" spans="4:114" x14ac:dyDescent="0.3"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1"/>
      <c r="CP452" s="21"/>
      <c r="CQ452" s="21"/>
      <c r="CR452" s="21"/>
      <c r="CS452" s="21"/>
      <c r="CT452" s="21"/>
      <c r="CU452" s="21"/>
      <c r="CV452" s="21"/>
      <c r="CW452" s="21"/>
      <c r="CX452" s="21"/>
      <c r="CY452" s="21"/>
      <c r="CZ452" s="21"/>
      <c r="DA452" s="21"/>
      <c r="DB452" s="21"/>
      <c r="DC452" s="21"/>
      <c r="DD452" s="21"/>
      <c r="DE452" s="21"/>
      <c r="DF452" s="21"/>
      <c r="DG452" s="21"/>
      <c r="DH452" s="21"/>
      <c r="DI452" s="21"/>
      <c r="DJ452" s="21"/>
    </row>
    <row r="453" spans="4:114" x14ac:dyDescent="0.3"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1"/>
      <c r="CP453" s="21"/>
      <c r="CQ453" s="21"/>
      <c r="CR453" s="21"/>
      <c r="CS453" s="21"/>
      <c r="CT453" s="21"/>
      <c r="CU453" s="21"/>
      <c r="CV453" s="21"/>
      <c r="CW453" s="21"/>
      <c r="CX453" s="21"/>
      <c r="CY453" s="21"/>
      <c r="CZ453" s="21"/>
      <c r="DA453" s="21"/>
      <c r="DB453" s="21"/>
      <c r="DC453" s="21"/>
      <c r="DD453" s="21"/>
      <c r="DE453" s="21"/>
      <c r="DF453" s="21"/>
      <c r="DG453" s="21"/>
      <c r="DH453" s="21"/>
      <c r="DI453" s="21"/>
      <c r="DJ453" s="21"/>
    </row>
    <row r="454" spans="4:114" x14ac:dyDescent="0.3"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1"/>
      <c r="CP454" s="21"/>
      <c r="CQ454" s="21"/>
      <c r="CR454" s="21"/>
      <c r="CS454" s="21"/>
      <c r="CT454" s="21"/>
      <c r="CU454" s="21"/>
      <c r="CV454" s="21"/>
      <c r="CW454" s="21"/>
      <c r="CX454" s="21"/>
      <c r="CY454" s="21"/>
      <c r="CZ454" s="21"/>
      <c r="DA454" s="21"/>
      <c r="DB454" s="21"/>
      <c r="DC454" s="21"/>
      <c r="DD454" s="21"/>
      <c r="DE454" s="21"/>
      <c r="DF454" s="21"/>
      <c r="DG454" s="21"/>
      <c r="DH454" s="21"/>
      <c r="DI454" s="21"/>
      <c r="DJ454" s="21"/>
    </row>
    <row r="455" spans="4:114" x14ac:dyDescent="0.3"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1"/>
      <c r="CP455" s="21"/>
      <c r="CQ455" s="21"/>
      <c r="CR455" s="21"/>
      <c r="CS455" s="21"/>
      <c r="CT455" s="21"/>
      <c r="CU455" s="21"/>
      <c r="CV455" s="21"/>
      <c r="CW455" s="21"/>
      <c r="CX455" s="21"/>
      <c r="CY455" s="21"/>
      <c r="CZ455" s="21"/>
      <c r="DA455" s="21"/>
      <c r="DB455" s="21"/>
      <c r="DC455" s="21"/>
      <c r="DD455" s="21"/>
      <c r="DE455" s="21"/>
      <c r="DF455" s="21"/>
      <c r="DG455" s="21"/>
      <c r="DH455" s="21"/>
      <c r="DI455" s="21"/>
      <c r="DJ455" s="21"/>
    </row>
    <row r="456" spans="4:114" x14ac:dyDescent="0.3"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1"/>
      <c r="CP456" s="21"/>
      <c r="CQ456" s="21"/>
      <c r="CR456" s="21"/>
      <c r="CS456" s="21"/>
      <c r="CT456" s="21"/>
      <c r="CU456" s="21"/>
      <c r="CV456" s="21"/>
      <c r="CW456" s="21"/>
      <c r="CX456" s="21"/>
      <c r="CY456" s="21"/>
      <c r="CZ456" s="21"/>
      <c r="DA456" s="21"/>
      <c r="DB456" s="21"/>
      <c r="DC456" s="21"/>
      <c r="DD456" s="21"/>
      <c r="DE456" s="21"/>
      <c r="DF456" s="21"/>
      <c r="DG456" s="21"/>
      <c r="DH456" s="21"/>
      <c r="DI456" s="21"/>
      <c r="DJ456" s="21"/>
    </row>
    <row r="457" spans="4:114" x14ac:dyDescent="0.3"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1"/>
      <c r="CP457" s="21"/>
      <c r="CQ457" s="21"/>
      <c r="CR457" s="21"/>
      <c r="CS457" s="21"/>
      <c r="CT457" s="21"/>
      <c r="CU457" s="21"/>
      <c r="CV457" s="21"/>
      <c r="CW457" s="21"/>
      <c r="CX457" s="21"/>
      <c r="CY457" s="21"/>
      <c r="CZ457" s="21"/>
      <c r="DA457" s="21"/>
      <c r="DB457" s="21"/>
      <c r="DC457" s="21"/>
      <c r="DD457" s="21"/>
      <c r="DE457" s="21"/>
      <c r="DF457" s="21"/>
      <c r="DG457" s="21"/>
      <c r="DH457" s="21"/>
      <c r="DI457" s="21"/>
      <c r="DJ457" s="21"/>
    </row>
    <row r="458" spans="4:114" x14ac:dyDescent="0.3"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1"/>
      <c r="CP458" s="21"/>
      <c r="CQ458" s="21"/>
      <c r="CR458" s="21"/>
      <c r="CS458" s="21"/>
      <c r="CT458" s="21"/>
      <c r="CU458" s="21"/>
      <c r="CV458" s="21"/>
      <c r="CW458" s="21"/>
      <c r="CX458" s="21"/>
      <c r="CY458" s="21"/>
      <c r="CZ458" s="21"/>
      <c r="DA458" s="21"/>
      <c r="DB458" s="21"/>
      <c r="DC458" s="21"/>
      <c r="DD458" s="21"/>
      <c r="DE458" s="21"/>
      <c r="DF458" s="21"/>
      <c r="DG458" s="21"/>
      <c r="DH458" s="21"/>
      <c r="DI458" s="21"/>
      <c r="DJ458" s="21"/>
    </row>
    <row r="459" spans="4:114" x14ac:dyDescent="0.3"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1"/>
      <c r="CP459" s="21"/>
      <c r="CQ459" s="21"/>
      <c r="CR459" s="21"/>
      <c r="CS459" s="21"/>
      <c r="CT459" s="21"/>
      <c r="CU459" s="21"/>
      <c r="CV459" s="21"/>
      <c r="CW459" s="21"/>
      <c r="CX459" s="21"/>
      <c r="CY459" s="21"/>
      <c r="CZ459" s="21"/>
      <c r="DA459" s="21"/>
      <c r="DB459" s="21"/>
      <c r="DC459" s="21"/>
      <c r="DD459" s="21"/>
      <c r="DE459" s="21"/>
      <c r="DF459" s="21"/>
      <c r="DG459" s="21"/>
      <c r="DH459" s="21"/>
      <c r="DI459" s="21"/>
      <c r="DJ459" s="21"/>
    </row>
    <row r="460" spans="4:114" x14ac:dyDescent="0.3"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1"/>
      <c r="CP460" s="21"/>
      <c r="CQ460" s="21"/>
      <c r="CR460" s="21"/>
      <c r="CS460" s="21"/>
      <c r="CT460" s="21"/>
      <c r="CU460" s="21"/>
      <c r="CV460" s="21"/>
      <c r="CW460" s="21"/>
      <c r="CX460" s="21"/>
      <c r="CY460" s="21"/>
      <c r="CZ460" s="21"/>
      <c r="DA460" s="21"/>
      <c r="DB460" s="21"/>
      <c r="DC460" s="21"/>
      <c r="DD460" s="21"/>
      <c r="DE460" s="21"/>
      <c r="DF460" s="21"/>
      <c r="DG460" s="21"/>
      <c r="DH460" s="21"/>
      <c r="DI460" s="21"/>
      <c r="DJ460" s="21"/>
    </row>
    <row r="461" spans="4:114" x14ac:dyDescent="0.3"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1"/>
      <c r="CP461" s="21"/>
      <c r="CQ461" s="21"/>
      <c r="CR461" s="21"/>
      <c r="CS461" s="21"/>
      <c r="CT461" s="21"/>
      <c r="CU461" s="21"/>
      <c r="CV461" s="21"/>
      <c r="CW461" s="21"/>
      <c r="CX461" s="21"/>
      <c r="CY461" s="21"/>
      <c r="CZ461" s="21"/>
      <c r="DA461" s="21"/>
      <c r="DB461" s="21"/>
      <c r="DC461" s="21"/>
      <c r="DD461" s="21"/>
      <c r="DE461" s="21"/>
      <c r="DF461" s="21"/>
      <c r="DG461" s="21"/>
      <c r="DH461" s="21"/>
      <c r="DI461" s="21"/>
      <c r="DJ461" s="21"/>
    </row>
    <row r="462" spans="4:114" x14ac:dyDescent="0.3"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1"/>
      <c r="CP462" s="21"/>
      <c r="CQ462" s="21"/>
      <c r="CR462" s="21"/>
      <c r="CS462" s="21"/>
      <c r="CT462" s="21"/>
      <c r="CU462" s="21"/>
      <c r="CV462" s="21"/>
      <c r="CW462" s="21"/>
      <c r="CX462" s="21"/>
      <c r="CY462" s="21"/>
      <c r="CZ462" s="21"/>
      <c r="DA462" s="21"/>
      <c r="DB462" s="21"/>
      <c r="DC462" s="21"/>
      <c r="DD462" s="21"/>
      <c r="DE462" s="21"/>
      <c r="DF462" s="21"/>
      <c r="DG462" s="21"/>
      <c r="DH462" s="21"/>
      <c r="DI462" s="21"/>
      <c r="DJ462" s="21"/>
    </row>
    <row r="463" spans="4:114" x14ac:dyDescent="0.3"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1"/>
      <c r="CP463" s="21"/>
      <c r="CQ463" s="21"/>
      <c r="CR463" s="21"/>
      <c r="CS463" s="21"/>
      <c r="CT463" s="21"/>
      <c r="CU463" s="21"/>
      <c r="CV463" s="21"/>
      <c r="CW463" s="21"/>
      <c r="CX463" s="21"/>
      <c r="CY463" s="21"/>
      <c r="CZ463" s="21"/>
      <c r="DA463" s="21"/>
      <c r="DB463" s="21"/>
      <c r="DC463" s="21"/>
      <c r="DD463" s="21"/>
      <c r="DE463" s="21"/>
      <c r="DF463" s="21"/>
      <c r="DG463" s="21"/>
      <c r="DH463" s="21"/>
      <c r="DI463" s="21"/>
      <c r="DJ463" s="21"/>
    </row>
    <row r="464" spans="4:114" x14ac:dyDescent="0.3"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1"/>
      <c r="CP464" s="21"/>
      <c r="CQ464" s="21"/>
      <c r="CR464" s="21"/>
      <c r="CS464" s="21"/>
      <c r="CT464" s="21"/>
      <c r="CU464" s="21"/>
      <c r="CV464" s="21"/>
      <c r="CW464" s="21"/>
      <c r="CX464" s="21"/>
      <c r="CY464" s="21"/>
      <c r="CZ464" s="21"/>
      <c r="DA464" s="21"/>
      <c r="DB464" s="21"/>
      <c r="DC464" s="21"/>
      <c r="DD464" s="21"/>
      <c r="DE464" s="21"/>
      <c r="DF464" s="21"/>
      <c r="DG464" s="21"/>
      <c r="DH464" s="21"/>
      <c r="DI464" s="21"/>
      <c r="DJ464" s="21"/>
    </row>
    <row r="465" spans="4:114" x14ac:dyDescent="0.3"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1"/>
      <c r="CP465" s="21"/>
      <c r="CQ465" s="21"/>
      <c r="CR465" s="21"/>
      <c r="CS465" s="21"/>
      <c r="CT465" s="21"/>
      <c r="CU465" s="21"/>
      <c r="CV465" s="21"/>
      <c r="CW465" s="21"/>
      <c r="CX465" s="21"/>
      <c r="CY465" s="21"/>
      <c r="CZ465" s="21"/>
      <c r="DA465" s="21"/>
      <c r="DB465" s="21"/>
      <c r="DC465" s="21"/>
      <c r="DD465" s="21"/>
      <c r="DE465" s="21"/>
      <c r="DF465" s="21"/>
      <c r="DG465" s="21"/>
      <c r="DH465" s="21"/>
      <c r="DI465" s="21"/>
      <c r="DJ465" s="21"/>
    </row>
    <row r="466" spans="4:114" x14ac:dyDescent="0.3"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1"/>
      <c r="CP466" s="21"/>
      <c r="CQ466" s="21"/>
      <c r="CR466" s="21"/>
      <c r="CS466" s="21"/>
      <c r="CT466" s="21"/>
      <c r="CU466" s="21"/>
      <c r="CV466" s="21"/>
      <c r="CW466" s="21"/>
      <c r="CX466" s="21"/>
      <c r="CY466" s="21"/>
      <c r="CZ466" s="21"/>
      <c r="DA466" s="21"/>
      <c r="DB466" s="21"/>
      <c r="DC466" s="21"/>
      <c r="DD466" s="21"/>
      <c r="DE466" s="21"/>
      <c r="DF466" s="21"/>
      <c r="DG466" s="21"/>
      <c r="DH466" s="21"/>
      <c r="DI466" s="21"/>
      <c r="DJ466" s="21"/>
    </row>
    <row r="467" spans="4:114" x14ac:dyDescent="0.3"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1"/>
      <c r="CP467" s="21"/>
      <c r="CQ467" s="21"/>
      <c r="CR467" s="21"/>
      <c r="CS467" s="21"/>
      <c r="CT467" s="21"/>
      <c r="CU467" s="21"/>
      <c r="CV467" s="21"/>
      <c r="CW467" s="21"/>
      <c r="CX467" s="21"/>
      <c r="CY467" s="21"/>
      <c r="CZ467" s="21"/>
      <c r="DA467" s="21"/>
      <c r="DB467" s="21"/>
      <c r="DC467" s="21"/>
      <c r="DD467" s="21"/>
      <c r="DE467" s="21"/>
      <c r="DF467" s="21"/>
      <c r="DG467" s="21"/>
      <c r="DH467" s="21"/>
      <c r="DI467" s="21"/>
      <c r="DJ467" s="21"/>
    </row>
    <row r="468" spans="4:114" x14ac:dyDescent="0.3"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1"/>
      <c r="CP468" s="21"/>
      <c r="CQ468" s="21"/>
      <c r="CR468" s="21"/>
      <c r="CS468" s="21"/>
      <c r="CT468" s="21"/>
      <c r="CU468" s="21"/>
      <c r="CV468" s="21"/>
      <c r="CW468" s="21"/>
      <c r="CX468" s="21"/>
      <c r="CY468" s="21"/>
      <c r="CZ468" s="21"/>
      <c r="DA468" s="21"/>
      <c r="DB468" s="21"/>
      <c r="DC468" s="21"/>
      <c r="DD468" s="21"/>
      <c r="DE468" s="21"/>
      <c r="DF468" s="21"/>
      <c r="DG468" s="21"/>
      <c r="DH468" s="21"/>
      <c r="DI468" s="21"/>
      <c r="DJ468" s="21"/>
    </row>
    <row r="469" spans="4:114" x14ac:dyDescent="0.3"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1"/>
      <c r="CP469" s="21"/>
      <c r="CQ469" s="21"/>
      <c r="CR469" s="21"/>
      <c r="CS469" s="21"/>
      <c r="CT469" s="21"/>
      <c r="CU469" s="21"/>
      <c r="CV469" s="21"/>
      <c r="CW469" s="21"/>
      <c r="CX469" s="21"/>
      <c r="CY469" s="21"/>
      <c r="CZ469" s="21"/>
      <c r="DA469" s="21"/>
      <c r="DB469" s="21"/>
      <c r="DC469" s="21"/>
      <c r="DD469" s="21"/>
      <c r="DE469" s="21"/>
      <c r="DF469" s="21"/>
      <c r="DG469" s="21"/>
      <c r="DH469" s="21"/>
      <c r="DI469" s="21"/>
      <c r="DJ469" s="21"/>
    </row>
    <row r="470" spans="4:114" x14ac:dyDescent="0.3"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1"/>
      <c r="CP470" s="21"/>
      <c r="CQ470" s="21"/>
      <c r="CR470" s="21"/>
      <c r="CS470" s="21"/>
      <c r="CT470" s="21"/>
      <c r="CU470" s="21"/>
      <c r="CV470" s="21"/>
      <c r="CW470" s="21"/>
      <c r="CX470" s="21"/>
      <c r="CY470" s="21"/>
      <c r="CZ470" s="21"/>
      <c r="DA470" s="21"/>
      <c r="DB470" s="21"/>
      <c r="DC470" s="21"/>
      <c r="DD470" s="21"/>
      <c r="DE470" s="21"/>
      <c r="DF470" s="21"/>
      <c r="DG470" s="21"/>
      <c r="DH470" s="21"/>
      <c r="DI470" s="21"/>
      <c r="DJ470" s="21"/>
    </row>
    <row r="471" spans="4:114" x14ac:dyDescent="0.3"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1"/>
      <c r="CP471" s="21"/>
      <c r="CQ471" s="21"/>
      <c r="CR471" s="21"/>
      <c r="CS471" s="21"/>
      <c r="CT471" s="21"/>
      <c r="CU471" s="21"/>
      <c r="CV471" s="21"/>
      <c r="CW471" s="21"/>
      <c r="CX471" s="21"/>
      <c r="CY471" s="21"/>
      <c r="CZ471" s="21"/>
      <c r="DA471" s="21"/>
      <c r="DB471" s="21"/>
      <c r="DC471" s="21"/>
      <c r="DD471" s="21"/>
      <c r="DE471" s="21"/>
      <c r="DF471" s="21"/>
      <c r="DG471" s="21"/>
      <c r="DH471" s="21"/>
      <c r="DI471" s="21"/>
      <c r="DJ471" s="21"/>
    </row>
    <row r="472" spans="4:114" x14ac:dyDescent="0.3"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1"/>
      <c r="CP472" s="21"/>
      <c r="CQ472" s="21"/>
      <c r="CR472" s="21"/>
      <c r="CS472" s="21"/>
      <c r="CT472" s="21"/>
      <c r="CU472" s="21"/>
      <c r="CV472" s="21"/>
      <c r="CW472" s="21"/>
      <c r="CX472" s="21"/>
      <c r="CY472" s="21"/>
      <c r="CZ472" s="21"/>
      <c r="DA472" s="21"/>
      <c r="DB472" s="21"/>
      <c r="DC472" s="21"/>
      <c r="DD472" s="21"/>
      <c r="DE472" s="21"/>
      <c r="DF472" s="21"/>
      <c r="DG472" s="21"/>
      <c r="DH472" s="21"/>
      <c r="DI472" s="21"/>
      <c r="DJ472" s="21"/>
    </row>
    <row r="473" spans="4:114" x14ac:dyDescent="0.3"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1"/>
      <c r="CP473" s="21"/>
      <c r="CQ473" s="21"/>
      <c r="CR473" s="21"/>
      <c r="CS473" s="21"/>
      <c r="CT473" s="21"/>
      <c r="CU473" s="21"/>
      <c r="CV473" s="21"/>
      <c r="CW473" s="21"/>
      <c r="CX473" s="21"/>
      <c r="CY473" s="21"/>
      <c r="CZ473" s="21"/>
      <c r="DA473" s="21"/>
      <c r="DB473" s="21"/>
      <c r="DC473" s="21"/>
      <c r="DD473" s="21"/>
      <c r="DE473" s="21"/>
      <c r="DF473" s="21"/>
      <c r="DG473" s="21"/>
      <c r="DH473" s="21"/>
      <c r="DI473" s="21"/>
      <c r="DJ473" s="21"/>
    </row>
    <row r="474" spans="4:114" x14ac:dyDescent="0.3"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1"/>
      <c r="CP474" s="21"/>
      <c r="CQ474" s="21"/>
      <c r="CR474" s="21"/>
      <c r="CS474" s="21"/>
      <c r="CT474" s="21"/>
      <c r="CU474" s="21"/>
      <c r="CV474" s="21"/>
      <c r="CW474" s="21"/>
      <c r="CX474" s="21"/>
      <c r="CY474" s="21"/>
      <c r="CZ474" s="21"/>
      <c r="DA474" s="21"/>
      <c r="DB474" s="21"/>
      <c r="DC474" s="21"/>
      <c r="DD474" s="21"/>
      <c r="DE474" s="21"/>
      <c r="DF474" s="21"/>
      <c r="DG474" s="21"/>
      <c r="DH474" s="21"/>
      <c r="DI474" s="21"/>
      <c r="DJ474" s="21"/>
    </row>
    <row r="475" spans="4:114" x14ac:dyDescent="0.3"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1"/>
      <c r="CP475" s="21"/>
      <c r="CQ475" s="21"/>
      <c r="CR475" s="21"/>
      <c r="CS475" s="21"/>
      <c r="CT475" s="21"/>
      <c r="CU475" s="21"/>
      <c r="CV475" s="21"/>
      <c r="CW475" s="21"/>
      <c r="CX475" s="21"/>
      <c r="CY475" s="21"/>
      <c r="CZ475" s="21"/>
      <c r="DA475" s="21"/>
      <c r="DB475" s="21"/>
      <c r="DC475" s="21"/>
      <c r="DD475" s="21"/>
      <c r="DE475" s="21"/>
      <c r="DF475" s="21"/>
      <c r="DG475" s="21"/>
      <c r="DH475" s="21"/>
      <c r="DI475" s="21"/>
      <c r="DJ475" s="21"/>
    </row>
    <row r="476" spans="4:114" x14ac:dyDescent="0.3"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1"/>
      <c r="CP476" s="21"/>
      <c r="CQ476" s="21"/>
      <c r="CR476" s="21"/>
      <c r="CS476" s="21"/>
      <c r="CT476" s="21"/>
      <c r="CU476" s="21"/>
      <c r="CV476" s="21"/>
      <c r="CW476" s="21"/>
      <c r="CX476" s="21"/>
      <c r="CY476" s="21"/>
      <c r="CZ476" s="21"/>
      <c r="DA476" s="21"/>
      <c r="DB476" s="21"/>
      <c r="DC476" s="21"/>
      <c r="DD476" s="21"/>
      <c r="DE476" s="21"/>
      <c r="DF476" s="21"/>
      <c r="DG476" s="21"/>
      <c r="DH476" s="21"/>
      <c r="DI476" s="21"/>
      <c r="DJ476" s="21"/>
    </row>
    <row r="477" spans="4:114" x14ac:dyDescent="0.3"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1"/>
      <c r="CP477" s="21"/>
      <c r="CQ477" s="21"/>
      <c r="CR477" s="21"/>
      <c r="CS477" s="21"/>
      <c r="CT477" s="21"/>
      <c r="CU477" s="21"/>
      <c r="CV477" s="21"/>
      <c r="CW477" s="21"/>
      <c r="CX477" s="21"/>
      <c r="CY477" s="21"/>
      <c r="CZ477" s="21"/>
      <c r="DA477" s="21"/>
      <c r="DB477" s="21"/>
      <c r="DC477" s="21"/>
      <c r="DD477" s="21"/>
      <c r="DE477" s="21"/>
      <c r="DF477" s="21"/>
      <c r="DG477" s="21"/>
      <c r="DH477" s="21"/>
      <c r="DI477" s="21"/>
      <c r="DJ477" s="21"/>
    </row>
    <row r="478" spans="4:114" x14ac:dyDescent="0.3"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1"/>
      <c r="CP478" s="21"/>
      <c r="CQ478" s="21"/>
      <c r="CR478" s="21"/>
      <c r="CS478" s="21"/>
      <c r="CT478" s="21"/>
      <c r="CU478" s="21"/>
      <c r="CV478" s="21"/>
      <c r="CW478" s="21"/>
      <c r="CX478" s="21"/>
      <c r="CY478" s="21"/>
      <c r="CZ478" s="21"/>
      <c r="DA478" s="21"/>
      <c r="DB478" s="21"/>
      <c r="DC478" s="21"/>
      <c r="DD478" s="21"/>
      <c r="DE478" s="21"/>
      <c r="DF478" s="21"/>
      <c r="DG478" s="21"/>
      <c r="DH478" s="21"/>
      <c r="DI478" s="21"/>
      <c r="DJ478" s="21"/>
    </row>
    <row r="479" spans="4:114" x14ac:dyDescent="0.3"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1"/>
      <c r="CP479" s="21"/>
      <c r="CQ479" s="21"/>
      <c r="CR479" s="21"/>
      <c r="CS479" s="21"/>
      <c r="CT479" s="21"/>
      <c r="CU479" s="21"/>
      <c r="CV479" s="21"/>
      <c r="CW479" s="21"/>
      <c r="CX479" s="21"/>
      <c r="CY479" s="21"/>
      <c r="CZ479" s="21"/>
      <c r="DA479" s="21"/>
      <c r="DB479" s="21"/>
      <c r="DC479" s="21"/>
      <c r="DD479" s="21"/>
      <c r="DE479" s="21"/>
      <c r="DF479" s="21"/>
      <c r="DG479" s="21"/>
      <c r="DH479" s="21"/>
      <c r="DI479" s="21"/>
      <c r="DJ479" s="21"/>
    </row>
    <row r="480" spans="4:114" x14ac:dyDescent="0.3"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1"/>
      <c r="CP480" s="21"/>
      <c r="CQ480" s="21"/>
      <c r="CR480" s="21"/>
      <c r="CS480" s="21"/>
      <c r="CT480" s="21"/>
      <c r="CU480" s="21"/>
      <c r="CV480" s="21"/>
      <c r="CW480" s="21"/>
      <c r="CX480" s="21"/>
      <c r="CY480" s="21"/>
      <c r="CZ480" s="21"/>
      <c r="DA480" s="21"/>
      <c r="DB480" s="21"/>
      <c r="DC480" s="21"/>
      <c r="DD480" s="21"/>
      <c r="DE480" s="21"/>
      <c r="DF480" s="21"/>
      <c r="DG480" s="21"/>
      <c r="DH480" s="21"/>
      <c r="DI480" s="21"/>
      <c r="DJ480" s="21"/>
    </row>
    <row r="481" spans="4:114" x14ac:dyDescent="0.3"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1"/>
      <c r="CP481" s="21"/>
      <c r="CQ481" s="21"/>
      <c r="CR481" s="21"/>
      <c r="CS481" s="21"/>
      <c r="CT481" s="21"/>
      <c r="CU481" s="21"/>
      <c r="CV481" s="21"/>
      <c r="CW481" s="21"/>
      <c r="CX481" s="21"/>
      <c r="CY481" s="21"/>
      <c r="CZ481" s="21"/>
      <c r="DA481" s="21"/>
      <c r="DB481" s="21"/>
      <c r="DC481" s="21"/>
      <c r="DD481" s="21"/>
      <c r="DE481" s="21"/>
      <c r="DF481" s="21"/>
      <c r="DG481" s="21"/>
      <c r="DH481" s="21"/>
      <c r="DI481" s="21"/>
      <c r="DJ481" s="21"/>
    </row>
  </sheetData>
  <mergeCells count="5">
    <mergeCell ref="D21:E21"/>
    <mergeCell ref="F21:G21"/>
    <mergeCell ref="H21:I21"/>
    <mergeCell ref="B23:B28"/>
    <mergeCell ref="B30:B4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b</cp:lastModifiedBy>
  <dcterms:created xsi:type="dcterms:W3CDTF">2025-02-07T14:42:14Z</dcterms:created>
  <dcterms:modified xsi:type="dcterms:W3CDTF">2025-02-08T11:24:49Z</dcterms:modified>
</cp:coreProperties>
</file>