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LSH\Desktop\신 물교계산기\"/>
    </mc:Choice>
  </mc:AlternateContent>
  <bookViews>
    <workbookView xWindow="360" yWindow="120" windowWidth="12915" windowHeight="7845"/>
  </bookViews>
  <sheets>
    <sheet name="물교계산기" sheetId="34" r:id="rId1"/>
    <sheet name="아침의나라 국밥3종" sheetId="36" state="hidden" r:id="rId2"/>
  </sheets>
  <calcPr calcId="162913"/>
</workbook>
</file>

<file path=xl/calcChain.xml><?xml version="1.0" encoding="utf-8"?>
<calcChain xmlns="http://schemas.openxmlformats.org/spreadsheetml/2006/main">
  <c r="Q2" i="34" l="1"/>
  <c r="H21" i="36" l="1"/>
  <c r="H22" i="36" s="1"/>
  <c r="B24" i="36" s="1"/>
  <c r="H11" i="36"/>
  <c r="H12" i="36" s="1"/>
  <c r="B14" i="36" s="1"/>
  <c r="H3" i="36"/>
  <c r="H16" i="36" s="1"/>
  <c r="H17" i="36" s="1"/>
  <c r="B19" i="36" s="1"/>
  <c r="F17" i="36" l="1"/>
  <c r="F16" i="36"/>
  <c r="F19" i="36"/>
  <c r="F18" i="36"/>
  <c r="F20" i="36"/>
  <c r="F25" i="36"/>
  <c r="F23" i="36"/>
  <c r="F21" i="36"/>
  <c r="F24" i="36"/>
  <c r="F22" i="36"/>
  <c r="F15" i="36"/>
  <c r="F13" i="36"/>
  <c r="F14" i="36"/>
  <c r="F11" i="36"/>
  <c r="F12" i="36"/>
  <c r="H6" i="36"/>
  <c r="H7" i="36" s="1"/>
  <c r="B9" i="36" s="1"/>
  <c r="V5" i="34"/>
  <c r="F7" i="36" l="1"/>
  <c r="F10" i="36"/>
  <c r="F6" i="36"/>
  <c r="F9" i="36"/>
  <c r="F8" i="36"/>
  <c r="AC10" i="34"/>
  <c r="U39" i="34"/>
  <c r="U17" i="34"/>
  <c r="U47" i="34"/>
  <c r="U31" i="34"/>
  <c r="U24" i="34"/>
  <c r="W10" i="34"/>
  <c r="Y10" i="34" s="1"/>
  <c r="V10" i="34"/>
  <c r="X10" i="34" s="1"/>
  <c r="V47" i="34"/>
  <c r="V39" i="34"/>
  <c r="V31" i="34"/>
  <c r="V24" i="34"/>
  <c r="V17" i="34"/>
  <c r="W31" i="34"/>
  <c r="W24" i="34"/>
  <c r="W17" i="34"/>
  <c r="R46" i="34"/>
  <c r="Q46" i="34"/>
  <c r="P46" i="34"/>
  <c r="O46" i="34"/>
  <c r="N46" i="34"/>
  <c r="M46" i="34"/>
  <c r="L46" i="34"/>
  <c r="K46" i="34"/>
  <c r="J46" i="34"/>
  <c r="I46" i="34"/>
  <c r="H46" i="34"/>
  <c r="G46" i="34"/>
  <c r="F46" i="34"/>
  <c r="E46" i="34"/>
  <c r="R38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X47" i="34" l="1"/>
  <c r="Y17" i="34"/>
  <c r="X24" i="34"/>
  <c r="Y24" i="34"/>
  <c r="X17" i="34"/>
  <c r="Y31" i="34"/>
  <c r="X31" i="34"/>
  <c r="X39" i="34"/>
  <c r="W47" i="34"/>
  <c r="Y47" i="34" s="1"/>
  <c r="W39" i="34"/>
  <c r="Y39" i="34" s="1"/>
  <c r="X50" i="34" l="1"/>
  <c r="Y50" i="34"/>
  <c r="K10" i="34"/>
  <c r="AA25" i="34"/>
  <c r="K8" i="34"/>
  <c r="AA24" i="34"/>
  <c r="K7" i="34"/>
  <c r="AA22" i="34"/>
  <c r="K6" i="34"/>
  <c r="AA21" i="34"/>
  <c r="AA20" i="34"/>
  <c r="AA19" i="34"/>
  <c r="AA18" i="34"/>
  <c r="AA16" i="34"/>
  <c r="AA15" i="34"/>
  <c r="AC7" i="34"/>
  <c r="AC6" i="34"/>
  <c r="AC14" i="34" l="1"/>
  <c r="AB3" i="34" s="1"/>
  <c r="M7" i="34"/>
  <c r="Q7" i="34"/>
  <c r="O7" i="34"/>
</calcChain>
</file>

<file path=xl/sharedStrings.xml><?xml version="1.0" encoding="utf-8"?>
<sst xmlns="http://schemas.openxmlformats.org/spreadsheetml/2006/main" count="149" uniqueCount="97">
  <si>
    <t>일반교섭력</t>
    <phoneticPr fontId="1" type="noConversion"/>
  </si>
  <si>
    <t>수량</t>
    <phoneticPr fontId="1" type="noConversion"/>
  </si>
  <si>
    <t>위치</t>
    <phoneticPr fontId="1" type="noConversion"/>
  </si>
  <si>
    <t>소모교섭량</t>
    <phoneticPr fontId="1" type="noConversion"/>
  </si>
  <si>
    <t>교환 수량</t>
    <phoneticPr fontId="1" type="noConversion"/>
  </si>
  <si>
    <t>총합</t>
    <phoneticPr fontId="1" type="noConversion"/>
  </si>
  <si>
    <t>1~5단 내해</t>
    <phoneticPr fontId="1" type="noConversion"/>
  </si>
  <si>
    <t>할마드,카슈마 (안카도길목)</t>
    <phoneticPr fontId="1" type="noConversion"/>
  </si>
  <si>
    <t>더코</t>
    <phoneticPr fontId="1" type="noConversion"/>
  </si>
  <si>
    <t>하코번</t>
    <phoneticPr fontId="1" type="noConversion"/>
  </si>
  <si>
    <t>마고리아</t>
    <phoneticPr fontId="1" type="noConversion"/>
  </si>
  <si>
    <t>난파된 하란의수송선</t>
    <phoneticPr fontId="1" type="noConversion"/>
  </si>
  <si>
    <t>떠내려온 미완성 선박</t>
    <phoneticPr fontId="1" type="noConversion"/>
  </si>
  <si>
    <t>파키오의 전투뗏목</t>
    <phoneticPr fontId="1" type="noConversion"/>
  </si>
  <si>
    <t>계산기</t>
    <phoneticPr fontId="1" type="noConversion"/>
  </si>
  <si>
    <t>총계</t>
    <phoneticPr fontId="1" type="noConversion"/>
  </si>
  <si>
    <t>까마귀 상단 소유의 선박</t>
    <phoneticPr fontId="1" type="noConversion"/>
  </si>
  <si>
    <t>+</t>
    <phoneticPr fontId="1" type="noConversion"/>
  </si>
  <si>
    <t>난파된 릭쿤의 배</t>
    <phoneticPr fontId="1" type="noConversion"/>
  </si>
  <si>
    <t>-</t>
    <phoneticPr fontId="1" type="noConversion"/>
  </si>
  <si>
    <t>*</t>
    <phoneticPr fontId="1" type="noConversion"/>
  </si>
  <si>
    <t>/</t>
    <phoneticPr fontId="1" type="noConversion"/>
  </si>
  <si>
    <t>떠돌이 상인의 배</t>
    <phoneticPr fontId="1" type="noConversion"/>
  </si>
  <si>
    <t>난파된 콕스 해적선</t>
    <phoneticPr fontId="1" type="noConversion"/>
  </si>
  <si>
    <t>그믐달 길드의 중범선</t>
    <phoneticPr fontId="1" type="noConversion"/>
  </si>
  <si>
    <t>안카도 내해</t>
    <phoneticPr fontId="1" type="noConversion"/>
  </si>
  <si>
    <t>4단 주화교환</t>
    <phoneticPr fontId="1" type="noConversion"/>
  </si>
  <si>
    <t>난파된 해상군의 배</t>
    <phoneticPr fontId="1" type="noConversion"/>
  </si>
  <si>
    <t>교환비</t>
    <phoneticPr fontId="1" type="noConversion"/>
  </si>
  <si>
    <t>1:2</t>
    <phoneticPr fontId="1" type="noConversion"/>
  </si>
  <si>
    <t>선원,장비 무게</t>
    <phoneticPr fontId="1" type="noConversion"/>
  </si>
  <si>
    <t>최대 적재 무게</t>
    <phoneticPr fontId="1" type="noConversion"/>
  </si>
  <si>
    <t>숄라스 치코의 해적연합</t>
    <phoneticPr fontId="1" type="noConversion"/>
  </si>
  <si>
    <t>랑티니아의 전투뗏목</t>
    <phoneticPr fontId="1" type="noConversion"/>
  </si>
  <si>
    <t>1:2</t>
  </si>
  <si>
    <t>교환비</t>
    <phoneticPr fontId="1" type="noConversion"/>
  </si>
  <si>
    <t>수량</t>
    <phoneticPr fontId="1" type="noConversion"/>
  </si>
  <si>
    <t>교환비</t>
    <phoneticPr fontId="1" type="noConversion"/>
  </si>
  <si>
    <t>1:1</t>
    <phoneticPr fontId="1" type="noConversion"/>
  </si>
  <si>
    <t>1:2</t>
    <phoneticPr fontId="1" type="noConversion"/>
  </si>
  <si>
    <t>1:3</t>
    <phoneticPr fontId="1" type="noConversion"/>
  </si>
  <si>
    <t>교환비</t>
    <phoneticPr fontId="1" type="noConversion"/>
  </si>
  <si>
    <t>1:0</t>
    <phoneticPr fontId="1" type="noConversion"/>
  </si>
  <si>
    <t>교환비</t>
    <phoneticPr fontId="1" type="noConversion"/>
  </si>
  <si>
    <t>5단계 ▶ 주화 or 2500만 무역템</t>
    <phoneticPr fontId="1" type="noConversion"/>
  </si>
  <si>
    <t>3단계 ▶ 4단계</t>
    <phoneticPr fontId="1" type="noConversion"/>
  </si>
  <si>
    <t>2단계 ▶ 3단계</t>
    <phoneticPr fontId="1" type="noConversion"/>
  </si>
  <si>
    <t>1단계 ▶ 2단계</t>
    <phoneticPr fontId="1" type="noConversion"/>
  </si>
  <si>
    <t>4단계 ▶ 5단계 or 주화 or 재료</t>
    <phoneticPr fontId="1" type="noConversion"/>
  </si>
  <si>
    <t>1:3</t>
    <phoneticPr fontId="1" type="noConversion"/>
  </si>
  <si>
    <t>재료 ▶ 1단계</t>
    <phoneticPr fontId="1" type="noConversion"/>
  </si>
  <si>
    <t>전</t>
    <phoneticPr fontId="1" type="noConversion"/>
  </si>
  <si>
    <t>후</t>
    <phoneticPr fontId="1" type="noConversion"/>
  </si>
  <si>
    <t>전2</t>
    <phoneticPr fontId="1" type="noConversion"/>
  </si>
  <si>
    <t>후2</t>
    <phoneticPr fontId="1" type="noConversion"/>
  </si>
  <si>
    <t>전</t>
    <phoneticPr fontId="1" type="noConversion"/>
  </si>
  <si>
    <t>후</t>
    <phoneticPr fontId="1" type="noConversion"/>
  </si>
  <si>
    <t>전2</t>
    <phoneticPr fontId="1" type="noConversion"/>
  </si>
  <si>
    <t>후총</t>
    <phoneticPr fontId="1" type="noConversion"/>
  </si>
  <si>
    <t>전총</t>
    <phoneticPr fontId="1" type="noConversion"/>
  </si>
  <si>
    <t>과적
무게</t>
    <phoneticPr fontId="1" type="noConversion"/>
  </si>
  <si>
    <t>물물교환 계산기</t>
    <phoneticPr fontId="1" type="noConversion"/>
  </si>
  <si>
    <t>난파된 고대유적 수송선</t>
    <phoneticPr fontId="1" type="noConversion"/>
  </si>
  <si>
    <t>연속</t>
    <phoneticPr fontId="1" type="noConversion"/>
  </si>
  <si>
    <t>연</t>
    <phoneticPr fontId="1" type="noConversion"/>
  </si>
  <si>
    <t>후2</t>
    <phoneticPr fontId="1" type="noConversion"/>
  </si>
  <si>
    <t>무게 최대치
(버프포함)</t>
    <phoneticPr fontId="1" type="noConversion"/>
  </si>
  <si>
    <t>무게</t>
    <phoneticPr fontId="1" type="noConversion"/>
  </si>
  <si>
    <t>현재 무게에따른
최대치 개수</t>
    <phoneticPr fontId="1" type="noConversion"/>
  </si>
  <si>
    <t>요리용 생수</t>
    <phoneticPr fontId="1" type="noConversion"/>
  </si>
  <si>
    <t>잔여무게</t>
    <phoneticPr fontId="1" type="noConversion"/>
  </si>
  <si>
    <t>발걸음 % 입력</t>
    <phoneticPr fontId="1" type="noConversion"/>
  </si>
  <si>
    <t>발걸음 (125%)</t>
    <phoneticPr fontId="1" type="noConversion"/>
  </si>
  <si>
    <t>재료</t>
    <phoneticPr fontId="1" type="noConversion"/>
  </si>
  <si>
    <t>재료 수량</t>
    <phoneticPr fontId="1" type="noConversion"/>
  </si>
  <si>
    <t>무게 비례
최대 적재수량</t>
    <phoneticPr fontId="1" type="noConversion"/>
  </si>
  <si>
    <t>달벌 원조 국밥</t>
    <phoneticPr fontId="1" type="noConversion"/>
  </si>
  <si>
    <t>명아주 잎사귀</t>
    <phoneticPr fontId="1" type="noConversion"/>
  </si>
  <si>
    <t>고춧가루</t>
    <phoneticPr fontId="1" type="noConversion"/>
  </si>
  <si>
    <t>고사리</t>
    <phoneticPr fontId="1" type="noConversion"/>
  </si>
  <si>
    <t>쌀밥</t>
    <phoneticPr fontId="1" type="noConversion"/>
  </si>
  <si>
    <t>볏골 원조 국밥</t>
    <phoneticPr fontId="1" type="noConversion"/>
  </si>
  <si>
    <t>돼지 고기</t>
    <phoneticPr fontId="1" type="noConversion"/>
  </si>
  <si>
    <t>배추</t>
    <phoneticPr fontId="1" type="noConversion"/>
  </si>
  <si>
    <t>무</t>
    <phoneticPr fontId="1" type="noConversion"/>
  </si>
  <si>
    <t>쌀밥</t>
    <phoneticPr fontId="1" type="noConversion"/>
  </si>
  <si>
    <t>요리용 생수</t>
    <phoneticPr fontId="1" type="noConversion"/>
  </si>
  <si>
    <t>무들 원조 국밥</t>
    <phoneticPr fontId="1" type="noConversion"/>
  </si>
  <si>
    <t>쌀가루</t>
    <phoneticPr fontId="1" type="noConversion"/>
  </si>
  <si>
    <t>마늘</t>
    <phoneticPr fontId="1" type="noConversion"/>
  </si>
  <si>
    <t>쌀</t>
    <phoneticPr fontId="1" type="noConversion"/>
  </si>
  <si>
    <t>약수</t>
    <phoneticPr fontId="1" type="noConversion"/>
  </si>
  <si>
    <t>현재 남은 교섭력</t>
    <phoneticPr fontId="1" type="noConversion"/>
  </si>
  <si>
    <t>교환 후 남은 교섭력</t>
    <phoneticPr fontId="1" type="noConversion"/>
  </si>
  <si>
    <t>적재 가능 무게</t>
    <phoneticPr fontId="1" type="noConversion"/>
  </si>
  <si>
    <t>교환 후
남은 무게</t>
    <phoneticPr fontId="1" type="noConversion"/>
  </si>
  <si>
    <t>과적 교환 후
남은 무게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</si>
</sst>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₩&quot;* #,##0_-;\-&quot;₩&quot;* #,##0_-;_-&quot;₩&quot;* &quot;-&quot;_-;_-@_-"/>
    <numFmt numFmtId="176" formatCode="0_ "/>
    <numFmt numFmtId="177" formatCode="#&quot;회&quot;\ &quot;제&quot;&quot;작&quot;&quot;가&quot;&quot;능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1E1C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Dashed">
        <color rgb="FFFF0000"/>
      </left>
      <right style="thin">
        <color auto="1"/>
      </right>
      <top style="mediumDashed">
        <color rgb="FFFF0000"/>
      </top>
      <bottom/>
      <diagonal/>
    </border>
    <border>
      <left style="thin">
        <color auto="1"/>
      </left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 style="thin">
        <color auto="1"/>
      </right>
      <top style="mediumDashed">
        <color rgb="FFFF0000"/>
      </top>
      <bottom style="mediumDashed">
        <color rgb="FFFF0000"/>
      </bottom>
      <diagonal/>
    </border>
    <border>
      <left style="thin">
        <color auto="1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7" tint="-0.24994659260841701"/>
      </left>
      <right style="thin">
        <color auto="1"/>
      </right>
      <top style="medium">
        <color theme="7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7" tint="-0.24994659260841701"/>
      </top>
      <bottom style="thin">
        <color auto="1"/>
      </bottom>
      <diagonal/>
    </border>
    <border>
      <left style="thin">
        <color auto="1"/>
      </left>
      <right style="medium">
        <color theme="7"/>
      </right>
      <top style="medium">
        <color theme="7" tint="-0.24994659260841701"/>
      </top>
      <bottom style="thin">
        <color auto="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auto="1"/>
      </bottom>
      <diagonal/>
    </border>
    <border>
      <left style="medium">
        <color theme="7" tint="-0.24994659260841701"/>
      </left>
      <right style="thin">
        <color auto="1"/>
      </right>
      <top style="thin">
        <color auto="1"/>
      </top>
      <bottom style="medium">
        <color theme="7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7" tint="-0.24994659260841701"/>
      </bottom>
      <diagonal/>
    </border>
    <border>
      <left style="thin">
        <color auto="1"/>
      </left>
      <right style="medium">
        <color theme="7"/>
      </right>
      <top style="thin">
        <color auto="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auto="1"/>
      </top>
      <bottom style="medium">
        <color theme="7" tint="-0.2499465926084170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2" fillId="7" borderId="1" xfId="0" applyNumberFormat="1" applyFont="1" applyFill="1" applyBorder="1" applyAlignment="1" applyProtection="1">
      <alignment horizontal="center" vertical="center"/>
      <protection locked="0"/>
    </xf>
    <xf numFmtId="0" fontId="2" fillId="7" borderId="7" xfId="0" applyNumberFormat="1" applyFont="1" applyFill="1" applyBorder="1" applyAlignment="1" applyProtection="1">
      <alignment horizontal="center" vertical="center"/>
      <protection locked="0"/>
    </xf>
    <xf numFmtId="0" fontId="2" fillId="7" borderId="31" xfId="0" applyNumberFormat="1" applyFont="1" applyFill="1" applyBorder="1" applyAlignment="1" applyProtection="1">
      <alignment horizontal="center" vertical="center"/>
      <protection locked="0"/>
    </xf>
    <xf numFmtId="0" fontId="2" fillId="7" borderId="8" xfId="0" applyNumberFormat="1" applyFont="1" applyFill="1" applyBorder="1" applyAlignment="1" applyProtection="1">
      <alignment horizontal="center" vertical="center"/>
      <protection locked="0"/>
    </xf>
    <xf numFmtId="0" fontId="2" fillId="7" borderId="2" xfId="0" applyNumberFormat="1" applyFont="1" applyFill="1" applyBorder="1" applyAlignment="1" applyProtection="1">
      <alignment horizontal="center" vertical="center"/>
      <protection locked="0"/>
    </xf>
    <xf numFmtId="0" fontId="2" fillId="7" borderId="37" xfId="0" applyNumberFormat="1" applyFont="1" applyFill="1" applyBorder="1" applyAlignment="1" applyProtection="1">
      <alignment horizontal="center" vertical="center"/>
      <protection locked="0"/>
    </xf>
    <xf numFmtId="49" fontId="2" fillId="6" borderId="8" xfId="0" applyNumberFormat="1" applyFont="1" applyFill="1" applyBorder="1" applyAlignment="1" applyProtection="1">
      <alignment horizontal="center" vertical="center"/>
      <protection locked="0"/>
    </xf>
    <xf numFmtId="0" fontId="2" fillId="6" borderId="2" xfId="0" applyNumberFormat="1" applyFont="1" applyFill="1" applyBorder="1" applyAlignment="1" applyProtection="1">
      <alignment horizontal="center" vertical="center"/>
      <protection locked="0"/>
    </xf>
    <xf numFmtId="0" fontId="2" fillId="6" borderId="8" xfId="0" applyNumberFormat="1" applyFont="1" applyFill="1" applyBorder="1" applyAlignment="1" applyProtection="1">
      <alignment horizontal="center" vertical="center"/>
      <protection locked="0"/>
    </xf>
    <xf numFmtId="49" fontId="2" fillId="7" borderId="8" xfId="0" applyNumberFormat="1" applyFont="1" applyFill="1" applyBorder="1" applyAlignment="1" applyProtection="1">
      <alignment horizontal="center" vertical="center"/>
      <protection locked="0"/>
    </xf>
    <xf numFmtId="0" fontId="2" fillId="6" borderId="9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7" borderId="1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11" xfId="0" applyNumberFormat="1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14" xfId="0" applyNumberFormat="1" applyBorder="1" applyProtection="1">
      <alignment vertical="center"/>
      <protection locked="0"/>
    </xf>
    <xf numFmtId="0" fontId="0" fillId="10" borderId="11" xfId="0" applyNumberFormat="1" applyFill="1" applyBorder="1" applyProtection="1">
      <alignment vertical="center"/>
      <protection locked="0"/>
    </xf>
    <xf numFmtId="0" fontId="0" fillId="10" borderId="14" xfId="0" applyNumberFormat="1" applyFill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10" borderId="11" xfId="0" applyFill="1" applyBorder="1" applyProtection="1">
      <alignment vertical="center"/>
      <protection locked="0"/>
    </xf>
    <xf numFmtId="0" fontId="0" fillId="10" borderId="14" xfId="0" applyFill="1" applyBorder="1" applyProtection="1">
      <alignment vertical="center"/>
      <protection locked="0"/>
    </xf>
    <xf numFmtId="0" fontId="0" fillId="10" borderId="33" xfId="0" applyFill="1" applyBorder="1" applyProtection="1">
      <alignment vertical="center"/>
      <protection locked="0"/>
    </xf>
    <xf numFmtId="0" fontId="0" fillId="10" borderId="69" xfId="0" applyFill="1" applyBorder="1" applyAlignment="1">
      <alignment horizontal="center" vertical="center" wrapText="1"/>
    </xf>
    <xf numFmtId="0" fontId="0" fillId="10" borderId="70" xfId="0" applyFill="1" applyBorder="1" applyAlignment="1">
      <alignment horizontal="center" vertical="center"/>
    </xf>
    <xf numFmtId="0" fontId="0" fillId="10" borderId="71" xfId="0" applyFill="1" applyBorder="1" applyAlignment="1">
      <alignment horizontal="center" vertical="center"/>
    </xf>
    <xf numFmtId="0" fontId="0" fillId="10" borderId="72" xfId="0" applyFill="1" applyBorder="1" applyAlignment="1">
      <alignment horizontal="center" vertical="center"/>
    </xf>
    <xf numFmtId="0" fontId="0" fillId="0" borderId="73" xfId="0" applyBorder="1" applyProtection="1">
      <alignment vertical="center"/>
      <protection locked="0"/>
    </xf>
    <xf numFmtId="0" fontId="0" fillId="0" borderId="74" xfId="0" applyBorder="1" applyProtection="1">
      <alignment vertical="center"/>
      <protection locked="0"/>
    </xf>
    <xf numFmtId="9" fontId="0" fillId="0" borderId="75" xfId="1" applyFont="1" applyBorder="1" applyAlignment="1" applyProtection="1">
      <alignment vertical="center"/>
      <protection locked="0"/>
    </xf>
    <xf numFmtId="176" fontId="0" fillId="0" borderId="76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11" borderId="77" xfId="0" applyFill="1" applyBorder="1" applyAlignment="1">
      <alignment horizontal="center" vertical="center" wrapText="1"/>
    </xf>
    <xf numFmtId="0" fontId="0" fillId="0" borderId="16" xfId="0" applyFill="1" applyBorder="1">
      <alignment vertical="center"/>
    </xf>
    <xf numFmtId="0" fontId="0" fillId="0" borderId="16" xfId="0" applyFill="1" applyBorder="1" applyProtection="1">
      <alignment vertical="center"/>
      <protection locked="0"/>
    </xf>
    <xf numFmtId="176" fontId="0" fillId="0" borderId="29" xfId="0" applyNumberFormat="1" applyFill="1" applyBorder="1">
      <alignment vertical="center"/>
    </xf>
    <xf numFmtId="0" fontId="0" fillId="0" borderId="52" xfId="0" applyFill="1" applyBorder="1">
      <alignment vertical="center"/>
    </xf>
    <xf numFmtId="0" fontId="0" fillId="0" borderId="27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Protection="1">
      <alignment vertical="center"/>
      <protection locked="0"/>
    </xf>
    <xf numFmtId="176" fontId="0" fillId="0" borderId="19" xfId="0" applyNumberFormat="1" applyFill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8" xfId="0" applyFill="1" applyBorder="1" applyProtection="1">
      <alignment vertical="center"/>
      <protection locked="0"/>
    </xf>
    <xf numFmtId="176" fontId="0" fillId="0" borderId="36" xfId="0" applyNumberFormat="1" applyFill="1" applyBorder="1">
      <alignment vertical="center"/>
    </xf>
    <xf numFmtId="0" fontId="0" fillId="0" borderId="21" xfId="0" applyFill="1" applyBorder="1">
      <alignment vertical="center"/>
    </xf>
    <xf numFmtId="0" fontId="0" fillId="0" borderId="21" xfId="0" applyFill="1" applyBorder="1" applyProtection="1">
      <alignment vertical="center"/>
      <protection locked="0"/>
    </xf>
    <xf numFmtId="0" fontId="0" fillId="0" borderId="21" xfId="0" applyNumberFormat="1" applyBorder="1" applyProtection="1">
      <alignment vertical="center"/>
      <protection locked="0"/>
    </xf>
    <xf numFmtId="176" fontId="0" fillId="0" borderId="22" xfId="0" applyNumberFormat="1" applyFill="1" applyBorder="1">
      <alignment vertical="center"/>
    </xf>
    <xf numFmtId="0" fontId="0" fillId="10" borderId="16" xfId="0" applyFill="1" applyBorder="1">
      <alignment vertical="center"/>
    </xf>
    <xf numFmtId="0" fontId="0" fillId="10" borderId="16" xfId="0" applyFill="1" applyBorder="1" applyProtection="1">
      <alignment vertical="center"/>
      <protection locked="0"/>
    </xf>
    <xf numFmtId="176" fontId="0" fillId="10" borderId="17" xfId="0" applyNumberFormat="1" applyFill="1" applyBorder="1">
      <alignment vertical="center"/>
    </xf>
    <xf numFmtId="0" fontId="0" fillId="10" borderId="31" xfId="0" applyFill="1" applyBorder="1">
      <alignment vertical="center"/>
    </xf>
    <xf numFmtId="0" fontId="0" fillId="10" borderId="1" xfId="0" applyFill="1" applyBorder="1">
      <alignment vertical="center"/>
    </xf>
    <xf numFmtId="0" fontId="0" fillId="10" borderId="1" xfId="0" applyFill="1" applyBorder="1" applyProtection="1">
      <alignment vertical="center"/>
      <protection locked="0"/>
    </xf>
    <xf numFmtId="176" fontId="0" fillId="10" borderId="19" xfId="0" applyNumberFormat="1" applyFill="1" applyBorder="1">
      <alignment vertical="center"/>
    </xf>
    <xf numFmtId="0" fontId="0" fillId="10" borderId="21" xfId="0" applyFill="1" applyBorder="1">
      <alignment vertical="center"/>
    </xf>
    <xf numFmtId="0" fontId="0" fillId="10" borderId="21" xfId="0" applyFill="1" applyBorder="1" applyProtection="1">
      <alignment vertical="center"/>
      <protection locked="0"/>
    </xf>
    <xf numFmtId="0" fontId="0" fillId="10" borderId="21" xfId="0" applyNumberFormat="1" applyFill="1" applyBorder="1" applyProtection="1">
      <alignment vertical="center"/>
      <protection locked="0"/>
    </xf>
    <xf numFmtId="176" fontId="0" fillId="10" borderId="22" xfId="0" applyNumberFormat="1" applyFill="1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Protection="1">
      <alignment vertical="center"/>
      <protection locked="0"/>
    </xf>
    <xf numFmtId="176" fontId="0" fillId="0" borderId="29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1" xfId="0" applyBorder="1">
      <alignment vertical="center"/>
    </xf>
    <xf numFmtId="176" fontId="0" fillId="0" borderId="19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10" borderId="39" xfId="0" applyFill="1" applyBorder="1">
      <alignment vertical="center"/>
    </xf>
    <xf numFmtId="0" fontId="7" fillId="0" borderId="7" xfId="0" applyFont="1" applyBorder="1" applyProtection="1">
      <alignment vertical="center"/>
      <protection locked="0"/>
    </xf>
    <xf numFmtId="0" fontId="7" fillId="0" borderId="6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23" xfId="0" applyFont="1" applyFill="1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12" borderId="68" xfId="0" applyFont="1" applyFill="1" applyBorder="1" applyProtection="1">
      <alignment vertical="center"/>
      <protection locked="0"/>
    </xf>
    <xf numFmtId="49" fontId="0" fillId="0" borderId="0" xfId="0" applyNumberForma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" borderId="26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right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left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8" fillId="7" borderId="18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9" fillId="0" borderId="47" xfId="0" applyFont="1" applyBorder="1" applyAlignment="1" applyProtection="1">
      <alignment horizontal="center" vertical="center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7" fillId="0" borderId="18" xfId="0" applyFont="1" applyBorder="1" applyProtection="1">
      <alignment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7" xfId="0" applyFill="1" applyBorder="1" applyAlignment="1" applyProtection="1">
      <alignment horizontal="center" vertical="center"/>
      <protection hidden="1"/>
    </xf>
    <xf numFmtId="0" fontId="7" fillId="0" borderId="30" xfId="0" applyFont="1" applyBorder="1" applyAlignment="1" applyProtection="1">
      <alignment vertical="center" wrapText="1"/>
      <protection hidden="1"/>
    </xf>
    <xf numFmtId="0" fontId="8" fillId="7" borderId="30" xfId="0" applyFont="1" applyFill="1" applyBorder="1" applyAlignment="1" applyProtection="1">
      <alignment horizontal="center" vertical="center"/>
      <protection hidden="1"/>
    </xf>
    <xf numFmtId="0" fontId="9" fillId="0" borderId="55" xfId="0" applyFont="1" applyBorder="1" applyAlignment="1" applyProtection="1">
      <alignment horizontal="center" vertical="center"/>
      <protection hidden="1"/>
    </xf>
    <xf numFmtId="0" fontId="7" fillId="11" borderId="45" xfId="0" applyFont="1" applyFill="1" applyBorder="1" applyProtection="1">
      <alignment vertical="center"/>
      <protection hidden="1"/>
    </xf>
    <xf numFmtId="0" fontId="7" fillId="11" borderId="8" xfId="0" applyFont="1" applyFill="1" applyBorder="1" applyProtection="1">
      <alignment vertical="center"/>
      <protection hidden="1"/>
    </xf>
    <xf numFmtId="0" fontId="7" fillId="0" borderId="30" xfId="0" applyFont="1" applyBorder="1" applyProtection="1">
      <alignment vertical="center"/>
      <protection hidden="1"/>
    </xf>
    <xf numFmtId="0" fontId="7" fillId="0" borderId="18" xfId="0" applyFont="1" applyFill="1" applyBorder="1" applyProtection="1">
      <alignment vertical="center"/>
      <protection hidden="1"/>
    </xf>
    <xf numFmtId="0" fontId="7" fillId="11" borderId="9" xfId="0" applyFont="1" applyFill="1" applyBorder="1" applyProtection="1">
      <alignment vertical="center"/>
      <protection hidden="1"/>
    </xf>
    <xf numFmtId="0" fontId="7" fillId="11" borderId="1" xfId="0" applyFont="1" applyFill="1" applyBorder="1" applyProtection="1">
      <alignment vertical="center"/>
      <protection hidden="1"/>
    </xf>
    <xf numFmtId="0" fontId="9" fillId="7" borderId="30" xfId="0" applyNumberFormat="1" applyFont="1" applyFill="1" applyBorder="1" applyAlignment="1" applyProtection="1">
      <alignment horizontal="center" vertical="center"/>
      <protection hidden="1"/>
    </xf>
    <xf numFmtId="0" fontId="7" fillId="0" borderId="42" xfId="0" applyFont="1" applyFill="1" applyBorder="1" applyProtection="1">
      <alignment vertical="center"/>
      <protection hidden="1"/>
    </xf>
    <xf numFmtId="0" fontId="7" fillId="0" borderId="20" xfId="0" applyFont="1" applyFill="1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9" fillId="6" borderId="3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Fill="1" applyProtection="1">
      <alignment vertical="center"/>
      <protection hidden="1"/>
    </xf>
    <xf numFmtId="0" fontId="9" fillId="6" borderId="64" xfId="0" applyFont="1" applyFill="1" applyBorder="1" applyAlignment="1" applyProtection="1">
      <alignment horizontal="center" vertical="center"/>
      <protection hidden="1"/>
    </xf>
    <xf numFmtId="0" fontId="9" fillId="7" borderId="18" xfId="0" applyFont="1" applyFill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0" fillId="0" borderId="0" xfId="0" applyBorder="1" applyProtection="1">
      <alignment vertical="center"/>
      <protection hidden="1"/>
    </xf>
    <xf numFmtId="42" fontId="0" fillId="0" borderId="0" xfId="0" applyNumberFormat="1" applyBorder="1" applyProtection="1">
      <alignment vertical="center"/>
      <protection hidden="1"/>
    </xf>
    <xf numFmtId="0" fontId="0" fillId="0" borderId="0" xfId="0" applyNumberForma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9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2" borderId="24" xfId="0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49" fontId="2" fillId="2" borderId="24" xfId="0" applyNumberFormat="1" applyFont="1" applyFill="1" applyBorder="1" applyAlignment="1" applyProtection="1">
      <alignment horizontal="center"/>
      <protection hidden="1"/>
    </xf>
    <xf numFmtId="49" fontId="2" fillId="2" borderId="45" xfId="0" applyNumberFormat="1" applyFont="1" applyFill="1" applyBorder="1" applyAlignment="1" applyProtection="1">
      <alignment horizontal="center"/>
      <protection hidden="1"/>
    </xf>
    <xf numFmtId="49" fontId="2" fillId="2" borderId="9" xfId="0" applyNumberFormat="1" applyFont="1" applyFill="1" applyBorder="1" applyAlignment="1" applyProtection="1">
      <alignment horizontal="center"/>
      <protection hidden="1"/>
    </xf>
    <xf numFmtId="49" fontId="5" fillId="0" borderId="24" xfId="0" applyNumberFormat="1" applyFont="1" applyFill="1" applyBorder="1" applyAlignment="1" applyProtection="1">
      <alignment horizontal="center"/>
      <protection hidden="1"/>
    </xf>
    <xf numFmtId="49" fontId="5" fillId="0" borderId="45" xfId="0" applyNumberFormat="1" applyFont="1" applyFill="1" applyBorder="1" applyAlignment="1" applyProtection="1">
      <alignment horizontal="center"/>
      <protection hidden="1"/>
    </xf>
    <xf numFmtId="49" fontId="5" fillId="0" borderId="9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7" fillId="4" borderId="16" xfId="0" applyFont="1" applyFill="1" applyBorder="1" applyAlignment="1" applyProtection="1">
      <alignment horizontal="center" vertical="center"/>
      <protection hidden="1"/>
    </xf>
    <xf numFmtId="0" fontId="7" fillId="4" borderId="16" xfId="0" applyFont="1" applyFill="1" applyBorder="1" applyAlignment="1" applyProtection="1">
      <alignment horizontal="right" vertical="center"/>
      <protection locked="0"/>
    </xf>
    <xf numFmtId="0" fontId="7" fillId="4" borderId="17" xfId="0" applyFont="1" applyFill="1" applyBorder="1" applyAlignment="1" applyProtection="1">
      <alignment horizontal="right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7" fillId="4" borderId="19" xfId="0" applyFont="1" applyFill="1" applyBorder="1" applyAlignment="1" applyProtection="1">
      <alignment horizontal="center" vertical="center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29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6" fillId="0" borderId="49" xfId="0" applyFont="1" applyBorder="1" applyAlignment="1" applyProtection="1">
      <alignment horizontal="center" vertical="center"/>
      <protection hidden="1"/>
    </xf>
    <xf numFmtId="0" fontId="0" fillId="0" borderId="51" xfId="0" applyFill="1" applyBorder="1" applyAlignment="1" applyProtection="1">
      <alignment horizontal="center" vertical="center"/>
      <protection locked="0"/>
    </xf>
    <xf numFmtId="0" fontId="0" fillId="0" borderId="63" xfId="0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7" fillId="9" borderId="20" xfId="0" applyFont="1" applyFill="1" applyBorder="1" applyAlignment="1" applyProtection="1">
      <alignment horizontal="center" vertical="center"/>
      <protection hidden="1"/>
    </xf>
    <xf numFmtId="0" fontId="7" fillId="9" borderId="21" xfId="0" applyFont="1" applyFill="1" applyBorder="1" applyAlignment="1" applyProtection="1">
      <alignment horizontal="center" vertical="center"/>
      <protection hidden="1"/>
    </xf>
    <xf numFmtId="0" fontId="7" fillId="9" borderId="21" xfId="0" applyFont="1" applyFill="1" applyBorder="1" applyAlignment="1" applyProtection="1">
      <alignment horizontal="right" vertical="center"/>
      <protection hidden="1"/>
    </xf>
    <xf numFmtId="0" fontId="7" fillId="9" borderId="22" xfId="0" applyFont="1" applyFill="1" applyBorder="1" applyAlignment="1" applyProtection="1">
      <alignment horizontal="right" vertical="center"/>
      <protection hidden="1"/>
    </xf>
    <xf numFmtId="49" fontId="2" fillId="2" borderId="10" xfId="0" applyNumberFormat="1" applyFont="1" applyFill="1" applyBorder="1" applyAlignment="1" applyProtection="1">
      <alignment horizontal="center"/>
      <protection hidden="1"/>
    </xf>
    <xf numFmtId="49" fontId="2" fillId="2" borderId="27" xfId="0" applyNumberFormat="1" applyFont="1" applyFill="1" applyBorder="1" applyAlignment="1" applyProtection="1">
      <alignment horizontal="center"/>
      <protection hidden="1"/>
    </xf>
    <xf numFmtId="0" fontId="2" fillId="7" borderId="12" xfId="0" applyNumberFormat="1" applyFont="1" applyFill="1" applyBorder="1" applyAlignment="1" applyProtection="1">
      <alignment horizontal="center" vertical="center"/>
      <protection locked="0"/>
    </xf>
    <xf numFmtId="0" fontId="2" fillId="7" borderId="31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8" fillId="0" borderId="46" xfId="0" applyFont="1" applyBorder="1" applyAlignment="1" applyProtection="1">
      <alignment horizontal="center" vertical="center"/>
      <protection hidden="1"/>
    </xf>
    <xf numFmtId="0" fontId="8" fillId="0" borderId="54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center" vertical="center"/>
      <protection hidden="1"/>
    </xf>
    <xf numFmtId="0" fontId="9" fillId="0" borderId="46" xfId="0" applyFont="1" applyBorder="1" applyAlignment="1" applyProtection="1">
      <alignment horizontal="center" vertical="center"/>
      <protection hidden="1"/>
    </xf>
    <xf numFmtId="0" fontId="9" fillId="0" borderId="54" xfId="0" applyFont="1" applyBorder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6" fillId="9" borderId="15" xfId="0" applyFont="1" applyFill="1" applyBorder="1" applyAlignment="1" applyProtection="1">
      <alignment horizontal="center" vertical="center"/>
      <protection hidden="1"/>
    </xf>
    <xf numFmtId="0" fontId="7" fillId="9" borderId="16" xfId="0" applyFont="1" applyFill="1" applyBorder="1" applyAlignment="1" applyProtection="1">
      <alignment horizontal="center" vertical="center"/>
      <protection hidden="1"/>
    </xf>
    <xf numFmtId="0" fontId="7" fillId="9" borderId="18" xfId="0" applyFont="1" applyFill="1" applyBorder="1" applyAlignment="1" applyProtection="1">
      <alignment horizontal="center" vertical="center"/>
      <protection hidden="1"/>
    </xf>
    <xf numFmtId="0" fontId="7" fillId="9" borderId="1" xfId="0" applyFont="1" applyFill="1" applyBorder="1" applyAlignment="1" applyProtection="1">
      <alignment horizontal="center" vertical="center"/>
      <protection hidden="1"/>
    </xf>
    <xf numFmtId="0" fontId="7" fillId="9" borderId="16" xfId="0" applyFont="1" applyFill="1" applyBorder="1" applyAlignment="1" applyProtection="1">
      <alignment horizontal="center" vertical="center" wrapText="1"/>
      <protection hidden="1"/>
    </xf>
    <xf numFmtId="0" fontId="7" fillId="9" borderId="41" xfId="0" applyFont="1" applyFill="1" applyBorder="1" applyAlignment="1" applyProtection="1">
      <alignment horizontal="center" vertical="center"/>
      <protection hidden="1"/>
    </xf>
    <xf numFmtId="0" fontId="7" fillId="9" borderId="12" xfId="0" applyFont="1" applyFill="1" applyBorder="1" applyAlignment="1" applyProtection="1">
      <alignment horizontal="center" vertical="center"/>
      <protection hidden="1"/>
    </xf>
    <xf numFmtId="0" fontId="11" fillId="9" borderId="18" xfId="0" applyFont="1" applyFill="1" applyBorder="1" applyAlignment="1" applyProtection="1">
      <alignment horizontal="center" vertical="center"/>
      <protection hidden="1"/>
    </xf>
    <xf numFmtId="0" fontId="11" fillId="9" borderId="1" xfId="0" applyFont="1" applyFill="1" applyBorder="1" applyAlignment="1" applyProtection="1">
      <alignment horizontal="center" vertical="center"/>
      <protection hidden="1"/>
    </xf>
    <xf numFmtId="0" fontId="11" fillId="9" borderId="20" xfId="0" applyFont="1" applyFill="1" applyBorder="1" applyAlignment="1" applyProtection="1">
      <alignment horizontal="center" vertical="center"/>
      <protection hidden="1"/>
    </xf>
    <xf numFmtId="0" fontId="11" fillId="9" borderId="21" xfId="0" applyFont="1" applyFill="1" applyBorder="1" applyAlignment="1" applyProtection="1">
      <alignment horizontal="center" vertical="center"/>
      <protection hidden="1"/>
    </xf>
    <xf numFmtId="0" fontId="11" fillId="9" borderId="12" xfId="0" applyFont="1" applyFill="1" applyBorder="1" applyAlignment="1" applyProtection="1">
      <alignment horizontal="center" vertical="center"/>
      <protection hidden="1"/>
    </xf>
    <xf numFmtId="0" fontId="11" fillId="9" borderId="23" xfId="0" applyFont="1" applyFill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/>
      <protection hidden="1"/>
    </xf>
    <xf numFmtId="49" fontId="5" fillId="0" borderId="43" xfId="0" applyNumberFormat="1" applyFont="1" applyFill="1" applyBorder="1" applyAlignment="1" applyProtection="1">
      <alignment horizontal="center"/>
      <protection hidden="1"/>
    </xf>
    <xf numFmtId="49" fontId="5" fillId="0" borderId="29" xfId="0" applyNumberFormat="1" applyFont="1" applyFill="1" applyBorder="1" applyAlignment="1" applyProtection="1">
      <alignment horizontal="center"/>
      <protection hidden="1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10" fillId="8" borderId="53" xfId="0" applyFont="1" applyFill="1" applyBorder="1" applyAlignment="1" applyProtection="1">
      <alignment horizontal="center" vertical="center"/>
      <protection hidden="1"/>
    </xf>
    <xf numFmtId="0" fontId="10" fillId="8" borderId="3" xfId="0" applyFont="1" applyFill="1" applyBorder="1" applyAlignment="1" applyProtection="1">
      <alignment horizontal="center" vertical="center"/>
      <protection hidden="1"/>
    </xf>
    <xf numFmtId="0" fontId="10" fillId="8" borderId="4" xfId="0" applyFont="1" applyFill="1" applyBorder="1" applyAlignment="1" applyProtection="1">
      <alignment horizontal="center" vertical="center"/>
      <protection hidden="1"/>
    </xf>
    <xf numFmtId="0" fontId="10" fillId="8" borderId="55" xfId="0" applyFont="1" applyFill="1" applyBorder="1" applyAlignment="1" applyProtection="1">
      <alignment horizontal="center" vertical="center"/>
      <protection hidden="1"/>
    </xf>
    <xf numFmtId="0" fontId="10" fillId="8" borderId="6" xfId="0" applyFont="1" applyFill="1" applyBorder="1" applyAlignment="1" applyProtection="1">
      <alignment horizontal="center" vertical="center"/>
      <protection hidden="1"/>
    </xf>
    <xf numFmtId="0" fontId="10" fillId="8" borderId="56" xfId="0" applyFont="1" applyFill="1" applyBorder="1" applyAlignment="1" applyProtection="1">
      <alignment horizontal="center" vertical="center"/>
      <protection hidden="1"/>
    </xf>
    <xf numFmtId="0" fontId="7" fillId="0" borderId="36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hidden="1"/>
    </xf>
    <xf numFmtId="0" fontId="7" fillId="0" borderId="78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6" fillId="0" borderId="48" xfId="0" applyFont="1" applyFill="1" applyBorder="1" applyAlignment="1" applyProtection="1">
      <alignment horizontal="center" vertical="center"/>
      <protection hidden="1"/>
    </xf>
    <xf numFmtId="0" fontId="6" fillId="0" borderId="49" xfId="0" applyFont="1" applyFill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10" borderId="46" xfId="0" applyFill="1" applyBorder="1" applyAlignment="1">
      <alignment horizontal="center" vertical="center"/>
    </xf>
    <xf numFmtId="0" fontId="0" fillId="10" borderId="54" xfId="0" applyFill="1" applyBorder="1" applyAlignment="1">
      <alignment horizontal="center" vertical="center"/>
    </xf>
    <xf numFmtId="177" fontId="0" fillId="10" borderId="54" xfId="0" applyNumberFormat="1" applyFill="1" applyBorder="1" applyAlignment="1">
      <alignment horizontal="center" vertical="center"/>
    </xf>
    <xf numFmtId="177" fontId="0" fillId="10" borderId="47" xfId="0" applyNumberFormat="1" applyFill="1" applyBorder="1" applyAlignment="1">
      <alignment horizontal="center" vertical="center"/>
    </xf>
    <xf numFmtId="0" fontId="0" fillId="12" borderId="46" xfId="0" applyFill="1" applyBorder="1" applyAlignment="1">
      <alignment horizontal="center" vertical="center"/>
    </xf>
    <xf numFmtId="0" fontId="0" fillId="12" borderId="54" xfId="0" applyFill="1" applyBorder="1" applyAlignment="1">
      <alignment horizontal="center" vertical="center"/>
    </xf>
    <xf numFmtId="177" fontId="0" fillId="12" borderId="54" xfId="0" applyNumberFormat="1" applyFill="1" applyBorder="1" applyAlignment="1">
      <alignment horizontal="center" vertical="center"/>
    </xf>
    <xf numFmtId="177" fontId="0" fillId="12" borderId="47" xfId="0" applyNumberFormat="1" applyFill="1" applyBorder="1" applyAlignment="1">
      <alignment horizontal="center" vertical="center"/>
    </xf>
    <xf numFmtId="0" fontId="2" fillId="0" borderId="52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0" fontId="11" fillId="0" borderId="5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vertical="center"/>
      <protection locked="0"/>
    </xf>
    <xf numFmtId="49" fontId="2" fillId="0" borderId="52" xfId="0" applyNumberFormat="1" applyFont="1" applyFill="1" applyBorder="1" applyAlignment="1" applyProtection="1">
      <alignment horizontal="center"/>
      <protection locked="0"/>
    </xf>
    <xf numFmtId="0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</cellXfs>
  <cellStyles count="2">
    <cellStyle name="백분율" xfId="1" builtinId="5"/>
    <cellStyle name="표준" xfId="0" builtinId="0"/>
  </cellStyles>
  <dxfs count="1"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C1E1C1"/>
      <color rgb="FF98FF98"/>
      <color rgb="FFB0C49D"/>
      <color rgb="FF99F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$F$16" fmlaRange="$A$15:$A$17" noThreeD="1" sel="1" val="0"/>
</file>

<file path=xl/ctrlProps/ctrlProp10.xml><?xml version="1.0" encoding="utf-8"?>
<formControlPr xmlns="http://schemas.microsoft.com/office/spreadsheetml/2009/9/main" objectType="Drop" dropLines="3" dropStyle="combo" dx="16" fmlaLink="$O$16" fmlaRange="$A$15:$A$17" noThreeD="1" sel="3" val="0"/>
</file>

<file path=xl/ctrlProps/ctrlProp11.xml><?xml version="1.0" encoding="utf-8"?>
<formControlPr xmlns="http://schemas.microsoft.com/office/spreadsheetml/2009/9/main" objectType="Drop" dropLines="3" dropStyle="combo" dx="16" fmlaLink="$P$16" fmlaRange="$A$15:$A$17" noThreeD="1" sel="3" val="0"/>
</file>

<file path=xl/ctrlProps/ctrlProp12.xml><?xml version="1.0" encoding="utf-8"?>
<formControlPr xmlns="http://schemas.microsoft.com/office/spreadsheetml/2009/9/main" objectType="Drop" dropLines="3" dropStyle="combo" dx="16" fmlaLink="$Q$16" fmlaRange="$A$15:$A$17" noThreeD="1" sel="2" val="0"/>
</file>

<file path=xl/ctrlProps/ctrlProp13.xml><?xml version="1.0" encoding="utf-8"?>
<formControlPr xmlns="http://schemas.microsoft.com/office/spreadsheetml/2009/9/main" objectType="Drop" dropLines="3" dropStyle="combo" dx="16" fmlaLink="$R$16" fmlaRange="$A$15:$A$17" noThreeD="1" sel="2" val="0"/>
</file>

<file path=xl/ctrlProps/ctrlProp14.xml><?xml version="1.0" encoding="utf-8"?>
<formControlPr xmlns="http://schemas.microsoft.com/office/spreadsheetml/2009/9/main" objectType="Drop" dropLines="3" dropStyle="combo" dx="16" fmlaLink="$E$23" fmlaRange="$A$15:$A$17" noThreeD="1" sel="3" val="0"/>
</file>

<file path=xl/ctrlProps/ctrlProp15.xml><?xml version="1.0" encoding="utf-8"?>
<formControlPr xmlns="http://schemas.microsoft.com/office/spreadsheetml/2009/9/main" objectType="Drop" dropLines="3" dropStyle="combo" dx="16" fmlaLink="$F$23" fmlaRange="$A$15:$A$17" noThreeD="1" sel="1" val="0"/>
</file>

<file path=xl/ctrlProps/ctrlProp16.xml><?xml version="1.0" encoding="utf-8"?>
<formControlPr xmlns="http://schemas.microsoft.com/office/spreadsheetml/2009/9/main" objectType="Drop" dropLines="3" dropStyle="combo" dx="16" fmlaLink="$G$23" fmlaRange="$A$15:$A$17" noThreeD="1" sel="3" val="0"/>
</file>

<file path=xl/ctrlProps/ctrlProp17.xml><?xml version="1.0" encoding="utf-8"?>
<formControlPr xmlns="http://schemas.microsoft.com/office/spreadsheetml/2009/9/main" objectType="Drop" dropLines="3" dropStyle="combo" dx="16" fmlaLink="$H$23" fmlaRange="$A$15:$A$17" noThreeD="1" sel="3" val="0"/>
</file>

<file path=xl/ctrlProps/ctrlProp18.xml><?xml version="1.0" encoding="utf-8"?>
<formControlPr xmlns="http://schemas.microsoft.com/office/spreadsheetml/2009/9/main" objectType="Drop" dropLines="3" dropStyle="combo" dx="16" fmlaLink="$I$23" fmlaRange="$A$15:$A$17" noThreeD="1" sel="2" val="0"/>
</file>

<file path=xl/ctrlProps/ctrlProp19.xml><?xml version="1.0" encoding="utf-8"?>
<formControlPr xmlns="http://schemas.microsoft.com/office/spreadsheetml/2009/9/main" objectType="Drop" dropLines="3" dropStyle="combo" dx="16" fmlaLink="$J$23" fmlaRange="$A$15:$A$17" noThreeD="1" sel="1" val="0"/>
</file>

<file path=xl/ctrlProps/ctrlProp2.xml><?xml version="1.0" encoding="utf-8"?>
<formControlPr xmlns="http://schemas.microsoft.com/office/spreadsheetml/2009/9/main" objectType="Drop" dropLines="3" dropStyle="combo" dx="16" fmlaLink="$G$16" fmlaRange="$A$15:$A$17" noThreeD="1" sel="3" val="0"/>
</file>

<file path=xl/ctrlProps/ctrlProp20.xml><?xml version="1.0" encoding="utf-8"?>
<formControlPr xmlns="http://schemas.microsoft.com/office/spreadsheetml/2009/9/main" objectType="Drop" dropLines="3" dropStyle="combo" dx="16" fmlaLink="$K$23" fmlaRange="$A$15:$A$17" noThreeD="1" sel="3" val="0"/>
</file>

<file path=xl/ctrlProps/ctrlProp21.xml><?xml version="1.0" encoding="utf-8"?>
<formControlPr xmlns="http://schemas.microsoft.com/office/spreadsheetml/2009/9/main" objectType="Drop" dropLines="3" dropStyle="combo" dx="16" fmlaLink="$L$23" fmlaRange="$A$15:$A$17" noThreeD="1" sel="3" val="0"/>
</file>

<file path=xl/ctrlProps/ctrlProp22.xml><?xml version="1.0" encoding="utf-8"?>
<formControlPr xmlns="http://schemas.microsoft.com/office/spreadsheetml/2009/9/main" objectType="Drop" dropLines="3" dropStyle="combo" dx="16" fmlaLink="$M$23" fmlaRange="$A$15:$A$17" noThreeD="1" sel="2" val="0"/>
</file>

<file path=xl/ctrlProps/ctrlProp23.xml><?xml version="1.0" encoding="utf-8"?>
<formControlPr xmlns="http://schemas.microsoft.com/office/spreadsheetml/2009/9/main" objectType="Drop" dropLines="3" dropStyle="combo" dx="16" fmlaLink="$N$23" fmlaRange="$A$15:$A$17" noThreeD="1" sel="3" val="0"/>
</file>

<file path=xl/ctrlProps/ctrlProp24.xml><?xml version="1.0" encoding="utf-8"?>
<formControlPr xmlns="http://schemas.microsoft.com/office/spreadsheetml/2009/9/main" objectType="Drop" dropLines="3" dropStyle="combo" dx="16" fmlaLink="$O$23" fmlaRange="$A$15:$A$17" noThreeD="1" sel="1" val="0"/>
</file>

<file path=xl/ctrlProps/ctrlProp25.xml><?xml version="1.0" encoding="utf-8"?>
<formControlPr xmlns="http://schemas.microsoft.com/office/spreadsheetml/2009/9/main" objectType="Drop" dropLines="3" dropStyle="combo" dx="16" fmlaLink="$P$23" fmlaRange="$A$15:$A$17" noThreeD="1" sel="3" val="0"/>
</file>

<file path=xl/ctrlProps/ctrlProp26.xml><?xml version="1.0" encoding="utf-8"?>
<formControlPr xmlns="http://schemas.microsoft.com/office/spreadsheetml/2009/9/main" objectType="Drop" dropLines="3" dropStyle="combo" dx="16" fmlaLink="$Q$23" fmlaRange="$A$15:$A$17" noThreeD="1" sel="1" val="0"/>
</file>

<file path=xl/ctrlProps/ctrlProp27.xml><?xml version="1.0" encoding="utf-8"?>
<formControlPr xmlns="http://schemas.microsoft.com/office/spreadsheetml/2009/9/main" objectType="Drop" dropLines="3" dropStyle="combo" dx="16" fmlaLink="$R$23" fmlaRange="$A$15:$A$17" noThreeD="1" sel="2" val="0"/>
</file>

<file path=xl/ctrlProps/ctrlProp28.xml><?xml version="1.0" encoding="utf-8"?>
<formControlPr xmlns="http://schemas.microsoft.com/office/spreadsheetml/2009/9/main" objectType="Drop" dropLines="2" dropStyle="combo" dx="16" fmlaLink="$E$37" fmlaRange="$A$22:$A$23" noThreeD="1" sel="1" val="0"/>
</file>

<file path=xl/ctrlProps/ctrlProp29.xml><?xml version="1.0" encoding="utf-8"?>
<formControlPr xmlns="http://schemas.microsoft.com/office/spreadsheetml/2009/9/main" objectType="Drop" dropLines="2" dropStyle="combo" dx="16" fmlaLink="$F$37" fmlaRange="$A$22:$A$23" noThreeD="1" sel="1" val="0"/>
</file>

<file path=xl/ctrlProps/ctrlProp3.xml><?xml version="1.0" encoding="utf-8"?>
<formControlPr xmlns="http://schemas.microsoft.com/office/spreadsheetml/2009/9/main" objectType="Drop" dropLines="3" dropStyle="combo" dx="16" fmlaLink="$H$16" fmlaRange="$A$15:$A$17" noThreeD="1" sel="3" val="0"/>
</file>

<file path=xl/ctrlProps/ctrlProp30.xml><?xml version="1.0" encoding="utf-8"?>
<formControlPr xmlns="http://schemas.microsoft.com/office/spreadsheetml/2009/9/main" objectType="Drop" dropLines="2" dropStyle="combo" dx="16" fmlaLink="$G$37" fmlaRange="$A$22:$A$23" noThreeD="1" sel="1" val="0"/>
</file>

<file path=xl/ctrlProps/ctrlProp31.xml><?xml version="1.0" encoding="utf-8"?>
<formControlPr xmlns="http://schemas.microsoft.com/office/spreadsheetml/2009/9/main" objectType="Drop" dropLines="2" dropStyle="combo" dx="16" fmlaLink="$H$37" fmlaRange="$A$22:$A$23" noThreeD="1" sel="1" val="0"/>
</file>

<file path=xl/ctrlProps/ctrlProp32.xml><?xml version="1.0" encoding="utf-8"?>
<formControlPr xmlns="http://schemas.microsoft.com/office/spreadsheetml/2009/9/main" objectType="Drop" dropLines="2" dropStyle="combo" dx="16" fmlaLink="$I$37" fmlaRange="$A$22:$A$23" noThreeD="1" sel="2" val="0"/>
</file>

<file path=xl/ctrlProps/ctrlProp33.xml><?xml version="1.0" encoding="utf-8"?>
<formControlPr xmlns="http://schemas.microsoft.com/office/spreadsheetml/2009/9/main" objectType="Drop" dropLines="2" dropStyle="combo" dx="16" fmlaLink="$J$37" fmlaRange="$A$22:$A$23" noThreeD="1" sel="2" val="0"/>
</file>

<file path=xl/ctrlProps/ctrlProp34.xml><?xml version="1.0" encoding="utf-8"?>
<formControlPr xmlns="http://schemas.microsoft.com/office/spreadsheetml/2009/9/main" objectType="Drop" dropLines="2" dropStyle="combo" dx="16" fmlaLink="$K$37" fmlaRange="$A$22:$A$23" noThreeD="1" sel="1" val="0"/>
</file>

<file path=xl/ctrlProps/ctrlProp35.xml><?xml version="1.0" encoding="utf-8"?>
<formControlPr xmlns="http://schemas.microsoft.com/office/spreadsheetml/2009/9/main" objectType="Drop" dropLines="2" dropStyle="combo" dx="16" fmlaLink="$L$37" fmlaRange="$A$22:$A$23" noThreeD="1" sel="1" val="0"/>
</file>

<file path=xl/ctrlProps/ctrlProp36.xml><?xml version="1.0" encoding="utf-8"?>
<formControlPr xmlns="http://schemas.microsoft.com/office/spreadsheetml/2009/9/main" objectType="Drop" dropLines="2" dropStyle="combo" dx="16" fmlaLink="$M$37" fmlaRange="$A$22:$A$23" noThreeD="1" sel="2" val="0"/>
</file>

<file path=xl/ctrlProps/ctrlProp37.xml><?xml version="1.0" encoding="utf-8"?>
<formControlPr xmlns="http://schemas.microsoft.com/office/spreadsheetml/2009/9/main" objectType="Drop" dropLines="2" dropStyle="combo" dx="16" fmlaLink="$N$37" fmlaRange="$A$22:$A$23" noThreeD="1" sel="1" val="0"/>
</file>

<file path=xl/ctrlProps/ctrlProp38.xml><?xml version="1.0" encoding="utf-8"?>
<formControlPr xmlns="http://schemas.microsoft.com/office/spreadsheetml/2009/9/main" objectType="Drop" dropLines="2" dropStyle="combo" dx="16" fmlaLink="$O$37" fmlaRange="$A$22:$A$23" noThreeD="1" sel="1" val="0"/>
</file>

<file path=xl/ctrlProps/ctrlProp39.xml><?xml version="1.0" encoding="utf-8"?>
<formControlPr xmlns="http://schemas.microsoft.com/office/spreadsheetml/2009/9/main" objectType="Drop" dropLines="2" dropStyle="combo" dx="16" fmlaLink="$P$37" fmlaRange="$A$22:$A$23" noThreeD="1" sel="1" val="0"/>
</file>

<file path=xl/ctrlProps/ctrlProp4.xml><?xml version="1.0" encoding="utf-8"?>
<formControlPr xmlns="http://schemas.microsoft.com/office/spreadsheetml/2009/9/main" objectType="Drop" dropLines="3" dropStyle="combo" dx="16" fmlaLink="$I$16" fmlaRange="$A$15:$A$17" noThreeD="1" sel="3" val="0"/>
</file>

<file path=xl/ctrlProps/ctrlProp40.xml><?xml version="1.0" encoding="utf-8"?>
<formControlPr xmlns="http://schemas.microsoft.com/office/spreadsheetml/2009/9/main" objectType="Drop" dropLines="2" dropStyle="combo" dx="16" fmlaLink="$Q$37" fmlaRange="$A$22:$A$23" noThreeD="1" sel="2" val="0"/>
</file>

<file path=xl/ctrlProps/ctrlProp41.xml><?xml version="1.0" encoding="utf-8"?>
<formControlPr xmlns="http://schemas.microsoft.com/office/spreadsheetml/2009/9/main" objectType="Drop" dropLines="2" dropStyle="combo" dx="16" fmlaLink="$R$37" fmlaRange="$A$22:$A$23" noThreeD="1" sel="1" val="0"/>
</file>

<file path=xl/ctrlProps/ctrlProp42.xml><?xml version="1.0" encoding="utf-8"?>
<formControlPr xmlns="http://schemas.microsoft.com/office/spreadsheetml/2009/9/main" objectType="Drop" dropLines="2" dropStyle="combo" dx="16" fmlaLink="$E$45" fmlaRange="$A$22:$A$23" noThreeD="1" sel="1" val="0"/>
</file>

<file path=xl/ctrlProps/ctrlProp43.xml><?xml version="1.0" encoding="utf-8"?>
<formControlPr xmlns="http://schemas.microsoft.com/office/spreadsheetml/2009/9/main" objectType="Drop" dropLines="2" dropStyle="combo" dx="16" fmlaLink="$F$45" fmlaRange="$A$22:$A$23" noThreeD="1" sel="2" val="0"/>
</file>

<file path=xl/ctrlProps/ctrlProp44.xml><?xml version="1.0" encoding="utf-8"?>
<formControlPr xmlns="http://schemas.microsoft.com/office/spreadsheetml/2009/9/main" objectType="Drop" dropLines="2" dropStyle="combo" dx="16" fmlaLink="$G$45" fmlaRange="$A$22:$A$23" noThreeD="1" sel="2" val="0"/>
</file>

<file path=xl/ctrlProps/ctrlProp45.xml><?xml version="1.0" encoding="utf-8"?>
<formControlPr xmlns="http://schemas.microsoft.com/office/spreadsheetml/2009/9/main" objectType="Drop" dropLines="2" dropStyle="combo" dx="16" fmlaLink="$H$45" fmlaRange="$A$22:$A$23" noThreeD="1" sel="1" val="0"/>
</file>

<file path=xl/ctrlProps/ctrlProp46.xml><?xml version="1.0" encoding="utf-8"?>
<formControlPr xmlns="http://schemas.microsoft.com/office/spreadsheetml/2009/9/main" objectType="Drop" dropLines="2" dropStyle="combo" dx="16" fmlaLink="$I$45" fmlaRange="$A$22:$A$23" noThreeD="1" sel="1" val="0"/>
</file>

<file path=xl/ctrlProps/ctrlProp47.xml><?xml version="1.0" encoding="utf-8"?>
<formControlPr xmlns="http://schemas.microsoft.com/office/spreadsheetml/2009/9/main" objectType="Drop" dropLines="2" dropStyle="combo" dx="16" fmlaLink="$J$45" fmlaRange="$A$22:$A$23" noThreeD="1" sel="1" val="0"/>
</file>

<file path=xl/ctrlProps/ctrlProp48.xml><?xml version="1.0" encoding="utf-8"?>
<formControlPr xmlns="http://schemas.microsoft.com/office/spreadsheetml/2009/9/main" objectType="Drop" dropLines="2" dropStyle="combo" dx="16" fmlaLink="$K$45" fmlaRange="$A$22:$A$23" noThreeD="1" sel="1" val="0"/>
</file>

<file path=xl/ctrlProps/ctrlProp49.xml><?xml version="1.0" encoding="utf-8"?>
<formControlPr xmlns="http://schemas.microsoft.com/office/spreadsheetml/2009/9/main" objectType="Drop" dropLines="2" dropStyle="combo" dx="16" fmlaLink="$L$45" fmlaRange="$A$22:$A$23" noThreeD="1" sel="1" val="0"/>
</file>

<file path=xl/ctrlProps/ctrlProp5.xml><?xml version="1.0" encoding="utf-8"?>
<formControlPr xmlns="http://schemas.microsoft.com/office/spreadsheetml/2009/9/main" objectType="Drop" dropLines="3" dropStyle="combo" dx="16" fmlaLink="$J$16" fmlaRange="$A$15:$A$17" noThreeD="1" sel="3" val="0"/>
</file>

<file path=xl/ctrlProps/ctrlProp50.xml><?xml version="1.0" encoding="utf-8"?>
<formControlPr xmlns="http://schemas.microsoft.com/office/spreadsheetml/2009/9/main" objectType="Drop" dropLines="2" dropStyle="combo" dx="16" fmlaLink="$M$45" fmlaRange="$A$22:$A$23" noThreeD="1" sel="1" val="0"/>
</file>

<file path=xl/ctrlProps/ctrlProp51.xml><?xml version="1.0" encoding="utf-8"?>
<formControlPr xmlns="http://schemas.microsoft.com/office/spreadsheetml/2009/9/main" objectType="Drop" dropLines="2" dropStyle="combo" dx="16" fmlaLink="$N$45" fmlaRange="$A$22:$A$23" noThreeD="1" sel="1" val="0"/>
</file>

<file path=xl/ctrlProps/ctrlProp52.xml><?xml version="1.0" encoding="utf-8"?>
<formControlPr xmlns="http://schemas.microsoft.com/office/spreadsheetml/2009/9/main" objectType="Drop" dropLines="2" dropStyle="combo" dx="16" fmlaLink="$O$45" fmlaRange="$A$22:$A$23" noThreeD="1" sel="1" val="0"/>
</file>

<file path=xl/ctrlProps/ctrlProp53.xml><?xml version="1.0" encoding="utf-8"?>
<formControlPr xmlns="http://schemas.microsoft.com/office/spreadsheetml/2009/9/main" objectType="Drop" dropLines="2" dropStyle="combo" dx="16" fmlaLink="$P$45" fmlaRange="$A$22:$A$23" noThreeD="1" sel="1" val="0"/>
</file>

<file path=xl/ctrlProps/ctrlProp54.xml><?xml version="1.0" encoding="utf-8"?>
<formControlPr xmlns="http://schemas.microsoft.com/office/spreadsheetml/2009/9/main" objectType="Drop" dropLines="2" dropStyle="combo" dx="16" fmlaLink="$Q$45" fmlaRange="$A$22:$A$23" noThreeD="1" sel="2" val="0"/>
</file>

<file path=xl/ctrlProps/ctrlProp55.xml><?xml version="1.0" encoding="utf-8"?>
<formControlPr xmlns="http://schemas.microsoft.com/office/spreadsheetml/2009/9/main" objectType="Drop" dropLines="2" dropStyle="combo" dx="16" fmlaLink="$R$45" fmlaRange="$A$22:$A$23" noThreeD="1" sel="1" val="0"/>
</file>

<file path=xl/ctrlProps/ctrlProp56.xml><?xml version="1.0" encoding="utf-8"?>
<formControlPr xmlns="http://schemas.microsoft.com/office/spreadsheetml/2009/9/main" objectType="Drop" dropLines="3" dropStyle="combo" dx="16" fmlaLink="$E$16" fmlaRange="$A$15:$A$17" noThreeD="1" sel="3" val="0"/>
</file>

<file path=xl/ctrlProps/ctrlProp6.xml><?xml version="1.0" encoding="utf-8"?>
<formControlPr xmlns="http://schemas.microsoft.com/office/spreadsheetml/2009/9/main" objectType="Drop" dropLines="3" dropStyle="combo" dx="16" fmlaLink="$K$16" fmlaRange="$A$15:$A$17" noThreeD="1" sel="2" val="0"/>
</file>

<file path=xl/ctrlProps/ctrlProp7.xml><?xml version="1.0" encoding="utf-8"?>
<formControlPr xmlns="http://schemas.microsoft.com/office/spreadsheetml/2009/9/main" objectType="Drop" dropLines="3" dropStyle="combo" dx="16" fmlaLink="$L$16" fmlaRange="$A$15:$A$17" noThreeD="1" sel="3" val="0"/>
</file>

<file path=xl/ctrlProps/ctrlProp8.xml><?xml version="1.0" encoding="utf-8"?>
<formControlPr xmlns="http://schemas.microsoft.com/office/spreadsheetml/2009/9/main" objectType="Drop" dropLines="3" dropStyle="combo" dx="16" fmlaLink="$M$16" fmlaRange="$A$15:$A$17" noThreeD="1" sel="1" val="0"/>
</file>

<file path=xl/ctrlProps/ctrlProp9.xml><?xml version="1.0" encoding="utf-8"?>
<formControlPr xmlns="http://schemas.microsoft.com/office/spreadsheetml/2009/9/main" objectType="Drop" dropLines="3" dropStyle="combo" dx="16" fmlaLink="$N$16" fmlaRange="$A$15:$A$17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12456</xdr:colOff>
      <xdr:row>12</xdr:row>
      <xdr:rowOff>31506</xdr:rowOff>
    </xdr:from>
    <xdr:to>
      <xdr:col>17</xdr:col>
      <xdr:colOff>512139</xdr:colOff>
      <xdr:row>14</xdr:row>
      <xdr:rowOff>76200</xdr:rowOff>
    </xdr:to>
    <xdr:pic>
      <xdr:nvPicPr>
        <xdr:cNvPr id="3" name="그림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6" r="811"/>
        <a:stretch/>
      </xdr:blipFill>
      <xdr:spPr>
        <a:xfrm>
          <a:off x="803031" y="3108081"/>
          <a:ext cx="7348158" cy="616194"/>
        </a:xfrm>
        <a:prstGeom prst="rect">
          <a:avLst/>
        </a:prstGeom>
      </xdr:spPr>
    </xdr:pic>
    <xdr:clientData/>
  </xdr:twoCellAnchor>
  <xdr:twoCellAnchor editAs="oneCell">
    <xdr:from>
      <xdr:col>3</xdr:col>
      <xdr:colOff>391715</xdr:colOff>
      <xdr:row>19</xdr:row>
      <xdr:rowOff>19049</xdr:rowOff>
    </xdr:from>
    <xdr:to>
      <xdr:col>18</xdr:col>
      <xdr:colOff>22363</xdr:colOff>
      <xdr:row>21</xdr:row>
      <xdr:rowOff>67342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665" y="4810124"/>
          <a:ext cx="7450673" cy="619793"/>
        </a:xfrm>
        <a:prstGeom prst="rect">
          <a:avLst/>
        </a:prstGeom>
      </xdr:spPr>
    </xdr:pic>
    <xdr:clientData/>
  </xdr:twoCellAnchor>
  <xdr:twoCellAnchor editAs="oneCell">
    <xdr:from>
      <xdr:col>3</xdr:col>
      <xdr:colOff>386953</xdr:colOff>
      <xdr:row>26</xdr:row>
      <xdr:rowOff>28574</xdr:rowOff>
    </xdr:from>
    <xdr:to>
      <xdr:col>18</xdr:col>
      <xdr:colOff>15607</xdr:colOff>
      <xdr:row>28</xdr:row>
      <xdr:rowOff>76867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03" y="6534149"/>
          <a:ext cx="7448679" cy="619793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33</xdr:row>
      <xdr:rowOff>28574</xdr:rowOff>
    </xdr:from>
    <xdr:to>
      <xdr:col>18</xdr:col>
      <xdr:colOff>17540</xdr:colOff>
      <xdr:row>35</xdr:row>
      <xdr:rowOff>76867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8248649"/>
          <a:ext cx="7437515" cy="619793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41</xdr:row>
      <xdr:rowOff>38099</xdr:rowOff>
    </xdr:from>
    <xdr:to>
      <xdr:col>18</xdr:col>
      <xdr:colOff>17540</xdr:colOff>
      <xdr:row>43</xdr:row>
      <xdr:rowOff>86392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9972674"/>
          <a:ext cx="7437515" cy="61979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</xdr:row>
          <xdr:rowOff>66675</xdr:rowOff>
        </xdr:from>
        <xdr:to>
          <xdr:col>5</xdr:col>
          <xdr:colOff>514350</xdr:colOff>
          <xdr:row>14</xdr:row>
          <xdr:rowOff>247650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66675</xdr:rowOff>
        </xdr:from>
        <xdr:to>
          <xdr:col>6</xdr:col>
          <xdr:colOff>495300</xdr:colOff>
          <xdr:row>14</xdr:row>
          <xdr:rowOff>247650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66675</xdr:rowOff>
        </xdr:from>
        <xdr:to>
          <xdr:col>7</xdr:col>
          <xdr:colOff>495300</xdr:colOff>
          <xdr:row>14</xdr:row>
          <xdr:rowOff>247650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66675</xdr:rowOff>
        </xdr:from>
        <xdr:to>
          <xdr:col>8</xdr:col>
          <xdr:colOff>495300</xdr:colOff>
          <xdr:row>14</xdr:row>
          <xdr:rowOff>247650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66675</xdr:rowOff>
        </xdr:from>
        <xdr:to>
          <xdr:col>9</xdr:col>
          <xdr:colOff>495300</xdr:colOff>
          <xdr:row>14</xdr:row>
          <xdr:rowOff>247650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66675</xdr:rowOff>
        </xdr:from>
        <xdr:to>
          <xdr:col>10</xdr:col>
          <xdr:colOff>495300</xdr:colOff>
          <xdr:row>14</xdr:row>
          <xdr:rowOff>247650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66675</xdr:rowOff>
        </xdr:from>
        <xdr:to>
          <xdr:col>11</xdr:col>
          <xdr:colOff>495300</xdr:colOff>
          <xdr:row>14</xdr:row>
          <xdr:rowOff>247650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</xdr:row>
          <xdr:rowOff>66675</xdr:rowOff>
        </xdr:from>
        <xdr:to>
          <xdr:col>12</xdr:col>
          <xdr:colOff>495300</xdr:colOff>
          <xdr:row>14</xdr:row>
          <xdr:rowOff>247650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66675</xdr:rowOff>
        </xdr:from>
        <xdr:to>
          <xdr:col>13</xdr:col>
          <xdr:colOff>495300</xdr:colOff>
          <xdr:row>14</xdr:row>
          <xdr:rowOff>247650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66675</xdr:rowOff>
        </xdr:from>
        <xdr:to>
          <xdr:col>14</xdr:col>
          <xdr:colOff>495300</xdr:colOff>
          <xdr:row>14</xdr:row>
          <xdr:rowOff>247650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66675</xdr:rowOff>
        </xdr:from>
        <xdr:to>
          <xdr:col>15</xdr:col>
          <xdr:colOff>495300</xdr:colOff>
          <xdr:row>14</xdr:row>
          <xdr:rowOff>247650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14</xdr:row>
          <xdr:rowOff>66675</xdr:rowOff>
        </xdr:from>
        <xdr:to>
          <xdr:col>16</xdr:col>
          <xdr:colOff>495300</xdr:colOff>
          <xdr:row>14</xdr:row>
          <xdr:rowOff>247650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14</xdr:row>
          <xdr:rowOff>66675</xdr:rowOff>
        </xdr:from>
        <xdr:to>
          <xdr:col>17</xdr:col>
          <xdr:colOff>495300</xdr:colOff>
          <xdr:row>14</xdr:row>
          <xdr:rowOff>247650</xdr:rowOff>
        </xdr:to>
        <xdr:sp macro="" textlink="">
          <xdr:nvSpPr>
            <xdr:cNvPr id="2064" name="Drop Dow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66675</xdr:rowOff>
        </xdr:from>
        <xdr:to>
          <xdr:col>4</xdr:col>
          <xdr:colOff>495300</xdr:colOff>
          <xdr:row>21</xdr:row>
          <xdr:rowOff>247650</xdr:rowOff>
        </xdr:to>
        <xdr:sp macro="" textlink="">
          <xdr:nvSpPr>
            <xdr:cNvPr id="2081" name="Drop Down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66675</xdr:rowOff>
        </xdr:from>
        <xdr:to>
          <xdr:col>5</xdr:col>
          <xdr:colOff>495300</xdr:colOff>
          <xdr:row>21</xdr:row>
          <xdr:rowOff>247650</xdr:rowOff>
        </xdr:to>
        <xdr:sp macro="" textlink="">
          <xdr:nvSpPr>
            <xdr:cNvPr id="2082" name="Drop Down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21</xdr:row>
          <xdr:rowOff>66675</xdr:rowOff>
        </xdr:from>
        <xdr:to>
          <xdr:col>6</xdr:col>
          <xdr:colOff>495300</xdr:colOff>
          <xdr:row>21</xdr:row>
          <xdr:rowOff>247650</xdr:rowOff>
        </xdr:to>
        <xdr:sp macro="" textlink="">
          <xdr:nvSpPr>
            <xdr:cNvPr id="2083" name="Drop Down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66675</xdr:rowOff>
        </xdr:from>
        <xdr:to>
          <xdr:col>7</xdr:col>
          <xdr:colOff>495300</xdr:colOff>
          <xdr:row>21</xdr:row>
          <xdr:rowOff>247650</xdr:rowOff>
        </xdr:to>
        <xdr:sp macro="" textlink="">
          <xdr:nvSpPr>
            <xdr:cNvPr id="2084" name="Drop Dow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66675</xdr:rowOff>
        </xdr:from>
        <xdr:to>
          <xdr:col>8</xdr:col>
          <xdr:colOff>495300</xdr:colOff>
          <xdr:row>21</xdr:row>
          <xdr:rowOff>247650</xdr:rowOff>
        </xdr:to>
        <xdr:sp macro="" textlink="">
          <xdr:nvSpPr>
            <xdr:cNvPr id="2085" name="Drop Down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66675</xdr:rowOff>
        </xdr:from>
        <xdr:to>
          <xdr:col>9</xdr:col>
          <xdr:colOff>495300</xdr:colOff>
          <xdr:row>21</xdr:row>
          <xdr:rowOff>247650</xdr:rowOff>
        </xdr:to>
        <xdr:sp macro="" textlink="">
          <xdr:nvSpPr>
            <xdr:cNvPr id="2086" name="Drop Down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66675</xdr:rowOff>
        </xdr:from>
        <xdr:to>
          <xdr:col>10</xdr:col>
          <xdr:colOff>495300</xdr:colOff>
          <xdr:row>21</xdr:row>
          <xdr:rowOff>247650</xdr:rowOff>
        </xdr:to>
        <xdr:sp macro="" textlink="">
          <xdr:nvSpPr>
            <xdr:cNvPr id="2087" name="Drop Down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</xdr:row>
          <xdr:rowOff>66675</xdr:rowOff>
        </xdr:from>
        <xdr:to>
          <xdr:col>11</xdr:col>
          <xdr:colOff>495300</xdr:colOff>
          <xdr:row>21</xdr:row>
          <xdr:rowOff>247650</xdr:rowOff>
        </xdr:to>
        <xdr:sp macro="" textlink="">
          <xdr:nvSpPr>
            <xdr:cNvPr id="2088" name="Drop Down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66675</xdr:rowOff>
        </xdr:from>
        <xdr:to>
          <xdr:col>12</xdr:col>
          <xdr:colOff>495300</xdr:colOff>
          <xdr:row>21</xdr:row>
          <xdr:rowOff>247650</xdr:rowOff>
        </xdr:to>
        <xdr:sp macro="" textlink="">
          <xdr:nvSpPr>
            <xdr:cNvPr id="2089" name="Drop Down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66675</xdr:rowOff>
        </xdr:from>
        <xdr:to>
          <xdr:col>13</xdr:col>
          <xdr:colOff>495300</xdr:colOff>
          <xdr:row>21</xdr:row>
          <xdr:rowOff>247650</xdr:rowOff>
        </xdr:to>
        <xdr:sp macro="" textlink="">
          <xdr:nvSpPr>
            <xdr:cNvPr id="2090" name="Drop Down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</xdr:row>
          <xdr:rowOff>66675</xdr:rowOff>
        </xdr:from>
        <xdr:to>
          <xdr:col>14</xdr:col>
          <xdr:colOff>495300</xdr:colOff>
          <xdr:row>21</xdr:row>
          <xdr:rowOff>247650</xdr:rowOff>
        </xdr:to>
        <xdr:sp macro="" textlink="">
          <xdr:nvSpPr>
            <xdr:cNvPr id="2091" name="Drop Down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66675</xdr:rowOff>
        </xdr:from>
        <xdr:to>
          <xdr:col>15</xdr:col>
          <xdr:colOff>495300</xdr:colOff>
          <xdr:row>21</xdr:row>
          <xdr:rowOff>247650</xdr:rowOff>
        </xdr:to>
        <xdr:sp macro="" textlink="">
          <xdr:nvSpPr>
            <xdr:cNvPr id="2092" name="Drop Down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66675</xdr:rowOff>
        </xdr:from>
        <xdr:to>
          <xdr:col>16</xdr:col>
          <xdr:colOff>495300</xdr:colOff>
          <xdr:row>21</xdr:row>
          <xdr:rowOff>247650</xdr:rowOff>
        </xdr:to>
        <xdr:sp macro="" textlink="">
          <xdr:nvSpPr>
            <xdr:cNvPr id="2093" name="Drop Down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21</xdr:row>
          <xdr:rowOff>66675</xdr:rowOff>
        </xdr:from>
        <xdr:to>
          <xdr:col>17</xdr:col>
          <xdr:colOff>495300</xdr:colOff>
          <xdr:row>21</xdr:row>
          <xdr:rowOff>247650</xdr:rowOff>
        </xdr:to>
        <xdr:sp macro="" textlink="">
          <xdr:nvSpPr>
            <xdr:cNvPr id="2094" name="Drop Down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35</xdr:row>
          <xdr:rowOff>66675</xdr:rowOff>
        </xdr:from>
        <xdr:to>
          <xdr:col>4</xdr:col>
          <xdr:colOff>495300</xdr:colOff>
          <xdr:row>35</xdr:row>
          <xdr:rowOff>247650</xdr:rowOff>
        </xdr:to>
        <xdr:sp macro="" textlink="">
          <xdr:nvSpPr>
            <xdr:cNvPr id="2095" name="Drop Down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66675</xdr:rowOff>
        </xdr:from>
        <xdr:to>
          <xdr:col>5</xdr:col>
          <xdr:colOff>495300</xdr:colOff>
          <xdr:row>35</xdr:row>
          <xdr:rowOff>247650</xdr:rowOff>
        </xdr:to>
        <xdr:sp macro="" textlink="">
          <xdr:nvSpPr>
            <xdr:cNvPr id="2096" name="Drop Down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35</xdr:row>
          <xdr:rowOff>66675</xdr:rowOff>
        </xdr:from>
        <xdr:to>
          <xdr:col>6</xdr:col>
          <xdr:colOff>495300</xdr:colOff>
          <xdr:row>35</xdr:row>
          <xdr:rowOff>247650</xdr:rowOff>
        </xdr:to>
        <xdr:sp macro="" textlink="">
          <xdr:nvSpPr>
            <xdr:cNvPr id="2098" name="Drop Down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35</xdr:row>
          <xdr:rowOff>66675</xdr:rowOff>
        </xdr:from>
        <xdr:to>
          <xdr:col>7</xdr:col>
          <xdr:colOff>495300</xdr:colOff>
          <xdr:row>35</xdr:row>
          <xdr:rowOff>247650</xdr:rowOff>
        </xdr:to>
        <xdr:sp macro="" textlink="">
          <xdr:nvSpPr>
            <xdr:cNvPr id="2099" name="Drop Down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35</xdr:row>
          <xdr:rowOff>66675</xdr:rowOff>
        </xdr:from>
        <xdr:to>
          <xdr:col>8</xdr:col>
          <xdr:colOff>495300</xdr:colOff>
          <xdr:row>35</xdr:row>
          <xdr:rowOff>247650</xdr:rowOff>
        </xdr:to>
        <xdr:sp macro="" textlink="">
          <xdr:nvSpPr>
            <xdr:cNvPr id="2100" name="Drop Down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35</xdr:row>
          <xdr:rowOff>66675</xdr:rowOff>
        </xdr:from>
        <xdr:to>
          <xdr:col>9</xdr:col>
          <xdr:colOff>495300</xdr:colOff>
          <xdr:row>35</xdr:row>
          <xdr:rowOff>247650</xdr:rowOff>
        </xdr:to>
        <xdr:sp macro="" textlink="">
          <xdr:nvSpPr>
            <xdr:cNvPr id="2101" name="Drop Down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35</xdr:row>
          <xdr:rowOff>66675</xdr:rowOff>
        </xdr:from>
        <xdr:to>
          <xdr:col>10</xdr:col>
          <xdr:colOff>495300</xdr:colOff>
          <xdr:row>35</xdr:row>
          <xdr:rowOff>247650</xdr:rowOff>
        </xdr:to>
        <xdr:sp macro="" textlink="">
          <xdr:nvSpPr>
            <xdr:cNvPr id="2102" name="Drop Down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35</xdr:row>
          <xdr:rowOff>66675</xdr:rowOff>
        </xdr:from>
        <xdr:to>
          <xdr:col>11</xdr:col>
          <xdr:colOff>495300</xdr:colOff>
          <xdr:row>35</xdr:row>
          <xdr:rowOff>247650</xdr:rowOff>
        </xdr:to>
        <xdr:sp macro="" textlink="">
          <xdr:nvSpPr>
            <xdr:cNvPr id="2103" name="Drop Down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35</xdr:row>
          <xdr:rowOff>66675</xdr:rowOff>
        </xdr:from>
        <xdr:to>
          <xdr:col>12</xdr:col>
          <xdr:colOff>495300</xdr:colOff>
          <xdr:row>35</xdr:row>
          <xdr:rowOff>247650</xdr:rowOff>
        </xdr:to>
        <xdr:sp macro="" textlink="">
          <xdr:nvSpPr>
            <xdr:cNvPr id="2104" name="Drop Down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35</xdr:row>
          <xdr:rowOff>66675</xdr:rowOff>
        </xdr:from>
        <xdr:to>
          <xdr:col>13</xdr:col>
          <xdr:colOff>495300</xdr:colOff>
          <xdr:row>35</xdr:row>
          <xdr:rowOff>247650</xdr:rowOff>
        </xdr:to>
        <xdr:sp macro="" textlink="">
          <xdr:nvSpPr>
            <xdr:cNvPr id="2105" name="Drop Down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35</xdr:row>
          <xdr:rowOff>66675</xdr:rowOff>
        </xdr:from>
        <xdr:to>
          <xdr:col>14</xdr:col>
          <xdr:colOff>495300</xdr:colOff>
          <xdr:row>35</xdr:row>
          <xdr:rowOff>247650</xdr:rowOff>
        </xdr:to>
        <xdr:sp macro="" textlink="">
          <xdr:nvSpPr>
            <xdr:cNvPr id="2106" name="Drop Down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35</xdr:row>
          <xdr:rowOff>66675</xdr:rowOff>
        </xdr:from>
        <xdr:to>
          <xdr:col>15</xdr:col>
          <xdr:colOff>495300</xdr:colOff>
          <xdr:row>35</xdr:row>
          <xdr:rowOff>247650</xdr:rowOff>
        </xdr:to>
        <xdr:sp macro="" textlink="">
          <xdr:nvSpPr>
            <xdr:cNvPr id="2107" name="Drop Down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35</xdr:row>
          <xdr:rowOff>66675</xdr:rowOff>
        </xdr:from>
        <xdr:to>
          <xdr:col>16</xdr:col>
          <xdr:colOff>495300</xdr:colOff>
          <xdr:row>35</xdr:row>
          <xdr:rowOff>247650</xdr:rowOff>
        </xdr:to>
        <xdr:sp macro="" textlink="">
          <xdr:nvSpPr>
            <xdr:cNvPr id="2108" name="Drop Down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66675</xdr:rowOff>
        </xdr:from>
        <xdr:to>
          <xdr:col>17</xdr:col>
          <xdr:colOff>495300</xdr:colOff>
          <xdr:row>35</xdr:row>
          <xdr:rowOff>247650</xdr:rowOff>
        </xdr:to>
        <xdr:sp macro="" textlink="">
          <xdr:nvSpPr>
            <xdr:cNvPr id="2109" name="Drop Down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43</xdr:row>
          <xdr:rowOff>66675</xdr:rowOff>
        </xdr:from>
        <xdr:to>
          <xdr:col>4</xdr:col>
          <xdr:colOff>495300</xdr:colOff>
          <xdr:row>43</xdr:row>
          <xdr:rowOff>247650</xdr:rowOff>
        </xdr:to>
        <xdr:sp macro="" textlink="">
          <xdr:nvSpPr>
            <xdr:cNvPr id="2110" name="Drop Down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43</xdr:row>
          <xdr:rowOff>66675</xdr:rowOff>
        </xdr:from>
        <xdr:to>
          <xdr:col>5</xdr:col>
          <xdr:colOff>495300</xdr:colOff>
          <xdr:row>43</xdr:row>
          <xdr:rowOff>247650</xdr:rowOff>
        </xdr:to>
        <xdr:sp macro="" textlink="">
          <xdr:nvSpPr>
            <xdr:cNvPr id="2111" name="Drop Down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43</xdr:row>
          <xdr:rowOff>66675</xdr:rowOff>
        </xdr:from>
        <xdr:to>
          <xdr:col>6</xdr:col>
          <xdr:colOff>495300</xdr:colOff>
          <xdr:row>43</xdr:row>
          <xdr:rowOff>247650</xdr:rowOff>
        </xdr:to>
        <xdr:sp macro="" textlink="">
          <xdr:nvSpPr>
            <xdr:cNvPr id="2112" name="Drop Down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43</xdr:row>
          <xdr:rowOff>66675</xdr:rowOff>
        </xdr:from>
        <xdr:to>
          <xdr:col>7</xdr:col>
          <xdr:colOff>495300</xdr:colOff>
          <xdr:row>43</xdr:row>
          <xdr:rowOff>247650</xdr:rowOff>
        </xdr:to>
        <xdr:sp macro="" textlink="">
          <xdr:nvSpPr>
            <xdr:cNvPr id="2113" name="Drop Down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43</xdr:row>
          <xdr:rowOff>66675</xdr:rowOff>
        </xdr:from>
        <xdr:to>
          <xdr:col>8</xdr:col>
          <xdr:colOff>495300</xdr:colOff>
          <xdr:row>43</xdr:row>
          <xdr:rowOff>247650</xdr:rowOff>
        </xdr:to>
        <xdr:sp macro="" textlink="">
          <xdr:nvSpPr>
            <xdr:cNvPr id="2114" name="Drop Down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43</xdr:row>
          <xdr:rowOff>66675</xdr:rowOff>
        </xdr:from>
        <xdr:to>
          <xdr:col>9</xdr:col>
          <xdr:colOff>495300</xdr:colOff>
          <xdr:row>43</xdr:row>
          <xdr:rowOff>247650</xdr:rowOff>
        </xdr:to>
        <xdr:sp macro="" textlink="">
          <xdr:nvSpPr>
            <xdr:cNvPr id="2115" name="Drop Down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43</xdr:row>
          <xdr:rowOff>66675</xdr:rowOff>
        </xdr:from>
        <xdr:to>
          <xdr:col>10</xdr:col>
          <xdr:colOff>495300</xdr:colOff>
          <xdr:row>43</xdr:row>
          <xdr:rowOff>247650</xdr:rowOff>
        </xdr:to>
        <xdr:sp macro="" textlink="">
          <xdr:nvSpPr>
            <xdr:cNvPr id="2116" name="Drop Down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43</xdr:row>
          <xdr:rowOff>66675</xdr:rowOff>
        </xdr:from>
        <xdr:to>
          <xdr:col>11</xdr:col>
          <xdr:colOff>495300</xdr:colOff>
          <xdr:row>43</xdr:row>
          <xdr:rowOff>247650</xdr:rowOff>
        </xdr:to>
        <xdr:sp macro="" textlink="">
          <xdr:nvSpPr>
            <xdr:cNvPr id="2117" name="Drop Down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43</xdr:row>
          <xdr:rowOff>66675</xdr:rowOff>
        </xdr:from>
        <xdr:to>
          <xdr:col>12</xdr:col>
          <xdr:colOff>495300</xdr:colOff>
          <xdr:row>43</xdr:row>
          <xdr:rowOff>247650</xdr:rowOff>
        </xdr:to>
        <xdr:sp macro="" textlink="">
          <xdr:nvSpPr>
            <xdr:cNvPr id="2118" name="Drop Down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43</xdr:row>
          <xdr:rowOff>66675</xdr:rowOff>
        </xdr:from>
        <xdr:to>
          <xdr:col>13</xdr:col>
          <xdr:colOff>495300</xdr:colOff>
          <xdr:row>43</xdr:row>
          <xdr:rowOff>247650</xdr:rowOff>
        </xdr:to>
        <xdr:sp macro="" textlink="">
          <xdr:nvSpPr>
            <xdr:cNvPr id="2119" name="Drop Down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43</xdr:row>
          <xdr:rowOff>66675</xdr:rowOff>
        </xdr:from>
        <xdr:to>
          <xdr:col>14</xdr:col>
          <xdr:colOff>495300</xdr:colOff>
          <xdr:row>43</xdr:row>
          <xdr:rowOff>247650</xdr:rowOff>
        </xdr:to>
        <xdr:sp macro="" textlink="">
          <xdr:nvSpPr>
            <xdr:cNvPr id="2120" name="Drop Down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43</xdr:row>
          <xdr:rowOff>66675</xdr:rowOff>
        </xdr:from>
        <xdr:to>
          <xdr:col>15</xdr:col>
          <xdr:colOff>495300</xdr:colOff>
          <xdr:row>43</xdr:row>
          <xdr:rowOff>247650</xdr:rowOff>
        </xdr:to>
        <xdr:sp macro="" textlink="">
          <xdr:nvSpPr>
            <xdr:cNvPr id="2121" name="Drop Down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43</xdr:row>
          <xdr:rowOff>66675</xdr:rowOff>
        </xdr:from>
        <xdr:to>
          <xdr:col>16</xdr:col>
          <xdr:colOff>495300</xdr:colOff>
          <xdr:row>43</xdr:row>
          <xdr:rowOff>247650</xdr:rowOff>
        </xdr:to>
        <xdr:sp macro="" textlink="">
          <xdr:nvSpPr>
            <xdr:cNvPr id="2122" name="Drop Down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43</xdr:row>
          <xdr:rowOff>66675</xdr:rowOff>
        </xdr:from>
        <xdr:to>
          <xdr:col>17</xdr:col>
          <xdr:colOff>495300</xdr:colOff>
          <xdr:row>43</xdr:row>
          <xdr:rowOff>247650</xdr:rowOff>
        </xdr:to>
        <xdr:sp macro="" textlink="">
          <xdr:nvSpPr>
            <xdr:cNvPr id="2123" name="Drop Down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257175</xdr:colOff>
      <xdr:row>5</xdr:row>
      <xdr:rowOff>66675</xdr:rowOff>
    </xdr:from>
    <xdr:to>
      <xdr:col>5</xdr:col>
      <xdr:colOff>280826</xdr:colOff>
      <xdr:row>7</xdr:row>
      <xdr:rowOff>111369</xdr:rowOff>
    </xdr:to>
    <xdr:pic>
      <xdr:nvPicPr>
        <xdr:cNvPr id="82" name="그림 8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6" r="92176"/>
        <a:stretch/>
      </xdr:blipFill>
      <xdr:spPr>
        <a:xfrm>
          <a:off x="1047750" y="1162050"/>
          <a:ext cx="538001" cy="6161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66675</xdr:rowOff>
        </xdr:from>
        <xdr:to>
          <xdr:col>4</xdr:col>
          <xdr:colOff>504825</xdr:colOff>
          <xdr:row>14</xdr:row>
          <xdr:rowOff>247650</xdr:rowOff>
        </xdr:to>
        <xdr:sp macro="" textlink="">
          <xdr:nvSpPr>
            <xdr:cNvPr id="2128" name="Drop Down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134472</xdr:colOff>
      <xdr:row>0</xdr:row>
      <xdr:rowOff>145677</xdr:rowOff>
    </xdr:from>
    <xdr:to>
      <xdr:col>19</xdr:col>
      <xdr:colOff>285027</xdr:colOff>
      <xdr:row>25</xdr:row>
      <xdr:rowOff>22410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6122" y="145677"/>
          <a:ext cx="7008555" cy="5610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3" tint="0.59999389629810485"/>
  </sheetPr>
  <dimension ref="A1:BC135"/>
  <sheetViews>
    <sheetView tabSelected="1" topLeftCell="C1" zoomScaleNormal="100" workbookViewId="0">
      <selection activeCell="AD10" sqref="AD10"/>
    </sheetView>
  </sheetViews>
  <sheetFormatPr defaultRowHeight="16.5" x14ac:dyDescent="0.3"/>
  <cols>
    <col min="1" max="1" width="4.75" style="99" hidden="1" customWidth="1"/>
    <col min="2" max="2" width="4.75" style="100" hidden="1" customWidth="1"/>
    <col min="3" max="3" width="4.75" style="100" customWidth="1"/>
    <col min="4" max="4" width="5.625" style="101" customWidth="1"/>
    <col min="5" max="5" width="6.75" style="100" customWidth="1"/>
    <col min="6" max="6" width="7" style="100" customWidth="1"/>
    <col min="7" max="8" width="6.875" style="100" customWidth="1"/>
    <col min="9" max="9" width="7" style="100" customWidth="1"/>
    <col min="10" max="11" width="6.875" style="100" customWidth="1"/>
    <col min="12" max="12" width="7" style="100" customWidth="1"/>
    <col min="13" max="13" width="6.875" style="100" customWidth="1"/>
    <col min="14" max="14" width="7" style="100" customWidth="1"/>
    <col min="15" max="15" width="6.875" style="100" customWidth="1"/>
    <col min="16" max="16" width="7" style="100" customWidth="1"/>
    <col min="17" max="17" width="6.875" style="100" customWidth="1"/>
    <col min="18" max="19" width="7.125" style="100" customWidth="1"/>
    <col min="20" max="20" width="3.125" style="100" customWidth="1"/>
    <col min="21" max="22" width="6.5" style="102" hidden="1" customWidth="1"/>
    <col min="23" max="23" width="3.375" style="102" hidden="1" customWidth="1"/>
    <col min="24" max="25" width="6.5" style="102" hidden="1" customWidth="1"/>
    <col min="26" max="26" width="22.625" style="100" bestFit="1" customWidth="1"/>
    <col min="27" max="27" width="10.5" style="103" customWidth="1"/>
    <col min="28" max="28" width="8.625" style="103" bestFit="1" customWidth="1"/>
    <col min="29" max="29" width="8.25" style="100" customWidth="1"/>
    <col min="30" max="30" width="16.5" style="103" bestFit="1" customWidth="1"/>
    <col min="31" max="31" width="17.5" style="103" customWidth="1"/>
    <col min="32" max="32" width="16.25" style="103" customWidth="1"/>
    <col min="33" max="33" width="2.5" style="100" customWidth="1"/>
    <col min="34" max="34" width="17.125" style="100" customWidth="1"/>
    <col min="35" max="35" width="9.25" style="100" customWidth="1"/>
    <col min="36" max="36" width="11" style="100" customWidth="1"/>
    <col min="37" max="37" width="14.625" style="100" customWidth="1"/>
    <col min="38" max="38" width="22.25" style="100" customWidth="1"/>
    <col min="39" max="39" width="26" style="100" bestFit="1" customWidth="1"/>
    <col min="40" max="40" width="25.5" style="100" bestFit="1" customWidth="1"/>
    <col min="41" max="41" width="11" style="100" bestFit="1" customWidth="1"/>
    <col min="42" max="42" width="9.625" style="100" bestFit="1" customWidth="1"/>
    <col min="43" max="43" width="7.5" style="100" bestFit="1" customWidth="1"/>
    <col min="44" max="16384" width="9" style="100"/>
  </cols>
  <sheetData>
    <row r="1" spans="1:32" ht="17.25" thickBot="1" x14ac:dyDescent="0.35">
      <c r="U1" s="3"/>
      <c r="V1" s="3"/>
      <c r="W1" s="3"/>
      <c r="X1" s="3"/>
      <c r="Y1" s="3"/>
    </row>
    <row r="2" spans="1:32" ht="22.5" customHeight="1" thickBot="1" x14ac:dyDescent="0.35">
      <c r="D2" s="257" t="s">
        <v>61</v>
      </c>
      <c r="E2" s="258"/>
      <c r="F2" s="258"/>
      <c r="G2" s="258"/>
      <c r="H2" s="258"/>
      <c r="I2" s="258"/>
      <c r="J2" s="259"/>
      <c r="K2" s="220" t="s">
        <v>31</v>
      </c>
      <c r="L2" s="221"/>
      <c r="M2" s="243">
        <v>23900</v>
      </c>
      <c r="N2" s="244"/>
      <c r="O2" s="247" t="s">
        <v>60</v>
      </c>
      <c r="P2" s="248"/>
      <c r="Q2" s="251">
        <f>(M2*170%)-M3</f>
        <v>38620</v>
      </c>
      <c r="R2" s="252"/>
      <c r="S2" s="278"/>
      <c r="T2" s="280"/>
      <c r="U2" s="3"/>
      <c r="V2" s="3"/>
      <c r="W2" s="3"/>
      <c r="X2" s="3"/>
      <c r="Y2" s="3"/>
      <c r="Z2" s="174" t="s">
        <v>92</v>
      </c>
      <c r="AA2" s="175"/>
      <c r="AB2" s="176">
        <v>1000000</v>
      </c>
      <c r="AC2" s="177"/>
      <c r="AD2" s="280"/>
      <c r="AE2" s="280"/>
      <c r="AF2" s="280"/>
    </row>
    <row r="3" spans="1:32" ht="22.5" customHeight="1" thickBot="1" x14ac:dyDescent="0.35">
      <c r="D3" s="260"/>
      <c r="E3" s="261"/>
      <c r="F3" s="261"/>
      <c r="G3" s="261"/>
      <c r="H3" s="261"/>
      <c r="I3" s="261"/>
      <c r="J3" s="262"/>
      <c r="K3" s="255" t="s">
        <v>30</v>
      </c>
      <c r="L3" s="256"/>
      <c r="M3" s="245">
        <v>2010</v>
      </c>
      <c r="N3" s="246"/>
      <c r="O3" s="249"/>
      <c r="P3" s="250"/>
      <c r="Q3" s="253"/>
      <c r="R3" s="254"/>
      <c r="S3" s="279"/>
      <c r="T3" s="280"/>
      <c r="U3" s="3"/>
      <c r="V3" s="3"/>
      <c r="W3" s="3"/>
      <c r="X3" s="3"/>
      <c r="Y3" s="3"/>
      <c r="Z3" s="201" t="s">
        <v>93</v>
      </c>
      <c r="AA3" s="202"/>
      <c r="AB3" s="203">
        <f>AB2-(AC6+AC7+AC10+AC14)</f>
        <v>1000000</v>
      </c>
      <c r="AC3" s="204"/>
      <c r="AD3" s="280"/>
      <c r="AE3" s="97"/>
      <c r="AF3" s="97"/>
    </row>
    <row r="4" spans="1:32" ht="22.5" customHeight="1" thickBot="1" x14ac:dyDescent="0.35">
      <c r="D4" s="283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3"/>
      <c r="V4" s="3"/>
      <c r="W4" s="3"/>
      <c r="X4" s="3"/>
      <c r="Y4" s="3"/>
      <c r="Z4" s="182" t="s">
        <v>0</v>
      </c>
      <c r="AA4" s="183"/>
      <c r="AB4" s="183"/>
      <c r="AC4" s="184"/>
      <c r="AD4" s="97"/>
      <c r="AE4" s="97"/>
      <c r="AF4" s="97"/>
    </row>
    <row r="5" spans="1:32" ht="22.5" customHeight="1" thickBot="1" x14ac:dyDescent="0.35">
      <c r="D5" s="211" t="s">
        <v>50</v>
      </c>
      <c r="E5" s="212"/>
      <c r="F5" s="213"/>
      <c r="G5" s="286"/>
      <c r="H5" s="220" t="s">
        <v>14</v>
      </c>
      <c r="I5" s="221"/>
      <c r="J5" s="222"/>
      <c r="K5" s="104" t="s">
        <v>15</v>
      </c>
      <c r="L5" s="280"/>
      <c r="M5" s="223" t="s">
        <v>94</v>
      </c>
      <c r="N5" s="224"/>
      <c r="O5" s="227" t="s">
        <v>95</v>
      </c>
      <c r="P5" s="224"/>
      <c r="Q5" s="227" t="s">
        <v>96</v>
      </c>
      <c r="R5" s="228"/>
      <c r="S5" s="281"/>
      <c r="T5" s="280"/>
      <c r="U5" s="3"/>
      <c r="V5" s="156">
        <f>M2-M3</f>
        <v>21890</v>
      </c>
      <c r="W5" s="157">
        <v>0</v>
      </c>
      <c r="X5" s="3"/>
      <c r="Y5" s="3"/>
      <c r="Z5" s="110" t="s">
        <v>2</v>
      </c>
      <c r="AA5" s="111" t="s">
        <v>3</v>
      </c>
      <c r="AB5" s="111" t="s">
        <v>4</v>
      </c>
      <c r="AC5" s="112" t="s">
        <v>5</v>
      </c>
      <c r="AD5" s="97"/>
      <c r="AE5" s="97"/>
      <c r="AF5" s="97"/>
    </row>
    <row r="6" spans="1:32" ht="22.5" customHeight="1" x14ac:dyDescent="0.3">
      <c r="D6" s="214" t="s">
        <v>28</v>
      </c>
      <c r="E6" s="106"/>
      <c r="F6" s="107"/>
      <c r="G6" s="286"/>
      <c r="H6" s="108" t="s">
        <v>17</v>
      </c>
      <c r="I6" s="4">
        <v>1</v>
      </c>
      <c r="J6" s="5">
        <v>2</v>
      </c>
      <c r="K6" s="109">
        <f>I6+J6</f>
        <v>3</v>
      </c>
      <c r="L6" s="280"/>
      <c r="M6" s="225"/>
      <c r="N6" s="226"/>
      <c r="O6" s="226"/>
      <c r="P6" s="226"/>
      <c r="Q6" s="226"/>
      <c r="R6" s="229"/>
      <c r="S6" s="281"/>
      <c r="T6" s="280"/>
      <c r="U6" s="3"/>
      <c r="V6" s="156"/>
      <c r="W6" s="157"/>
      <c r="X6" s="3"/>
      <c r="Y6" s="3"/>
      <c r="Z6" s="115" t="s">
        <v>6</v>
      </c>
      <c r="AA6" s="12">
        <v>10360</v>
      </c>
      <c r="AB6" s="11"/>
      <c r="AC6" s="112">
        <f>AA6*AB6</f>
        <v>0</v>
      </c>
      <c r="AD6" s="97"/>
      <c r="AE6" s="97"/>
      <c r="AF6" s="97"/>
    </row>
    <row r="7" spans="1:32" ht="22.5" customHeight="1" x14ac:dyDescent="0.3">
      <c r="D7" s="215"/>
      <c r="E7" s="113"/>
      <c r="F7" s="114"/>
      <c r="G7" s="286"/>
      <c r="H7" s="108" t="s">
        <v>19</v>
      </c>
      <c r="I7" s="4">
        <v>1</v>
      </c>
      <c r="J7" s="5">
        <v>1</v>
      </c>
      <c r="K7" s="109">
        <f>I7-J7</f>
        <v>0</v>
      </c>
      <c r="L7" s="280"/>
      <c r="M7" s="230">
        <f>V5-X50</f>
        <v>20190</v>
      </c>
      <c r="N7" s="231"/>
      <c r="O7" s="231">
        <f>V5-Y50</f>
        <v>-2410</v>
      </c>
      <c r="P7" s="231"/>
      <c r="Q7" s="231">
        <f>Q2-Y50</f>
        <v>14320</v>
      </c>
      <c r="R7" s="234"/>
      <c r="S7" s="282"/>
      <c r="T7" s="280"/>
      <c r="U7" s="3"/>
      <c r="V7" s="156"/>
      <c r="W7" s="157"/>
      <c r="X7" s="3"/>
      <c r="Y7" s="3"/>
      <c r="Z7" s="115" t="s">
        <v>26</v>
      </c>
      <c r="AA7" s="12">
        <v>15700</v>
      </c>
      <c r="AB7" s="12"/>
      <c r="AC7" s="112">
        <f>AA7*AB7</f>
        <v>0</v>
      </c>
      <c r="AD7" s="97"/>
      <c r="AE7" s="97"/>
      <c r="AF7" s="97"/>
    </row>
    <row r="8" spans="1:32" ht="22.5" customHeight="1" x14ac:dyDescent="0.2">
      <c r="D8" s="216"/>
      <c r="E8" s="205" t="s">
        <v>49</v>
      </c>
      <c r="F8" s="206"/>
      <c r="G8" s="287"/>
      <c r="H8" s="116" t="s">
        <v>20</v>
      </c>
      <c r="I8" s="4">
        <v>1</v>
      </c>
      <c r="J8" s="5">
        <v>1</v>
      </c>
      <c r="K8" s="109">
        <f>I8*J8</f>
        <v>1</v>
      </c>
      <c r="L8" s="280"/>
      <c r="M8" s="230"/>
      <c r="N8" s="231"/>
      <c r="O8" s="231"/>
      <c r="P8" s="231"/>
      <c r="Q8" s="231"/>
      <c r="R8" s="234"/>
      <c r="S8" s="282"/>
      <c r="T8" s="280"/>
      <c r="U8" s="3"/>
      <c r="V8" s="157"/>
      <c r="W8" s="157"/>
      <c r="X8" s="3"/>
      <c r="Y8" s="3"/>
      <c r="Z8" s="185" t="s">
        <v>25</v>
      </c>
      <c r="AA8" s="186"/>
      <c r="AB8" s="186"/>
      <c r="AC8" s="187"/>
      <c r="AD8" s="97"/>
      <c r="AE8" s="97"/>
      <c r="AF8" s="97"/>
    </row>
    <row r="9" spans="1:32" ht="22.5" hidden="1" customHeight="1" x14ac:dyDescent="0.3">
      <c r="D9" s="117" t="s">
        <v>28</v>
      </c>
      <c r="E9" s="207">
        <v>3</v>
      </c>
      <c r="F9" s="208"/>
      <c r="G9" s="288"/>
      <c r="L9" s="284"/>
      <c r="M9" s="230"/>
      <c r="N9" s="231"/>
      <c r="O9" s="231"/>
      <c r="P9" s="231"/>
      <c r="Q9" s="231"/>
      <c r="R9" s="234"/>
      <c r="S9" s="282"/>
      <c r="T9" s="292"/>
      <c r="U9" s="157">
        <v>100</v>
      </c>
      <c r="V9" s="157" t="s">
        <v>55</v>
      </c>
      <c r="W9" s="157" t="s">
        <v>56</v>
      </c>
      <c r="X9" s="3" t="s">
        <v>57</v>
      </c>
      <c r="Y9" s="3" t="s">
        <v>65</v>
      </c>
      <c r="AD9" s="97"/>
      <c r="AE9" s="97"/>
      <c r="AF9" s="97"/>
    </row>
    <row r="10" spans="1:32" ht="22.5" customHeight="1" thickBot="1" x14ac:dyDescent="0.35">
      <c r="D10" s="119" t="s">
        <v>1</v>
      </c>
      <c r="E10" s="209"/>
      <c r="F10" s="210"/>
      <c r="G10" s="289"/>
      <c r="H10" s="120" t="s">
        <v>21</v>
      </c>
      <c r="I10" s="6">
        <v>1</v>
      </c>
      <c r="J10" s="7">
        <v>1</v>
      </c>
      <c r="K10" s="121">
        <f>I10/J10</f>
        <v>1</v>
      </c>
      <c r="L10" s="285"/>
      <c r="M10" s="232"/>
      <c r="N10" s="233"/>
      <c r="O10" s="233"/>
      <c r="P10" s="233"/>
      <c r="Q10" s="233"/>
      <c r="R10" s="235"/>
      <c r="S10" s="282"/>
      <c r="T10" s="292"/>
      <c r="U10" s="157"/>
      <c r="V10" s="157">
        <f>E10</f>
        <v>0</v>
      </c>
      <c r="W10" s="157">
        <f>E10*E9</f>
        <v>0</v>
      </c>
      <c r="X10" s="3">
        <f>(V10*X8)-U10</f>
        <v>0</v>
      </c>
      <c r="Y10" s="3">
        <f>W10*U9-U10</f>
        <v>0</v>
      </c>
      <c r="Z10" s="123" t="s">
        <v>7</v>
      </c>
      <c r="AA10" s="12">
        <v>21343</v>
      </c>
      <c r="AB10" s="12"/>
      <c r="AC10" s="263">
        <f>SUMPRODUCT(AA10:AA12,AB10:AB12)</f>
        <v>0</v>
      </c>
      <c r="AD10" s="97"/>
      <c r="AE10" s="97"/>
      <c r="AF10" s="97"/>
    </row>
    <row r="11" spans="1:32" ht="22.5" customHeight="1" thickBot="1" x14ac:dyDescent="0.35">
      <c r="D11" s="283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3"/>
      <c r="V11" s="3"/>
      <c r="W11" s="3"/>
      <c r="X11" s="3"/>
      <c r="Y11" s="3"/>
      <c r="Z11" s="123" t="s">
        <v>8</v>
      </c>
      <c r="AA11" s="12">
        <v>26412</v>
      </c>
      <c r="AB11" s="12"/>
      <c r="AC11" s="264"/>
      <c r="AD11" s="97"/>
      <c r="AE11" s="97"/>
      <c r="AF11" s="97"/>
    </row>
    <row r="12" spans="1:32" ht="22.5" customHeight="1" thickBot="1" x14ac:dyDescent="0.35">
      <c r="A12" s="99" t="s">
        <v>37</v>
      </c>
      <c r="D12" s="211" t="s">
        <v>47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3"/>
      <c r="S12" s="267" t="s">
        <v>63</v>
      </c>
      <c r="T12" s="280"/>
      <c r="U12" s="3"/>
      <c r="V12" s="3"/>
      <c r="W12" s="3"/>
      <c r="X12" s="3"/>
      <c r="Y12" s="3"/>
      <c r="Z12" s="123" t="s">
        <v>9</v>
      </c>
      <c r="AA12" s="12">
        <v>31749</v>
      </c>
      <c r="AB12" s="12"/>
      <c r="AC12" s="266"/>
      <c r="AD12" s="97"/>
      <c r="AE12" s="97"/>
      <c r="AF12" s="97"/>
    </row>
    <row r="13" spans="1:32" ht="22.5" customHeight="1" x14ac:dyDescent="0.3">
      <c r="D13" s="214" t="s">
        <v>28</v>
      </c>
      <c r="E13" s="164"/>
      <c r="F13" s="161"/>
      <c r="G13" s="164"/>
      <c r="H13" s="161"/>
      <c r="I13" s="164"/>
      <c r="J13" s="161"/>
      <c r="K13" s="164"/>
      <c r="L13" s="161"/>
      <c r="M13" s="164"/>
      <c r="N13" s="191"/>
      <c r="O13" s="164"/>
      <c r="P13" s="188"/>
      <c r="Q13" s="164"/>
      <c r="R13" s="104"/>
      <c r="S13" s="268"/>
      <c r="T13" s="280"/>
      <c r="U13" s="3"/>
      <c r="V13" s="3"/>
      <c r="W13" s="3"/>
      <c r="X13" s="3"/>
      <c r="Y13" s="3"/>
      <c r="Z13" s="178" t="s">
        <v>10</v>
      </c>
      <c r="AA13" s="179"/>
      <c r="AB13" s="180"/>
      <c r="AC13" s="181"/>
      <c r="AD13" s="97"/>
      <c r="AE13" s="97"/>
      <c r="AF13" s="97"/>
    </row>
    <row r="14" spans="1:32" ht="22.5" customHeight="1" x14ac:dyDescent="0.3">
      <c r="D14" s="215"/>
      <c r="E14" s="165"/>
      <c r="F14" s="162"/>
      <c r="G14" s="165"/>
      <c r="H14" s="162"/>
      <c r="I14" s="165"/>
      <c r="J14" s="162"/>
      <c r="K14" s="165"/>
      <c r="L14" s="162"/>
      <c r="M14" s="165"/>
      <c r="N14" s="192"/>
      <c r="O14" s="165"/>
      <c r="P14" s="189"/>
      <c r="Q14" s="165"/>
      <c r="R14" s="124"/>
      <c r="S14" s="268"/>
      <c r="T14" s="280"/>
      <c r="U14" s="3"/>
      <c r="V14" s="3"/>
      <c r="W14" s="3"/>
      <c r="X14" s="3"/>
      <c r="Y14" s="3"/>
      <c r="Z14" s="126" t="s">
        <v>62</v>
      </c>
      <c r="AA14" s="98">
        <v>42193</v>
      </c>
      <c r="AB14" s="93"/>
      <c r="AC14" s="263">
        <f>SUMPRODUCT(AA15:AA31,AB15:AB31)</f>
        <v>0</v>
      </c>
      <c r="AD14" s="97"/>
      <c r="AE14" s="97"/>
      <c r="AF14" s="97"/>
    </row>
    <row r="15" spans="1:32" ht="22.5" customHeight="1" x14ac:dyDescent="0.3">
      <c r="A15" s="99" t="s">
        <v>38</v>
      </c>
      <c r="D15" s="216"/>
      <c r="E15" s="166"/>
      <c r="F15" s="163"/>
      <c r="G15" s="166"/>
      <c r="H15" s="163"/>
      <c r="I15" s="166"/>
      <c r="J15" s="163"/>
      <c r="K15" s="166"/>
      <c r="L15" s="163"/>
      <c r="M15" s="166"/>
      <c r="N15" s="193"/>
      <c r="O15" s="166"/>
      <c r="P15" s="190"/>
      <c r="Q15" s="166"/>
      <c r="R15" s="125"/>
      <c r="S15" s="238"/>
      <c r="T15" s="280"/>
      <c r="U15" s="3"/>
      <c r="V15" s="3"/>
      <c r="W15" s="3"/>
      <c r="X15" s="3">
        <v>100</v>
      </c>
      <c r="Y15" s="3">
        <v>800</v>
      </c>
      <c r="Z15" s="123" t="s">
        <v>32</v>
      </c>
      <c r="AA15" s="129">
        <f>AA14</f>
        <v>42193</v>
      </c>
      <c r="AB15" s="94"/>
      <c r="AC15" s="264"/>
      <c r="AD15" s="97"/>
      <c r="AE15" s="97"/>
      <c r="AF15" s="97"/>
    </row>
    <row r="16" spans="1:32" ht="22.5" hidden="1" customHeight="1" x14ac:dyDescent="0.3">
      <c r="A16" s="99" t="s">
        <v>39</v>
      </c>
      <c r="D16" s="127" t="s">
        <v>35</v>
      </c>
      <c r="E16" s="13">
        <v>3</v>
      </c>
      <c r="F16" s="14">
        <v>1</v>
      </c>
      <c r="G16" s="13">
        <v>3</v>
      </c>
      <c r="H16" s="14">
        <v>3</v>
      </c>
      <c r="I16" s="13">
        <v>3</v>
      </c>
      <c r="J16" s="14">
        <v>3</v>
      </c>
      <c r="K16" s="13">
        <v>2</v>
      </c>
      <c r="L16" s="14">
        <v>3</v>
      </c>
      <c r="M16" s="13">
        <v>1</v>
      </c>
      <c r="N16" s="14">
        <v>2</v>
      </c>
      <c r="O16" s="13">
        <v>3</v>
      </c>
      <c r="P16" s="14">
        <v>3</v>
      </c>
      <c r="Q16" s="13">
        <v>2</v>
      </c>
      <c r="R16" s="15">
        <v>2</v>
      </c>
      <c r="S16" s="238"/>
      <c r="T16" s="280"/>
      <c r="U16" s="3" t="s">
        <v>64</v>
      </c>
      <c r="V16" s="3" t="s">
        <v>51</v>
      </c>
      <c r="W16" s="3" t="s">
        <v>52</v>
      </c>
      <c r="X16" s="3" t="s">
        <v>53</v>
      </c>
      <c r="Y16" s="3" t="s">
        <v>54</v>
      </c>
      <c r="Z16" s="123" t="s">
        <v>22</v>
      </c>
      <c r="AA16" s="130">
        <f>AA14</f>
        <v>42193</v>
      </c>
      <c r="AB16" s="93"/>
      <c r="AC16" s="264"/>
      <c r="AD16" s="97"/>
      <c r="AE16" s="97"/>
      <c r="AF16" s="280"/>
    </row>
    <row r="17" spans="1:32" ht="22.5" customHeight="1" thickBot="1" x14ac:dyDescent="0.35">
      <c r="A17" s="99" t="s">
        <v>40</v>
      </c>
      <c r="D17" s="128" t="s">
        <v>36</v>
      </c>
      <c r="E17" s="8"/>
      <c r="F17" s="9"/>
      <c r="G17" s="8"/>
      <c r="H17" s="9"/>
      <c r="I17" s="8">
        <v>9</v>
      </c>
      <c r="J17" s="9"/>
      <c r="K17" s="8"/>
      <c r="L17" s="9"/>
      <c r="M17" s="8"/>
      <c r="N17" s="9"/>
      <c r="O17" s="8"/>
      <c r="P17" s="9"/>
      <c r="Q17" s="8"/>
      <c r="R17" s="27"/>
      <c r="S17" s="239"/>
      <c r="T17" s="280"/>
      <c r="U17" s="3">
        <f>X15*S15</f>
        <v>0</v>
      </c>
      <c r="V17" s="3">
        <f>SUM(E17:R17)</f>
        <v>9</v>
      </c>
      <c r="W17" s="3">
        <f>SUMPRODUCT(E16:R16, E17:R17)</f>
        <v>27</v>
      </c>
      <c r="X17" s="3">
        <f>(V17*X15)-U17</f>
        <v>900</v>
      </c>
      <c r="Y17" s="3">
        <f>(W17*Y15)-U17</f>
        <v>21600</v>
      </c>
      <c r="Z17" s="131" t="s">
        <v>11</v>
      </c>
      <c r="AA17" s="98">
        <v>33754</v>
      </c>
      <c r="AB17" s="93"/>
      <c r="AC17" s="264"/>
      <c r="AD17" s="97"/>
      <c r="AE17" s="97"/>
      <c r="AF17" s="280"/>
    </row>
    <row r="18" spans="1:32" ht="22.5" customHeight="1" thickBot="1" x14ac:dyDescent="0.35">
      <c r="D18" s="283"/>
      <c r="E18" s="280"/>
      <c r="F18" s="280"/>
      <c r="G18" s="280"/>
      <c r="H18" s="292"/>
      <c r="I18" s="280"/>
      <c r="J18" s="292"/>
      <c r="K18" s="280"/>
      <c r="L18" s="292"/>
      <c r="M18" s="280"/>
      <c r="N18" s="292"/>
      <c r="O18" s="280"/>
      <c r="P18" s="292"/>
      <c r="Q18" s="280"/>
      <c r="R18" s="292"/>
      <c r="S18" s="292"/>
      <c r="T18" s="280"/>
      <c r="U18" s="3"/>
      <c r="V18" s="3"/>
      <c r="W18" s="3"/>
      <c r="X18" s="3"/>
      <c r="Y18" s="3"/>
      <c r="Z18" s="132" t="s">
        <v>12</v>
      </c>
      <c r="AA18" s="133">
        <f>AA17</f>
        <v>33754</v>
      </c>
      <c r="AB18" s="95"/>
      <c r="AC18" s="264"/>
      <c r="AD18" s="97"/>
      <c r="AE18" s="97"/>
      <c r="AF18" s="97"/>
    </row>
    <row r="19" spans="1:32" ht="22.5" customHeight="1" thickBot="1" x14ac:dyDescent="0.35">
      <c r="A19" s="99" t="s">
        <v>41</v>
      </c>
      <c r="D19" s="211" t="s">
        <v>46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3"/>
      <c r="S19" s="194" t="s">
        <v>63</v>
      </c>
      <c r="T19" s="280"/>
      <c r="U19" s="3"/>
      <c r="V19" s="3"/>
      <c r="W19" s="3"/>
      <c r="X19" s="3"/>
      <c r="Y19" s="3"/>
      <c r="Z19" s="132" t="s">
        <v>33</v>
      </c>
      <c r="AA19" s="134">
        <f>AA17</f>
        <v>33754</v>
      </c>
      <c r="AB19" s="95"/>
      <c r="AC19" s="264"/>
      <c r="AD19" s="97"/>
      <c r="AE19" s="97"/>
      <c r="AF19" s="97"/>
    </row>
    <row r="20" spans="1:32" ht="22.5" customHeight="1" x14ac:dyDescent="0.3">
      <c r="D20" s="214" t="s">
        <v>28</v>
      </c>
      <c r="E20" s="164"/>
      <c r="F20" s="161"/>
      <c r="G20" s="164"/>
      <c r="H20" s="161"/>
      <c r="I20" s="164"/>
      <c r="J20" s="161"/>
      <c r="K20" s="164"/>
      <c r="L20" s="161"/>
      <c r="M20" s="164"/>
      <c r="N20" s="161"/>
      <c r="O20" s="164"/>
      <c r="P20" s="161"/>
      <c r="Q20" s="164"/>
      <c r="R20" s="236"/>
      <c r="S20" s="195"/>
      <c r="T20" s="280"/>
      <c r="U20" s="3"/>
      <c r="V20" s="3"/>
      <c r="W20" s="3"/>
      <c r="X20" s="3"/>
      <c r="Y20" s="3"/>
      <c r="Z20" s="132" t="s">
        <v>13</v>
      </c>
      <c r="AA20" s="134">
        <f>AA14</f>
        <v>42193</v>
      </c>
      <c r="AB20" s="95"/>
      <c r="AC20" s="264"/>
      <c r="AD20" s="97"/>
      <c r="AE20" s="97"/>
      <c r="AF20" s="97"/>
    </row>
    <row r="21" spans="1:32" ht="22.5" customHeight="1" x14ac:dyDescent="0.3">
      <c r="D21" s="215"/>
      <c r="E21" s="165"/>
      <c r="F21" s="162"/>
      <c r="G21" s="165"/>
      <c r="H21" s="162"/>
      <c r="I21" s="165"/>
      <c r="J21" s="162"/>
      <c r="K21" s="165"/>
      <c r="L21" s="162"/>
      <c r="M21" s="165"/>
      <c r="N21" s="162"/>
      <c r="O21" s="165"/>
      <c r="P21" s="162"/>
      <c r="Q21" s="165"/>
      <c r="R21" s="237"/>
      <c r="S21" s="195"/>
      <c r="T21" s="280"/>
      <c r="U21" s="3"/>
      <c r="V21" s="3"/>
      <c r="W21" s="3"/>
      <c r="X21" s="3"/>
      <c r="Y21" s="3"/>
      <c r="Z21" s="136" t="s">
        <v>16</v>
      </c>
      <c r="AA21" s="130">
        <f>AA14</f>
        <v>42193</v>
      </c>
      <c r="AB21" s="94"/>
      <c r="AC21" s="264"/>
      <c r="AD21" s="97"/>
      <c r="AE21" s="97"/>
      <c r="AF21" s="97"/>
    </row>
    <row r="22" spans="1:32" ht="22.5" customHeight="1" x14ac:dyDescent="0.3">
      <c r="A22" s="99" t="s">
        <v>42</v>
      </c>
      <c r="D22" s="216"/>
      <c r="E22" s="166"/>
      <c r="F22" s="163"/>
      <c r="G22" s="166"/>
      <c r="H22" s="163"/>
      <c r="I22" s="166"/>
      <c r="J22" s="163"/>
      <c r="K22" s="166"/>
      <c r="L22" s="163"/>
      <c r="M22" s="166"/>
      <c r="N22" s="163"/>
      <c r="O22" s="166"/>
      <c r="P22" s="163"/>
      <c r="Q22" s="166"/>
      <c r="R22" s="269"/>
      <c r="S22" s="238"/>
      <c r="T22" s="280"/>
      <c r="U22" s="3"/>
      <c r="V22" s="3"/>
      <c r="W22" s="3"/>
      <c r="X22" s="3">
        <v>800</v>
      </c>
      <c r="Y22" s="3">
        <v>900</v>
      </c>
      <c r="Z22" s="136" t="s">
        <v>18</v>
      </c>
      <c r="AA22" s="130">
        <f>AA14</f>
        <v>42193</v>
      </c>
      <c r="AB22" s="94"/>
      <c r="AC22" s="264"/>
      <c r="AD22" s="97"/>
      <c r="AE22" s="97"/>
      <c r="AF22" s="280"/>
    </row>
    <row r="23" spans="1:32" ht="22.5" hidden="1" customHeight="1" x14ac:dyDescent="0.3">
      <c r="A23" s="99" t="s">
        <v>38</v>
      </c>
      <c r="D23" s="135" t="s">
        <v>37</v>
      </c>
      <c r="E23" s="16">
        <v>3</v>
      </c>
      <c r="F23" s="17">
        <v>1</v>
      </c>
      <c r="G23" s="16">
        <v>3</v>
      </c>
      <c r="H23" s="17">
        <v>3</v>
      </c>
      <c r="I23" s="16">
        <v>2</v>
      </c>
      <c r="J23" s="17">
        <v>1</v>
      </c>
      <c r="K23" s="16">
        <v>3</v>
      </c>
      <c r="L23" s="17">
        <v>3</v>
      </c>
      <c r="M23" s="16">
        <v>2</v>
      </c>
      <c r="N23" s="17">
        <v>3</v>
      </c>
      <c r="O23" s="16">
        <v>1</v>
      </c>
      <c r="P23" s="17">
        <v>3</v>
      </c>
      <c r="Q23" s="16">
        <v>1</v>
      </c>
      <c r="R23" s="18">
        <v>2</v>
      </c>
      <c r="S23" s="238"/>
      <c r="T23" s="280"/>
      <c r="U23" s="3" t="s">
        <v>64</v>
      </c>
      <c r="V23" s="3" t="s">
        <v>51</v>
      </c>
      <c r="W23" s="3" t="s">
        <v>52</v>
      </c>
      <c r="X23" s="3" t="s">
        <v>53</v>
      </c>
      <c r="Y23" s="3" t="s">
        <v>54</v>
      </c>
      <c r="AA23" s="160"/>
      <c r="AB23" s="97"/>
      <c r="AC23" s="264"/>
      <c r="AD23" s="97"/>
      <c r="AE23" s="97"/>
      <c r="AF23" s="280"/>
    </row>
    <row r="24" spans="1:32" ht="22.5" customHeight="1" thickBot="1" x14ac:dyDescent="0.35">
      <c r="D24" s="128" t="s">
        <v>36</v>
      </c>
      <c r="E24" s="8">
        <v>1</v>
      </c>
      <c r="F24" s="9"/>
      <c r="G24" s="8"/>
      <c r="H24" s="9"/>
      <c r="I24" s="8"/>
      <c r="J24" s="9"/>
      <c r="K24" s="8"/>
      <c r="L24" s="9"/>
      <c r="M24" s="8"/>
      <c r="N24" s="9"/>
      <c r="O24" s="8"/>
      <c r="P24" s="9"/>
      <c r="Q24" s="8"/>
      <c r="R24" s="27"/>
      <c r="S24" s="239"/>
      <c r="T24" s="280"/>
      <c r="U24" s="3">
        <f>X22*S22</f>
        <v>0</v>
      </c>
      <c r="V24" s="3">
        <f>SUM(E24:R24)</f>
        <v>1</v>
      </c>
      <c r="W24" s="3">
        <f>SUMPRODUCT(E23:R23, E24:R24)</f>
        <v>3</v>
      </c>
      <c r="X24" s="3">
        <f>(V24*X22)-U24</f>
        <v>800</v>
      </c>
      <c r="Y24" s="3">
        <f>(W24*Y22)-U24</f>
        <v>2700</v>
      </c>
      <c r="Z24" s="136" t="s">
        <v>23</v>
      </c>
      <c r="AA24" s="130">
        <f>AA14</f>
        <v>42193</v>
      </c>
      <c r="AB24" s="94"/>
      <c r="AC24" s="264"/>
      <c r="AD24" s="97"/>
      <c r="AE24" s="97"/>
      <c r="AF24" s="280"/>
    </row>
    <row r="25" spans="1:32" ht="22.5" customHeight="1" thickBot="1" x14ac:dyDescent="0.35">
      <c r="D25" s="283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3"/>
      <c r="V25" s="3"/>
      <c r="W25" s="3"/>
      <c r="X25" s="158"/>
      <c r="Y25" s="3"/>
      <c r="Z25" s="136" t="s">
        <v>27</v>
      </c>
      <c r="AA25" s="130">
        <f>AA14</f>
        <v>42193</v>
      </c>
      <c r="AB25" s="94"/>
      <c r="AC25" s="264"/>
      <c r="AD25" s="97"/>
      <c r="AE25" s="97"/>
      <c r="AF25" s="280"/>
    </row>
    <row r="26" spans="1:32" ht="22.5" customHeight="1" thickBot="1" x14ac:dyDescent="0.35">
      <c r="D26" s="211" t="s">
        <v>45</v>
      </c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3"/>
      <c r="S26" s="194" t="s">
        <v>63</v>
      </c>
      <c r="T26" s="280"/>
      <c r="U26" s="3"/>
      <c r="V26" s="3"/>
      <c r="W26" s="3"/>
      <c r="X26" s="3"/>
      <c r="Y26" s="3"/>
      <c r="Z26" s="137" t="s">
        <v>24</v>
      </c>
      <c r="AA26" s="159">
        <v>10360</v>
      </c>
      <c r="AB26" s="96"/>
      <c r="AC26" s="265"/>
      <c r="AD26" s="97"/>
      <c r="AE26" s="97"/>
      <c r="AF26" s="280"/>
    </row>
    <row r="27" spans="1:32" ht="22.5" customHeight="1" x14ac:dyDescent="0.3">
      <c r="D27" s="214" t="s">
        <v>28</v>
      </c>
      <c r="E27" s="167" t="s">
        <v>29</v>
      </c>
      <c r="F27" s="170" t="s">
        <v>34</v>
      </c>
      <c r="G27" s="167" t="s">
        <v>34</v>
      </c>
      <c r="H27" s="170" t="s">
        <v>34</v>
      </c>
      <c r="I27" s="167" t="s">
        <v>34</v>
      </c>
      <c r="J27" s="170" t="s">
        <v>34</v>
      </c>
      <c r="K27" s="167" t="s">
        <v>34</v>
      </c>
      <c r="L27" s="170" t="s">
        <v>34</v>
      </c>
      <c r="M27" s="167" t="s">
        <v>34</v>
      </c>
      <c r="N27" s="170" t="s">
        <v>34</v>
      </c>
      <c r="O27" s="167" t="s">
        <v>34</v>
      </c>
      <c r="P27" s="170" t="s">
        <v>34</v>
      </c>
      <c r="Q27" s="167" t="s">
        <v>34</v>
      </c>
      <c r="R27" s="240" t="s">
        <v>34</v>
      </c>
      <c r="S27" s="195"/>
      <c r="T27" s="280"/>
      <c r="U27" s="3"/>
      <c r="V27" s="3"/>
      <c r="W27" s="3"/>
      <c r="X27" s="3"/>
      <c r="Y27" s="3"/>
      <c r="Z27" s="280"/>
      <c r="AA27" s="97"/>
      <c r="AB27" s="97"/>
      <c r="AC27" s="280"/>
      <c r="AD27" s="97"/>
      <c r="AE27" s="97"/>
      <c r="AF27" s="280"/>
    </row>
    <row r="28" spans="1:32" ht="22.5" customHeight="1" x14ac:dyDescent="0.3">
      <c r="D28" s="215"/>
      <c r="E28" s="168"/>
      <c r="F28" s="171"/>
      <c r="G28" s="168"/>
      <c r="H28" s="171"/>
      <c r="I28" s="168"/>
      <c r="J28" s="171"/>
      <c r="K28" s="168"/>
      <c r="L28" s="171"/>
      <c r="M28" s="168"/>
      <c r="N28" s="171"/>
      <c r="O28" s="168"/>
      <c r="P28" s="171"/>
      <c r="Q28" s="168"/>
      <c r="R28" s="241"/>
      <c r="S28" s="195"/>
      <c r="T28" s="280"/>
      <c r="U28" s="3"/>
      <c r="V28" s="3"/>
      <c r="W28" s="3"/>
      <c r="X28" s="3"/>
      <c r="Y28" s="3"/>
      <c r="Z28" s="280"/>
      <c r="AA28" s="97"/>
      <c r="AB28" s="97"/>
      <c r="AC28" s="280"/>
      <c r="AD28" s="97"/>
      <c r="AE28" s="97"/>
      <c r="AF28" s="280"/>
    </row>
    <row r="29" spans="1:32" ht="22.5" customHeight="1" x14ac:dyDescent="0.3">
      <c r="D29" s="216"/>
      <c r="E29" s="169"/>
      <c r="F29" s="172"/>
      <c r="G29" s="169"/>
      <c r="H29" s="172"/>
      <c r="I29" s="169"/>
      <c r="J29" s="172"/>
      <c r="K29" s="169"/>
      <c r="L29" s="172"/>
      <c r="M29" s="169"/>
      <c r="N29" s="172"/>
      <c r="O29" s="169"/>
      <c r="P29" s="172"/>
      <c r="Q29" s="169"/>
      <c r="R29" s="242"/>
      <c r="S29" s="238"/>
      <c r="T29" s="280"/>
      <c r="U29" s="3"/>
      <c r="V29" s="3"/>
      <c r="W29" s="3"/>
      <c r="X29" s="3">
        <v>900</v>
      </c>
      <c r="Y29" s="3">
        <v>1000</v>
      </c>
      <c r="Z29" s="280"/>
      <c r="AA29" s="97"/>
      <c r="AB29" s="97"/>
      <c r="AC29" s="280"/>
      <c r="AD29" s="97"/>
      <c r="AE29" s="97"/>
      <c r="AF29" s="280"/>
    </row>
    <row r="30" spans="1:32" ht="22.5" hidden="1" customHeight="1" x14ac:dyDescent="0.3">
      <c r="D30" s="127" t="s">
        <v>28</v>
      </c>
      <c r="E30" s="16">
        <v>2</v>
      </c>
      <c r="F30" s="17">
        <v>2</v>
      </c>
      <c r="G30" s="16">
        <v>2</v>
      </c>
      <c r="H30" s="17">
        <v>2</v>
      </c>
      <c r="I30" s="16">
        <v>2</v>
      </c>
      <c r="J30" s="17">
        <v>2</v>
      </c>
      <c r="K30" s="16">
        <v>2</v>
      </c>
      <c r="L30" s="17">
        <v>2</v>
      </c>
      <c r="M30" s="16">
        <v>2</v>
      </c>
      <c r="N30" s="17">
        <v>2</v>
      </c>
      <c r="O30" s="16">
        <v>2</v>
      </c>
      <c r="P30" s="17">
        <v>2</v>
      </c>
      <c r="Q30" s="16">
        <v>2</v>
      </c>
      <c r="R30" s="18">
        <v>2</v>
      </c>
      <c r="S30" s="238"/>
      <c r="T30" s="280"/>
      <c r="U30" s="3" t="s">
        <v>64</v>
      </c>
      <c r="V30" s="3" t="s">
        <v>51</v>
      </c>
      <c r="W30" s="3" t="s">
        <v>52</v>
      </c>
      <c r="X30" s="3" t="s">
        <v>53</v>
      </c>
      <c r="Y30" s="3" t="s">
        <v>54</v>
      </c>
      <c r="Z30" s="280"/>
      <c r="AA30" s="97"/>
      <c r="AB30" s="97"/>
      <c r="AC30" s="280"/>
      <c r="AD30" s="290"/>
      <c r="AE30" s="290"/>
      <c r="AF30" s="280"/>
    </row>
    <row r="31" spans="1:32" ht="22.5" customHeight="1" thickBot="1" x14ac:dyDescent="0.35">
      <c r="D31" s="128" t="s">
        <v>36</v>
      </c>
      <c r="E31" s="8"/>
      <c r="F31" s="9"/>
      <c r="G31" s="8"/>
      <c r="H31" s="9"/>
      <c r="I31" s="8"/>
      <c r="J31" s="9"/>
      <c r="K31" s="8"/>
      <c r="L31" s="9"/>
      <c r="M31" s="8"/>
      <c r="N31" s="9"/>
      <c r="O31" s="8"/>
      <c r="P31" s="9"/>
      <c r="Q31" s="8"/>
      <c r="R31" s="27"/>
      <c r="S31" s="239"/>
      <c r="T31" s="280"/>
      <c r="U31" s="3">
        <f>X29*S29</f>
        <v>0</v>
      </c>
      <c r="V31" s="3">
        <f>SUM(E31:R31)</f>
        <v>0</v>
      </c>
      <c r="W31" s="3">
        <f>SUMPRODUCT(E30:R30, E31:R31)</f>
        <v>0</v>
      </c>
      <c r="X31" s="3">
        <f>(V31*X29)-U31</f>
        <v>0</v>
      </c>
      <c r="Y31" s="3">
        <f>(W31*Y29)-U31</f>
        <v>0</v>
      </c>
      <c r="Z31" s="280"/>
      <c r="AA31" s="97"/>
      <c r="AB31" s="97"/>
      <c r="AC31" s="280"/>
      <c r="AD31" s="97"/>
      <c r="AE31" s="97"/>
      <c r="AF31" s="280"/>
    </row>
    <row r="32" spans="1:32" ht="22.5" customHeight="1" thickBot="1" x14ac:dyDescent="0.35">
      <c r="D32" s="283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3"/>
      <c r="V32" s="3"/>
      <c r="W32" s="3"/>
      <c r="X32" s="3"/>
      <c r="Y32" s="3"/>
      <c r="Z32" s="280"/>
      <c r="AA32" s="97"/>
      <c r="AB32" s="97"/>
      <c r="AC32" s="280"/>
      <c r="AD32" s="97"/>
      <c r="AE32" s="97"/>
      <c r="AF32" s="280"/>
    </row>
    <row r="33" spans="1:32" ht="22.5" customHeight="1" thickBot="1" x14ac:dyDescent="0.35">
      <c r="D33" s="211" t="s">
        <v>48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3"/>
      <c r="S33" s="194" t="s">
        <v>63</v>
      </c>
      <c r="T33" s="280"/>
      <c r="U33" s="3"/>
      <c r="V33" s="3"/>
      <c r="W33" s="3"/>
      <c r="X33" s="3"/>
      <c r="Y33" s="3"/>
      <c r="Z33" s="280"/>
      <c r="AA33" s="97"/>
      <c r="AB33" s="97"/>
      <c r="AC33" s="280"/>
      <c r="AD33" s="97"/>
      <c r="AE33" s="97"/>
      <c r="AF33" s="280"/>
    </row>
    <row r="34" spans="1:32" ht="22.5" customHeight="1" x14ac:dyDescent="0.3">
      <c r="D34" s="217" t="s">
        <v>43</v>
      </c>
      <c r="E34" s="164"/>
      <c r="F34" s="161"/>
      <c r="G34" s="164"/>
      <c r="H34" s="161"/>
      <c r="I34" s="164"/>
      <c r="J34" s="161"/>
      <c r="K34" s="164"/>
      <c r="L34" s="161"/>
      <c r="M34" s="164"/>
      <c r="N34" s="161"/>
      <c r="O34" s="164"/>
      <c r="P34" s="161"/>
      <c r="Q34" s="164"/>
      <c r="R34" s="236"/>
      <c r="S34" s="195"/>
      <c r="T34" s="280"/>
      <c r="U34" s="3"/>
      <c r="V34" s="3"/>
      <c r="W34" s="3"/>
      <c r="X34" s="3"/>
      <c r="Y34" s="3"/>
      <c r="Z34" s="280"/>
      <c r="AA34" s="97"/>
      <c r="AB34" s="97"/>
      <c r="AC34" s="280"/>
      <c r="AD34" s="97"/>
      <c r="AE34" s="97"/>
      <c r="AF34" s="280"/>
    </row>
    <row r="35" spans="1:32" ht="22.5" customHeight="1" x14ac:dyDescent="0.3">
      <c r="D35" s="218"/>
      <c r="E35" s="165"/>
      <c r="F35" s="162"/>
      <c r="G35" s="165"/>
      <c r="H35" s="162"/>
      <c r="I35" s="165"/>
      <c r="J35" s="162"/>
      <c r="K35" s="165"/>
      <c r="L35" s="162"/>
      <c r="M35" s="165"/>
      <c r="N35" s="162"/>
      <c r="O35" s="165"/>
      <c r="P35" s="162"/>
      <c r="Q35" s="165"/>
      <c r="R35" s="237"/>
      <c r="S35" s="195"/>
      <c r="T35" s="280"/>
      <c r="U35" s="3"/>
      <c r="V35" s="3"/>
      <c r="W35" s="3"/>
      <c r="X35" s="3"/>
      <c r="Y35" s="3"/>
      <c r="Z35" s="280"/>
      <c r="AA35" s="97"/>
      <c r="AB35" s="97"/>
      <c r="AC35" s="280"/>
      <c r="AD35" s="97"/>
      <c r="AE35" s="97"/>
      <c r="AF35" s="280"/>
    </row>
    <row r="36" spans="1:32" ht="22.5" customHeight="1" x14ac:dyDescent="0.3">
      <c r="D36" s="219"/>
      <c r="E36" s="166"/>
      <c r="F36" s="163"/>
      <c r="G36" s="166"/>
      <c r="H36" s="163"/>
      <c r="I36" s="166"/>
      <c r="J36" s="163"/>
      <c r="K36" s="166"/>
      <c r="L36" s="163"/>
      <c r="M36" s="166"/>
      <c r="N36" s="163"/>
      <c r="O36" s="166"/>
      <c r="P36" s="163"/>
      <c r="Q36" s="166"/>
      <c r="R36" s="193"/>
      <c r="S36" s="196"/>
      <c r="T36" s="280"/>
      <c r="U36" s="3"/>
      <c r="V36" s="3"/>
      <c r="W36" s="3"/>
      <c r="X36" s="3"/>
      <c r="Y36" s="3"/>
      <c r="Z36" s="280"/>
      <c r="AA36" s="97"/>
      <c r="AB36" s="97"/>
      <c r="AC36" s="280"/>
      <c r="AD36" s="97"/>
      <c r="AE36" s="97"/>
      <c r="AF36" s="280"/>
    </row>
    <row r="37" spans="1:32" ht="22.5" hidden="1" customHeight="1" x14ac:dyDescent="0.3">
      <c r="D37" s="139"/>
      <c r="E37" s="19">
        <v>1</v>
      </c>
      <c r="F37" s="20">
        <v>1</v>
      </c>
      <c r="G37" s="21">
        <v>1</v>
      </c>
      <c r="H37" s="20">
        <v>1</v>
      </c>
      <c r="I37" s="21">
        <v>2</v>
      </c>
      <c r="J37" s="20">
        <v>2</v>
      </c>
      <c r="K37" s="21">
        <v>1</v>
      </c>
      <c r="L37" s="20">
        <v>1</v>
      </c>
      <c r="M37" s="21">
        <v>2</v>
      </c>
      <c r="N37" s="20">
        <v>1</v>
      </c>
      <c r="O37" s="21">
        <v>1</v>
      </c>
      <c r="P37" s="20">
        <v>1</v>
      </c>
      <c r="Q37" s="21">
        <v>2</v>
      </c>
      <c r="R37" s="20">
        <v>1</v>
      </c>
      <c r="S37" s="197"/>
      <c r="T37" s="280"/>
      <c r="U37" s="3"/>
      <c r="V37" s="3"/>
      <c r="W37" s="3"/>
      <c r="X37" s="3">
        <v>1000</v>
      </c>
      <c r="Y37" s="3">
        <v>1000</v>
      </c>
      <c r="Z37" s="280"/>
      <c r="AA37" s="97"/>
      <c r="AB37" s="97"/>
      <c r="AC37" s="280"/>
      <c r="AD37" s="97"/>
      <c r="AE37" s="97"/>
      <c r="AF37" s="280"/>
    </row>
    <row r="38" spans="1:32" ht="22.5" hidden="1" customHeight="1" x14ac:dyDescent="0.3">
      <c r="D38" s="135"/>
      <c r="E38" s="22">
        <f>E37-1</f>
        <v>0</v>
      </c>
      <c r="F38" s="17">
        <f t="shared" ref="F38:R38" si="0">F37-1</f>
        <v>0</v>
      </c>
      <c r="G38" s="16">
        <f t="shared" si="0"/>
        <v>0</v>
      </c>
      <c r="H38" s="17">
        <f t="shared" si="0"/>
        <v>0</v>
      </c>
      <c r="I38" s="16">
        <f t="shared" si="0"/>
        <v>1</v>
      </c>
      <c r="J38" s="17">
        <f t="shared" si="0"/>
        <v>1</v>
      </c>
      <c r="K38" s="16">
        <f t="shared" si="0"/>
        <v>0</v>
      </c>
      <c r="L38" s="17">
        <f t="shared" si="0"/>
        <v>0</v>
      </c>
      <c r="M38" s="16">
        <f t="shared" si="0"/>
        <v>1</v>
      </c>
      <c r="N38" s="17">
        <f t="shared" si="0"/>
        <v>0</v>
      </c>
      <c r="O38" s="16">
        <f t="shared" si="0"/>
        <v>0</v>
      </c>
      <c r="P38" s="17">
        <f t="shared" si="0"/>
        <v>0</v>
      </c>
      <c r="Q38" s="16">
        <f t="shared" si="0"/>
        <v>1</v>
      </c>
      <c r="R38" s="17">
        <f t="shared" si="0"/>
        <v>0</v>
      </c>
      <c r="S38" s="197"/>
      <c r="T38" s="280"/>
      <c r="U38" s="3" t="s">
        <v>64</v>
      </c>
      <c r="V38" s="3" t="s">
        <v>51</v>
      </c>
      <c r="W38" s="3" t="s">
        <v>52</v>
      </c>
      <c r="X38" s="3" t="s">
        <v>53</v>
      </c>
      <c r="Y38" s="3" t="s">
        <v>54</v>
      </c>
      <c r="Z38" s="280"/>
      <c r="AA38" s="97"/>
      <c r="AB38" s="97"/>
      <c r="AC38" s="280"/>
      <c r="AD38" s="97"/>
      <c r="AE38" s="97"/>
      <c r="AF38" s="280"/>
    </row>
    <row r="39" spans="1:32" ht="22.5" customHeight="1" thickBot="1" x14ac:dyDescent="0.35">
      <c r="A39" s="140"/>
      <c r="B39" s="118"/>
      <c r="C39" s="118"/>
      <c r="D39" s="128" t="s">
        <v>36</v>
      </c>
      <c r="E39" s="8"/>
      <c r="F39" s="9"/>
      <c r="G39" s="8"/>
      <c r="H39" s="9"/>
      <c r="I39" s="8"/>
      <c r="J39" s="9"/>
      <c r="K39" s="8"/>
      <c r="L39" s="9"/>
      <c r="M39" s="8"/>
      <c r="N39" s="9"/>
      <c r="O39" s="8"/>
      <c r="P39" s="9"/>
      <c r="Q39" s="8"/>
      <c r="R39" s="9"/>
      <c r="S39" s="198"/>
      <c r="T39" s="280"/>
      <c r="U39" s="3">
        <f>X37*S36</f>
        <v>0</v>
      </c>
      <c r="V39" s="3">
        <f>SUM(E39:R39)</f>
        <v>0</v>
      </c>
      <c r="W39" s="3">
        <f>SUMPRODUCT(E38:R38, E39:R39)</f>
        <v>0</v>
      </c>
      <c r="X39" s="3">
        <f>(V39*X37)-U39</f>
        <v>0</v>
      </c>
      <c r="Y39" s="3">
        <f>(W39*Y37)-U39</f>
        <v>0</v>
      </c>
      <c r="Z39" s="280"/>
      <c r="AA39" s="97"/>
      <c r="AB39" s="97"/>
      <c r="AC39" s="280"/>
      <c r="AD39" s="97"/>
      <c r="AE39" s="97"/>
      <c r="AF39" s="280"/>
    </row>
    <row r="40" spans="1:32" ht="22.5" customHeight="1" thickBot="1" x14ac:dyDescent="0.35">
      <c r="D40" s="283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93"/>
      <c r="T40" s="280"/>
      <c r="U40" s="3"/>
      <c r="V40" s="3"/>
      <c r="W40" s="3"/>
      <c r="X40" s="3"/>
      <c r="Y40" s="3"/>
      <c r="Z40" s="280"/>
      <c r="AA40" s="97"/>
      <c r="AB40" s="97"/>
      <c r="AC40" s="280"/>
      <c r="AD40" s="97"/>
      <c r="AE40" s="97"/>
      <c r="AF40" s="97"/>
    </row>
    <row r="41" spans="1:32" ht="22.5" customHeight="1" thickBot="1" x14ac:dyDescent="0.35">
      <c r="D41" s="211" t="s">
        <v>44</v>
      </c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194" t="s">
        <v>63</v>
      </c>
      <c r="T41" s="280"/>
      <c r="U41" s="3"/>
      <c r="V41" s="3"/>
      <c r="W41" s="3"/>
      <c r="X41" s="3"/>
      <c r="Y41" s="3"/>
      <c r="Z41" s="280"/>
      <c r="AA41" s="97"/>
      <c r="AB41" s="97"/>
      <c r="AC41" s="280"/>
      <c r="AD41" s="97"/>
      <c r="AE41" s="97"/>
      <c r="AF41" s="97"/>
    </row>
    <row r="42" spans="1:32" ht="22.5" customHeight="1" x14ac:dyDescent="0.3">
      <c r="D42" s="217" t="s">
        <v>37</v>
      </c>
      <c r="E42" s="164"/>
      <c r="F42" s="161"/>
      <c r="G42" s="164"/>
      <c r="H42" s="161"/>
      <c r="I42" s="164"/>
      <c r="J42" s="161"/>
      <c r="K42" s="164"/>
      <c r="L42" s="161"/>
      <c r="M42" s="164"/>
      <c r="N42" s="161"/>
      <c r="O42" s="164"/>
      <c r="P42" s="161"/>
      <c r="Q42" s="164"/>
      <c r="R42" s="191"/>
      <c r="S42" s="195"/>
      <c r="T42" s="280"/>
      <c r="U42" s="3"/>
      <c r="V42" s="3"/>
      <c r="W42" s="3"/>
      <c r="X42" s="3"/>
      <c r="Y42" s="3"/>
      <c r="Z42" s="280"/>
      <c r="AA42" s="97"/>
      <c r="AB42" s="97"/>
      <c r="AC42" s="280"/>
      <c r="AD42" s="97"/>
      <c r="AE42" s="97"/>
      <c r="AF42" s="97"/>
    </row>
    <row r="43" spans="1:32" ht="22.5" customHeight="1" x14ac:dyDescent="0.3">
      <c r="D43" s="218"/>
      <c r="E43" s="165"/>
      <c r="F43" s="162"/>
      <c r="G43" s="165"/>
      <c r="H43" s="162"/>
      <c r="I43" s="165"/>
      <c r="J43" s="162"/>
      <c r="K43" s="165"/>
      <c r="L43" s="162"/>
      <c r="M43" s="165"/>
      <c r="N43" s="162"/>
      <c r="O43" s="165"/>
      <c r="P43" s="162"/>
      <c r="Q43" s="165"/>
      <c r="R43" s="192"/>
      <c r="S43" s="195"/>
      <c r="T43" s="280"/>
      <c r="U43" s="3"/>
      <c r="V43" s="3"/>
      <c r="W43" s="3"/>
      <c r="X43" s="3"/>
      <c r="Y43" s="3"/>
      <c r="Z43" s="280"/>
      <c r="AA43" s="97"/>
      <c r="AB43" s="97"/>
      <c r="AC43" s="280"/>
      <c r="AD43" s="97"/>
      <c r="AE43" s="97"/>
      <c r="AF43" s="97"/>
    </row>
    <row r="44" spans="1:32" ht="22.5" customHeight="1" x14ac:dyDescent="0.3">
      <c r="D44" s="219"/>
      <c r="E44" s="166"/>
      <c r="F44" s="163"/>
      <c r="G44" s="166"/>
      <c r="H44" s="163"/>
      <c r="I44" s="166"/>
      <c r="J44" s="163"/>
      <c r="K44" s="166"/>
      <c r="L44" s="163"/>
      <c r="M44" s="166"/>
      <c r="N44" s="163"/>
      <c r="O44" s="166"/>
      <c r="P44" s="163"/>
      <c r="Q44" s="166"/>
      <c r="R44" s="193"/>
      <c r="S44" s="196"/>
      <c r="T44" s="280"/>
      <c r="U44" s="3"/>
      <c r="V44" s="3"/>
      <c r="W44" s="3"/>
      <c r="X44" s="3"/>
      <c r="Y44" s="3"/>
      <c r="Z44" s="280"/>
      <c r="AA44" s="97"/>
      <c r="AB44" s="97"/>
      <c r="AC44" s="280"/>
      <c r="AD44" s="97"/>
      <c r="AE44" s="97"/>
      <c r="AF44" s="97"/>
    </row>
    <row r="45" spans="1:32" ht="22.5" hidden="1" customHeight="1" x14ac:dyDescent="0.3">
      <c r="D45" s="141"/>
      <c r="E45" s="23">
        <v>1</v>
      </c>
      <c r="F45" s="24">
        <v>2</v>
      </c>
      <c r="G45" s="23">
        <v>2</v>
      </c>
      <c r="H45" s="24">
        <v>1</v>
      </c>
      <c r="I45" s="23">
        <v>1</v>
      </c>
      <c r="J45" s="24">
        <v>1</v>
      </c>
      <c r="K45" s="23">
        <v>1</v>
      </c>
      <c r="L45" s="24">
        <v>1</v>
      </c>
      <c r="M45" s="23">
        <v>1</v>
      </c>
      <c r="N45" s="24">
        <v>1</v>
      </c>
      <c r="O45" s="23">
        <v>1</v>
      </c>
      <c r="P45" s="24">
        <v>1</v>
      </c>
      <c r="Q45" s="23">
        <v>2</v>
      </c>
      <c r="R45" s="24">
        <v>1</v>
      </c>
      <c r="S45" s="197"/>
      <c r="T45" s="280"/>
      <c r="U45" s="3"/>
      <c r="V45" s="3"/>
      <c r="W45" s="3"/>
      <c r="X45" s="3">
        <v>1000</v>
      </c>
      <c r="Y45" s="3">
        <v>1000</v>
      </c>
      <c r="Z45" s="280"/>
      <c r="AA45" s="97"/>
      <c r="AB45" s="97"/>
      <c r="AC45" s="280"/>
      <c r="AD45" s="97"/>
      <c r="AE45" s="97"/>
      <c r="AF45" s="97"/>
    </row>
    <row r="46" spans="1:32" ht="22.5" hidden="1" customHeight="1" x14ac:dyDescent="0.3">
      <c r="D46" s="142"/>
      <c r="E46" s="25">
        <f t="shared" ref="E46:R46" si="1">E45-1</f>
        <v>0</v>
      </c>
      <c r="F46" s="25">
        <f t="shared" si="1"/>
        <v>1</v>
      </c>
      <c r="G46" s="25">
        <f t="shared" si="1"/>
        <v>1</v>
      </c>
      <c r="H46" s="25">
        <f t="shared" si="1"/>
        <v>0</v>
      </c>
      <c r="I46" s="25">
        <f t="shared" si="1"/>
        <v>0</v>
      </c>
      <c r="J46" s="25">
        <f t="shared" si="1"/>
        <v>0</v>
      </c>
      <c r="K46" s="25">
        <f t="shared" si="1"/>
        <v>0</v>
      </c>
      <c r="L46" s="25">
        <f t="shared" si="1"/>
        <v>0</v>
      </c>
      <c r="M46" s="25">
        <f t="shared" si="1"/>
        <v>0</v>
      </c>
      <c r="N46" s="25">
        <f t="shared" si="1"/>
        <v>0</v>
      </c>
      <c r="O46" s="25">
        <f t="shared" si="1"/>
        <v>0</v>
      </c>
      <c r="P46" s="25">
        <f t="shared" si="1"/>
        <v>0</v>
      </c>
      <c r="Q46" s="25">
        <f t="shared" si="1"/>
        <v>1</v>
      </c>
      <c r="R46" s="25">
        <f t="shared" si="1"/>
        <v>0</v>
      </c>
      <c r="S46" s="197"/>
      <c r="T46" s="280"/>
      <c r="U46" s="3" t="s">
        <v>64</v>
      </c>
      <c r="V46" s="3" t="s">
        <v>51</v>
      </c>
      <c r="W46" s="3" t="s">
        <v>52</v>
      </c>
      <c r="X46" s="3" t="s">
        <v>53</v>
      </c>
      <c r="Y46" s="3" t="s">
        <v>54</v>
      </c>
      <c r="Z46" s="280"/>
      <c r="AA46" s="97"/>
      <c r="AB46" s="97"/>
      <c r="AC46" s="280"/>
      <c r="AD46" s="97"/>
      <c r="AE46" s="97"/>
      <c r="AF46" s="97"/>
    </row>
    <row r="47" spans="1:32" ht="22.5" customHeight="1" thickBot="1" x14ac:dyDescent="0.35">
      <c r="D47" s="143" t="s">
        <v>36</v>
      </c>
      <c r="E47" s="10"/>
      <c r="F47" s="26"/>
      <c r="G47" s="10"/>
      <c r="H47" s="26"/>
      <c r="I47" s="10"/>
      <c r="J47" s="26"/>
      <c r="K47" s="10"/>
      <c r="L47" s="26"/>
      <c r="M47" s="10"/>
      <c r="N47" s="26"/>
      <c r="O47" s="10"/>
      <c r="P47" s="26"/>
      <c r="Q47" s="10"/>
      <c r="R47" s="26"/>
      <c r="S47" s="198"/>
      <c r="T47" s="280"/>
      <c r="U47" s="3">
        <f>X45*S45</f>
        <v>0</v>
      </c>
      <c r="V47" s="3">
        <f>SUM(E47:R47)</f>
        <v>0</v>
      </c>
      <c r="W47" s="3">
        <f>SUMPRODUCT(E46:R46, E47:R47)</f>
        <v>0</v>
      </c>
      <c r="X47" s="3">
        <f>(V47*X45)-U47</f>
        <v>0</v>
      </c>
      <c r="Y47" s="3">
        <f>(W47*Y45)-U47</f>
        <v>0</v>
      </c>
      <c r="Z47" s="280"/>
      <c r="AA47" s="97"/>
      <c r="AB47" s="97"/>
      <c r="AC47" s="280"/>
      <c r="AD47" s="97"/>
      <c r="AE47" s="97"/>
      <c r="AF47" s="97"/>
    </row>
    <row r="48" spans="1:32" ht="17.25" customHeight="1" x14ac:dyDescent="0.3">
      <c r="D48" s="291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92"/>
      <c r="U48" s="157"/>
      <c r="V48" s="157"/>
      <c r="W48" s="3"/>
      <c r="X48" s="3"/>
      <c r="Y48" s="3"/>
      <c r="Z48" s="280"/>
      <c r="AA48" s="97"/>
      <c r="AB48" s="97"/>
      <c r="AC48" s="280"/>
      <c r="AD48" s="97"/>
      <c r="AE48" s="97"/>
      <c r="AF48" s="97"/>
    </row>
    <row r="49" spans="4:55" x14ac:dyDescent="0.3">
      <c r="D49" s="283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157"/>
      <c r="V49" s="157"/>
      <c r="W49" s="3"/>
      <c r="X49" s="3" t="s">
        <v>59</v>
      </c>
      <c r="Y49" s="3" t="s">
        <v>58</v>
      </c>
      <c r="Z49" s="280"/>
      <c r="AA49" s="97"/>
      <c r="AB49" s="97"/>
      <c r="AC49" s="280"/>
      <c r="AD49" s="97"/>
      <c r="AE49" s="97"/>
      <c r="AF49" s="97"/>
    </row>
    <row r="50" spans="4:55" x14ac:dyDescent="0.3">
      <c r="D50" s="283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3"/>
      <c r="V50" s="3"/>
      <c r="W50" s="3"/>
      <c r="X50" s="3">
        <f>SUM(X10,X17,X24,X31,X39,X47)</f>
        <v>1700</v>
      </c>
      <c r="Y50" s="3">
        <f>SUM(Y10,Y17,Y24,Y31,Y39,Y47)</f>
        <v>24300</v>
      </c>
      <c r="Z50" s="280"/>
      <c r="AA50" s="97"/>
      <c r="AB50" s="97"/>
      <c r="AC50" s="280"/>
      <c r="AD50" s="97"/>
      <c r="AE50" s="97"/>
      <c r="AF50" s="97"/>
    </row>
    <row r="51" spans="4:55" x14ac:dyDescent="0.3">
      <c r="D51" s="283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3"/>
      <c r="V51" s="3"/>
      <c r="W51" s="3"/>
      <c r="X51" s="3"/>
      <c r="Y51" s="3"/>
      <c r="Z51" s="280"/>
      <c r="AA51" s="97"/>
      <c r="AB51" s="97"/>
      <c r="AC51" s="280"/>
      <c r="AD51" s="97"/>
      <c r="AE51" s="97"/>
      <c r="AF51" s="97"/>
    </row>
    <row r="52" spans="4:55" x14ac:dyDescent="0.3">
      <c r="D52" s="283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3"/>
      <c r="V52" s="3"/>
      <c r="W52" s="3"/>
      <c r="X52" s="3"/>
      <c r="Y52" s="3"/>
      <c r="Z52" s="280"/>
      <c r="AA52" s="97"/>
      <c r="AB52" s="97"/>
      <c r="AC52" s="280"/>
      <c r="AD52" s="97"/>
      <c r="AE52" s="97"/>
      <c r="AF52" s="97"/>
    </row>
    <row r="53" spans="4:55" x14ac:dyDescent="0.3">
      <c r="D53" s="283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3"/>
      <c r="V53" s="3"/>
      <c r="W53" s="3"/>
      <c r="X53" s="3"/>
      <c r="Y53" s="3"/>
      <c r="Z53" s="280"/>
      <c r="AA53" s="97"/>
      <c r="AB53" s="97"/>
      <c r="AC53" s="280"/>
      <c r="AD53" s="97"/>
      <c r="AE53" s="97"/>
      <c r="AF53" s="97"/>
    </row>
    <row r="54" spans="4:55" x14ac:dyDescent="0.3">
      <c r="Y54" s="144"/>
    </row>
    <row r="55" spans="4:55" x14ac:dyDescent="0.3">
      <c r="Y55" s="144"/>
    </row>
    <row r="56" spans="4:55" x14ac:dyDescent="0.3">
      <c r="Y56" s="144"/>
    </row>
    <row r="57" spans="4:55" x14ac:dyDescent="0.3">
      <c r="Y57" s="144"/>
    </row>
    <row r="58" spans="4:55" x14ac:dyDescent="0.3">
      <c r="Y58" s="144"/>
      <c r="AS58" s="145"/>
      <c r="AT58" s="145"/>
      <c r="AU58" s="145"/>
      <c r="AV58" s="145"/>
      <c r="AW58" s="145"/>
      <c r="AX58" s="173"/>
      <c r="AY58" s="173"/>
      <c r="AZ58" s="173"/>
      <c r="BA58" s="173"/>
      <c r="BB58" s="173"/>
      <c r="BC58" s="145"/>
    </row>
    <row r="59" spans="4:55" x14ac:dyDescent="0.3">
      <c r="Y59" s="144"/>
      <c r="AS59" s="145"/>
      <c r="AT59" s="138"/>
      <c r="AU59" s="145"/>
      <c r="AV59" s="145"/>
      <c r="AW59" s="145"/>
      <c r="AX59" s="105"/>
      <c r="AY59" s="122"/>
      <c r="AZ59" s="122"/>
      <c r="BA59" s="105"/>
      <c r="BB59" s="105"/>
      <c r="BC59" s="145"/>
    </row>
    <row r="60" spans="4:55" x14ac:dyDescent="0.3">
      <c r="Y60" s="144"/>
      <c r="AS60" s="145"/>
      <c r="AT60" s="105"/>
      <c r="AU60" s="145"/>
      <c r="AV60" s="145"/>
      <c r="AW60" s="145"/>
      <c r="AX60" s="146"/>
      <c r="AY60" s="145"/>
      <c r="AZ60" s="145"/>
      <c r="BA60" s="138"/>
      <c r="BB60" s="147"/>
      <c r="BC60" s="145"/>
    </row>
    <row r="61" spans="4:55" x14ac:dyDescent="0.3">
      <c r="Y61" s="144"/>
      <c r="AS61" s="145"/>
      <c r="AT61" s="138"/>
      <c r="AU61" s="145"/>
      <c r="AV61" s="145"/>
      <c r="AW61" s="145"/>
      <c r="AX61" s="145"/>
      <c r="AY61" s="145"/>
      <c r="AZ61" s="145"/>
      <c r="BA61" s="148"/>
      <c r="BB61" s="138"/>
      <c r="BC61" s="145"/>
    </row>
    <row r="62" spans="4:55" x14ac:dyDescent="0.3">
      <c r="Y62" s="144"/>
      <c r="AS62" s="145"/>
      <c r="AT62" s="138"/>
      <c r="AU62" s="145"/>
      <c r="AV62" s="145"/>
      <c r="AW62" s="145"/>
      <c r="AX62" s="145"/>
      <c r="AY62" s="145"/>
      <c r="AZ62" s="145"/>
      <c r="BA62" s="148"/>
      <c r="BB62" s="138"/>
      <c r="BC62" s="145"/>
    </row>
    <row r="63" spans="4:55" x14ac:dyDescent="0.3">
      <c r="Y63" s="144"/>
      <c r="AS63" s="145"/>
      <c r="AT63" s="138"/>
      <c r="AU63" s="145"/>
      <c r="AV63" s="145"/>
      <c r="AW63" s="145"/>
      <c r="AX63" s="145"/>
      <c r="AY63" s="145"/>
      <c r="AZ63" s="145"/>
      <c r="BA63" s="138"/>
      <c r="BB63" s="138"/>
      <c r="BC63" s="145"/>
    </row>
    <row r="64" spans="4:55" x14ac:dyDescent="0.3">
      <c r="Y64" s="144"/>
      <c r="AS64" s="145"/>
      <c r="AT64" s="138"/>
      <c r="AU64" s="145"/>
      <c r="AV64" s="145"/>
      <c r="AW64" s="145"/>
      <c r="AX64" s="145"/>
      <c r="AY64" s="145"/>
      <c r="AZ64" s="145"/>
      <c r="BA64" s="138"/>
      <c r="BB64" s="138"/>
      <c r="BC64" s="145"/>
    </row>
    <row r="65" spans="4:55" x14ac:dyDescent="0.3">
      <c r="Y65" s="144"/>
      <c r="AS65" s="145"/>
      <c r="AT65" s="138"/>
      <c r="AU65" s="145"/>
      <c r="AV65" s="145"/>
      <c r="AW65" s="145"/>
      <c r="AX65" s="145"/>
      <c r="AY65" s="145"/>
      <c r="AZ65" s="145"/>
      <c r="BA65" s="138"/>
      <c r="BB65" s="138"/>
      <c r="BC65" s="145"/>
    </row>
    <row r="66" spans="4:55" x14ac:dyDescent="0.3">
      <c r="Y66" s="144"/>
      <c r="AT66" s="103"/>
      <c r="BA66" s="103"/>
      <c r="BB66" s="103"/>
    </row>
    <row r="67" spans="4:55" x14ac:dyDescent="0.3">
      <c r="Y67" s="144"/>
      <c r="AT67" s="103"/>
    </row>
    <row r="68" spans="4:55" x14ac:dyDescent="0.3">
      <c r="Y68" s="144"/>
      <c r="AT68" s="138"/>
    </row>
    <row r="69" spans="4:55" x14ac:dyDescent="0.3">
      <c r="D69" s="149"/>
      <c r="Y69" s="144"/>
      <c r="AT69" s="138"/>
    </row>
    <row r="70" spans="4:55" x14ac:dyDescent="0.3">
      <c r="Y70" s="144"/>
    </row>
    <row r="74" spans="4:55" ht="26.25" x14ac:dyDescent="0.3">
      <c r="Y74" s="150"/>
      <c r="Z74" s="151"/>
      <c r="AA74" s="151"/>
      <c r="AB74" s="151"/>
      <c r="AC74" s="151"/>
      <c r="AD74" s="151"/>
      <c r="AE74" s="151"/>
      <c r="AF74" s="151"/>
    </row>
    <row r="75" spans="4:55" x14ac:dyDescent="0.3">
      <c r="Y75" s="122"/>
      <c r="Z75" s="122"/>
      <c r="AA75" s="122"/>
      <c r="AB75" s="122"/>
      <c r="AC75" s="122"/>
      <c r="AD75" s="122"/>
      <c r="AE75" s="122"/>
      <c r="AF75" s="122"/>
    </row>
    <row r="76" spans="4:55" x14ac:dyDescent="0.3">
      <c r="Y76" s="122"/>
      <c r="Z76" s="152"/>
      <c r="AA76" s="152"/>
      <c r="AB76" s="152"/>
      <c r="AC76" s="153"/>
      <c r="AD76" s="154"/>
      <c r="AE76" s="154"/>
      <c r="AF76" s="154"/>
    </row>
    <row r="77" spans="4:55" x14ac:dyDescent="0.3">
      <c r="Y77" s="122"/>
      <c r="Z77" s="152"/>
      <c r="AA77" s="152"/>
      <c r="AB77" s="152"/>
      <c r="AC77" s="153"/>
      <c r="AD77" s="154"/>
      <c r="AE77" s="154"/>
      <c r="AF77" s="154"/>
    </row>
    <row r="78" spans="4:55" x14ac:dyDescent="0.3">
      <c r="Y78" s="122"/>
      <c r="Z78" s="152"/>
      <c r="AA78" s="152"/>
      <c r="AB78" s="152"/>
      <c r="AC78" s="153"/>
      <c r="AD78" s="154"/>
      <c r="AE78" s="154"/>
      <c r="AF78" s="154"/>
    </row>
    <row r="79" spans="4:55" x14ac:dyDescent="0.3">
      <c r="Y79" s="122"/>
      <c r="Z79" s="152"/>
      <c r="AA79" s="152"/>
      <c r="AB79" s="152"/>
      <c r="AC79" s="153"/>
      <c r="AD79" s="154"/>
      <c r="AE79" s="154"/>
      <c r="AF79" s="154"/>
      <c r="AH79" s="103"/>
      <c r="AI79" s="103"/>
    </row>
    <row r="80" spans="4:55" x14ac:dyDescent="0.3">
      <c r="Y80" s="122"/>
      <c r="Z80" s="152"/>
      <c r="AA80" s="152"/>
      <c r="AB80" s="152"/>
      <c r="AC80" s="153"/>
      <c r="AD80" s="154"/>
      <c r="AE80" s="154"/>
      <c r="AF80" s="154"/>
      <c r="AH80" s="103"/>
      <c r="AI80" s="103"/>
    </row>
    <row r="81" spans="25:35" x14ac:dyDescent="0.3">
      <c r="Y81" s="122"/>
      <c r="Z81" s="152"/>
      <c r="AA81" s="152"/>
      <c r="AB81" s="152"/>
      <c r="AC81" s="153"/>
      <c r="AD81" s="154"/>
      <c r="AE81" s="154"/>
      <c r="AF81" s="154"/>
      <c r="AH81" s="103"/>
      <c r="AI81" s="103"/>
    </row>
    <row r="82" spans="25:35" x14ac:dyDescent="0.3">
      <c r="Y82" s="122"/>
      <c r="Z82" s="152"/>
      <c r="AA82" s="152"/>
      <c r="AB82" s="152"/>
      <c r="AC82" s="155"/>
      <c r="AD82" s="152"/>
      <c r="AE82" s="152"/>
      <c r="AF82" s="152"/>
      <c r="AH82" s="103"/>
      <c r="AI82" s="103"/>
    </row>
    <row r="83" spans="25:35" x14ac:dyDescent="0.3">
      <c r="Y83" s="122"/>
      <c r="Z83" s="155"/>
      <c r="AA83" s="152"/>
      <c r="AB83" s="152"/>
      <c r="AC83" s="155"/>
      <c r="AD83" s="152"/>
      <c r="AE83" s="152"/>
      <c r="AF83" s="152"/>
      <c r="AH83" s="103"/>
      <c r="AI83" s="103"/>
    </row>
    <row r="84" spans="25:35" x14ac:dyDescent="0.3">
      <c r="Y84" s="122"/>
      <c r="Z84" s="122"/>
      <c r="AA84" s="122"/>
      <c r="AB84" s="122"/>
      <c r="AC84" s="122"/>
      <c r="AD84" s="122"/>
      <c r="AE84" s="122"/>
      <c r="AF84" s="152"/>
      <c r="AH84" s="103"/>
      <c r="AI84" s="103"/>
    </row>
    <row r="85" spans="25:35" x14ac:dyDescent="0.3">
      <c r="Y85" s="122"/>
      <c r="Z85" s="152"/>
      <c r="AA85" s="152"/>
      <c r="AB85" s="152"/>
      <c r="AC85" s="153"/>
      <c r="AD85" s="154"/>
      <c r="AE85" s="154"/>
      <c r="AF85" s="152"/>
      <c r="AH85" s="103"/>
      <c r="AI85" s="103"/>
    </row>
    <row r="86" spans="25:35" x14ac:dyDescent="0.3">
      <c r="Y86" s="199"/>
      <c r="Z86" s="200"/>
      <c r="AA86" s="152"/>
      <c r="AB86" s="152"/>
      <c r="AC86" s="153"/>
      <c r="AD86" s="154"/>
      <c r="AE86" s="154"/>
      <c r="AF86" s="152"/>
      <c r="AH86" s="103"/>
      <c r="AI86" s="103"/>
    </row>
    <row r="87" spans="25:35" x14ac:dyDescent="0.3">
      <c r="Y87" s="199"/>
      <c r="Z87" s="200"/>
      <c r="AA87" s="152"/>
      <c r="AB87" s="152"/>
      <c r="AC87" s="153"/>
      <c r="AD87" s="154"/>
      <c r="AE87" s="154"/>
      <c r="AF87" s="152"/>
      <c r="AH87" s="103"/>
      <c r="AI87" s="103"/>
    </row>
    <row r="88" spans="25:35" x14ac:dyDescent="0.3">
      <c r="Y88" s="199"/>
      <c r="Z88" s="200"/>
      <c r="AA88" s="152"/>
      <c r="AB88" s="152"/>
      <c r="AC88" s="153"/>
      <c r="AD88" s="154"/>
      <c r="AE88" s="154"/>
      <c r="AF88" s="152"/>
      <c r="AH88" s="103"/>
      <c r="AI88" s="103"/>
    </row>
    <row r="89" spans="25:35" x14ac:dyDescent="0.3">
      <c r="Y89" s="199"/>
      <c r="Z89" s="200"/>
      <c r="AA89" s="152"/>
      <c r="AB89" s="152"/>
      <c r="AC89" s="153"/>
      <c r="AD89" s="154"/>
      <c r="AE89" s="154"/>
      <c r="AF89" s="152"/>
    </row>
    <row r="90" spans="25:35" x14ac:dyDescent="0.3">
      <c r="Y90" s="122"/>
      <c r="Z90" s="152"/>
      <c r="AA90" s="152"/>
      <c r="AB90" s="152"/>
      <c r="AC90" s="153"/>
      <c r="AD90" s="154"/>
      <c r="AE90" s="154"/>
      <c r="AF90" s="152"/>
    </row>
    <row r="91" spans="25:35" x14ac:dyDescent="0.3">
      <c r="Y91" s="122"/>
      <c r="Z91" s="152"/>
      <c r="AA91" s="152"/>
      <c r="AB91" s="152"/>
      <c r="AC91" s="153"/>
      <c r="AD91" s="154"/>
      <c r="AE91" s="154"/>
      <c r="AF91" s="152"/>
    </row>
    <row r="92" spans="25:35" x14ac:dyDescent="0.3">
      <c r="Y92" s="122"/>
      <c r="Z92" s="152"/>
      <c r="AA92" s="152"/>
      <c r="AB92" s="152"/>
      <c r="AC92" s="153"/>
      <c r="AD92" s="154"/>
      <c r="AE92" s="154"/>
      <c r="AF92" s="152"/>
    </row>
    <row r="93" spans="25:35" x14ac:dyDescent="0.3">
      <c r="Y93" s="122"/>
      <c r="Z93" s="152"/>
      <c r="AA93" s="152"/>
      <c r="AB93" s="152"/>
      <c r="AC93" s="153"/>
      <c r="AD93" s="154"/>
      <c r="AE93" s="154"/>
      <c r="AF93" s="152"/>
    </row>
    <row r="94" spans="25:35" x14ac:dyDescent="0.3">
      <c r="Y94" s="122"/>
      <c r="Z94" s="155"/>
      <c r="AA94" s="152"/>
      <c r="AB94" s="152"/>
      <c r="AC94" s="155"/>
      <c r="AD94" s="152"/>
      <c r="AE94" s="152"/>
      <c r="AF94" s="152"/>
    </row>
    <row r="95" spans="25:35" x14ac:dyDescent="0.3">
      <c r="Y95" s="102">
        <v>3</v>
      </c>
    </row>
    <row r="123" spans="33:33" x14ac:dyDescent="0.3">
      <c r="AG123" s="122"/>
    </row>
    <row r="124" spans="33:33" x14ac:dyDescent="0.3">
      <c r="AG124" s="152"/>
    </row>
    <row r="125" spans="33:33" x14ac:dyDescent="0.3">
      <c r="AG125" s="103"/>
    </row>
    <row r="126" spans="33:33" x14ac:dyDescent="0.3">
      <c r="AG126" s="103"/>
    </row>
    <row r="127" spans="33:33" x14ac:dyDescent="0.3">
      <c r="AG127" s="145"/>
    </row>
    <row r="128" spans="33:33" x14ac:dyDescent="0.3">
      <c r="AG128" s="155"/>
    </row>
    <row r="129" spans="33:33" x14ac:dyDescent="0.3">
      <c r="AG129" s="155"/>
    </row>
    <row r="130" spans="33:33" x14ac:dyDescent="0.3">
      <c r="AG130" s="155"/>
    </row>
    <row r="131" spans="33:33" x14ac:dyDescent="0.3">
      <c r="AG131" s="155"/>
    </row>
    <row r="132" spans="33:33" x14ac:dyDescent="0.3">
      <c r="AG132" s="155"/>
    </row>
    <row r="133" spans="33:33" x14ac:dyDescent="0.3">
      <c r="AG133" s="145"/>
    </row>
    <row r="134" spans="33:33" x14ac:dyDescent="0.3">
      <c r="AG134" s="152"/>
    </row>
    <row r="135" spans="33:33" x14ac:dyDescent="0.3">
      <c r="AG135" s="145"/>
    </row>
  </sheetData>
  <sheetProtection algorithmName="SHA-512" hashValue="lm4wi89Acisq6O/f771y0bnfUVjC9irze/SwwdANPG8zQV25Pa8dUK84Ka6sSF8vb55c0Ysz4L/aHCjwMiltYA==" saltValue="0vtDKUqpzsIvUpdOpUjE+Q==" spinCount="100000" sheet="1" objects="1" scenarios="1" selectLockedCells="1"/>
  <mergeCells count="122">
    <mergeCell ref="N20:N22"/>
    <mergeCell ref="M20:M22"/>
    <mergeCell ref="K2:L2"/>
    <mergeCell ref="K3:L3"/>
    <mergeCell ref="D2:J3"/>
    <mergeCell ref="K13:K15"/>
    <mergeCell ref="J13:J15"/>
    <mergeCell ref="I13:I15"/>
    <mergeCell ref="H13:H15"/>
    <mergeCell ref="G13:G15"/>
    <mergeCell ref="AC14:AC26"/>
    <mergeCell ref="AC10:AC12"/>
    <mergeCell ref="F13:F15"/>
    <mergeCell ref="E13:E15"/>
    <mergeCell ref="S12:S14"/>
    <mergeCell ref="S15:S17"/>
    <mergeCell ref="S19:S21"/>
    <mergeCell ref="S22:S24"/>
    <mergeCell ref="S26:S28"/>
    <mergeCell ref="R20:R22"/>
    <mergeCell ref="Q20:Q22"/>
    <mergeCell ref="P20:P22"/>
    <mergeCell ref="L20:L22"/>
    <mergeCell ref="J27:J29"/>
    <mergeCell ref="K27:K29"/>
    <mergeCell ref="O20:O22"/>
    <mergeCell ref="H5:J5"/>
    <mergeCell ref="M5:N6"/>
    <mergeCell ref="O5:P6"/>
    <mergeCell ref="Q5:R6"/>
    <mergeCell ref="M7:N10"/>
    <mergeCell ref="O7:P10"/>
    <mergeCell ref="Q7:R10"/>
    <mergeCell ref="E42:E44"/>
    <mergeCell ref="F42:F44"/>
    <mergeCell ref="G42:G44"/>
    <mergeCell ref="H42:H44"/>
    <mergeCell ref="I42:I44"/>
    <mergeCell ref="J42:J44"/>
    <mergeCell ref="K42:K44"/>
    <mergeCell ref="L42:L44"/>
    <mergeCell ref="M42:M44"/>
    <mergeCell ref="N42:N44"/>
    <mergeCell ref="O42:O44"/>
    <mergeCell ref="P42:P44"/>
    <mergeCell ref="D19:R19"/>
    <mergeCell ref="D33:R33"/>
    <mergeCell ref="D41:R41"/>
    <mergeCell ref="D27:D29"/>
    <mergeCell ref="Q42:Q44"/>
    <mergeCell ref="Z86:Z87"/>
    <mergeCell ref="Y88:Y89"/>
    <mergeCell ref="Z3:AA3"/>
    <mergeCell ref="AB3:AC3"/>
    <mergeCell ref="Z88:Z89"/>
    <mergeCell ref="E8:F8"/>
    <mergeCell ref="E9:F9"/>
    <mergeCell ref="E10:F10"/>
    <mergeCell ref="D5:F5"/>
    <mergeCell ref="D6:D8"/>
    <mergeCell ref="D13:D15"/>
    <mergeCell ref="D26:R26"/>
    <mergeCell ref="D20:D22"/>
    <mergeCell ref="K20:K22"/>
    <mergeCell ref="J20:J22"/>
    <mergeCell ref="I20:I22"/>
    <mergeCell ref="H20:H22"/>
    <mergeCell ref="G20:G22"/>
    <mergeCell ref="F20:F22"/>
    <mergeCell ref="E20:E22"/>
    <mergeCell ref="D12:R12"/>
    <mergeCell ref="D34:D36"/>
    <mergeCell ref="Q13:Q15"/>
    <mergeCell ref="D42:D44"/>
    <mergeCell ref="L13:L15"/>
    <mergeCell ref="K34:K36"/>
    <mergeCell ref="J34:J36"/>
    <mergeCell ref="I34:I36"/>
    <mergeCell ref="H34:H36"/>
    <mergeCell ref="G34:G36"/>
    <mergeCell ref="S41:S43"/>
    <mergeCell ref="S44:S47"/>
    <mergeCell ref="Y86:Y87"/>
    <mergeCell ref="S36:S39"/>
    <mergeCell ref="R42:R44"/>
    <mergeCell ref="R34:R36"/>
    <mergeCell ref="Q34:Q36"/>
    <mergeCell ref="P34:P36"/>
    <mergeCell ref="O34:O36"/>
    <mergeCell ref="N34:N36"/>
    <mergeCell ref="M34:M36"/>
    <mergeCell ref="S29:S31"/>
    <mergeCell ref="S33:S35"/>
    <mergeCell ref="L27:L29"/>
    <mergeCell ref="M27:M29"/>
    <mergeCell ref="N27:N29"/>
    <mergeCell ref="O27:O29"/>
    <mergeCell ref="P27:P29"/>
    <mergeCell ref="Z2:AA2"/>
    <mergeCell ref="AB2:AC2"/>
    <mergeCell ref="Z13:AC13"/>
    <mergeCell ref="Z4:AC4"/>
    <mergeCell ref="Z8:AC8"/>
    <mergeCell ref="P13:P15"/>
    <mergeCell ref="O13:O15"/>
    <mergeCell ref="N13:N15"/>
    <mergeCell ref="M13:M15"/>
    <mergeCell ref="M2:N2"/>
    <mergeCell ref="M3:N3"/>
    <mergeCell ref="O2:P3"/>
    <mergeCell ref="Q2:R3"/>
    <mergeCell ref="F34:F36"/>
    <mergeCell ref="L34:L36"/>
    <mergeCell ref="E34:E36"/>
    <mergeCell ref="E27:E29"/>
    <mergeCell ref="F27:F29"/>
    <mergeCell ref="G27:G29"/>
    <mergeCell ref="H27:H29"/>
    <mergeCell ref="I27:I29"/>
    <mergeCell ref="AX58:BB58"/>
    <mergeCell ref="Q27:Q29"/>
    <mergeCell ref="R27:R29"/>
  </mergeCells>
  <phoneticPr fontId="1" type="noConversion"/>
  <conditionalFormatting sqref="AB3 M7 O7 Q7">
    <cfRule type="cellIs" dxfId="0" priority="1" operator="lessThan">
      <formula>$W$5</formula>
    </cfRule>
  </conditionalFormatting>
  <pageMargins left="0.7" right="0.7" top="0.75" bottom="0.75" header="0.3" footer="0.3"/>
  <pageSetup paperSize="9" orientation="portrait" horizontalDpi="4294967293" verticalDpi="4294967293" r:id="rId1"/>
  <ignoredErrors>
    <ignoredError sqref="K6:K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Drop Down 4">
              <controlPr defaultSize="0" autoLine="0" autoPict="0">
                <anchor moveWithCells="1">
                  <from>
                    <xdr:col>5</xdr:col>
                    <xdr:colOff>47625</xdr:colOff>
                    <xdr:row>14</xdr:row>
                    <xdr:rowOff>66675</xdr:rowOff>
                  </from>
                  <to>
                    <xdr:col>5</xdr:col>
                    <xdr:colOff>514350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Drop Down 5">
              <controlPr defaultSize="0" autoLine="0" autoPict="0">
                <anchor moveWithCells="1">
                  <from>
                    <xdr:col>6</xdr:col>
                    <xdr:colOff>28575</xdr:colOff>
                    <xdr:row>14</xdr:row>
                    <xdr:rowOff>66675</xdr:rowOff>
                  </from>
                  <to>
                    <xdr:col>6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Drop Down 6">
              <controlPr defaultSize="0" autoLine="0" autoPict="0">
                <anchor moveWithCells="1">
                  <from>
                    <xdr:col>7</xdr:col>
                    <xdr:colOff>28575</xdr:colOff>
                    <xdr:row>14</xdr:row>
                    <xdr:rowOff>66675</xdr:rowOff>
                  </from>
                  <to>
                    <xdr:col>7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Drop Down 7">
              <controlPr defaultSize="0" autoLine="0" autoPict="0">
                <anchor moveWithCells="1">
                  <from>
                    <xdr:col>8</xdr:col>
                    <xdr:colOff>28575</xdr:colOff>
                    <xdr:row>14</xdr:row>
                    <xdr:rowOff>66675</xdr:rowOff>
                  </from>
                  <to>
                    <xdr:col>8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Drop Down 8">
              <controlPr defaultSize="0" autoLine="0" autoPict="0">
                <anchor moveWithCells="1">
                  <from>
                    <xdr:col>9</xdr:col>
                    <xdr:colOff>28575</xdr:colOff>
                    <xdr:row>14</xdr:row>
                    <xdr:rowOff>66675</xdr:rowOff>
                  </from>
                  <to>
                    <xdr:col>9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Drop Down 9">
              <controlPr defaultSize="0" autoLine="0" autoPict="0">
                <anchor moveWithCells="1">
                  <from>
                    <xdr:col>10</xdr:col>
                    <xdr:colOff>28575</xdr:colOff>
                    <xdr:row>14</xdr:row>
                    <xdr:rowOff>66675</xdr:rowOff>
                  </from>
                  <to>
                    <xdr:col>10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Drop Down 10">
              <controlPr defaultSize="0" autoLine="0" autoPict="0">
                <anchor moveWithCells="1">
                  <from>
                    <xdr:col>11</xdr:col>
                    <xdr:colOff>28575</xdr:colOff>
                    <xdr:row>14</xdr:row>
                    <xdr:rowOff>66675</xdr:rowOff>
                  </from>
                  <to>
                    <xdr:col>11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Drop Down 11">
              <controlPr defaultSize="0" autoLine="0" autoPict="0">
                <anchor moveWithCells="1">
                  <from>
                    <xdr:col>12</xdr:col>
                    <xdr:colOff>28575</xdr:colOff>
                    <xdr:row>14</xdr:row>
                    <xdr:rowOff>66675</xdr:rowOff>
                  </from>
                  <to>
                    <xdr:col>12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Drop Down 12">
              <controlPr defaultSize="0" autoLine="0" autoPict="0">
                <anchor moveWithCells="1">
                  <from>
                    <xdr:col>13</xdr:col>
                    <xdr:colOff>28575</xdr:colOff>
                    <xdr:row>14</xdr:row>
                    <xdr:rowOff>66675</xdr:rowOff>
                  </from>
                  <to>
                    <xdr:col>13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Drop Down 13">
              <controlPr defaultSize="0" autoLine="0" autoPict="0">
                <anchor moveWithCells="1">
                  <from>
                    <xdr:col>14</xdr:col>
                    <xdr:colOff>28575</xdr:colOff>
                    <xdr:row>14</xdr:row>
                    <xdr:rowOff>66675</xdr:rowOff>
                  </from>
                  <to>
                    <xdr:col>14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Drop Down 14">
              <controlPr defaultSize="0" autoLine="0" autoPict="0">
                <anchor moveWithCells="1">
                  <from>
                    <xdr:col>15</xdr:col>
                    <xdr:colOff>28575</xdr:colOff>
                    <xdr:row>14</xdr:row>
                    <xdr:rowOff>66675</xdr:rowOff>
                  </from>
                  <to>
                    <xdr:col>15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Drop Down 15">
              <controlPr defaultSize="0" autoLine="0" autoPict="0">
                <anchor moveWithCells="1">
                  <from>
                    <xdr:col>16</xdr:col>
                    <xdr:colOff>28575</xdr:colOff>
                    <xdr:row>14</xdr:row>
                    <xdr:rowOff>66675</xdr:rowOff>
                  </from>
                  <to>
                    <xdr:col>16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Drop Down 16">
              <controlPr defaultSize="0" autoLine="0" autoPict="0">
                <anchor moveWithCells="1">
                  <from>
                    <xdr:col>17</xdr:col>
                    <xdr:colOff>28575</xdr:colOff>
                    <xdr:row>14</xdr:row>
                    <xdr:rowOff>66675</xdr:rowOff>
                  </from>
                  <to>
                    <xdr:col>17</xdr:col>
                    <xdr:colOff>495300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7" name="Drop Down 33">
              <controlPr defaultSize="0" autoLine="0" autoPict="0">
                <anchor moveWithCells="1">
                  <from>
                    <xdr:col>4</xdr:col>
                    <xdr:colOff>28575</xdr:colOff>
                    <xdr:row>21</xdr:row>
                    <xdr:rowOff>66675</xdr:rowOff>
                  </from>
                  <to>
                    <xdr:col>4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8" name="Drop Down 34">
              <controlPr defaultSize="0" autoLine="0" autoPict="0">
                <anchor moveWithCells="1">
                  <from>
                    <xdr:col>5</xdr:col>
                    <xdr:colOff>28575</xdr:colOff>
                    <xdr:row>21</xdr:row>
                    <xdr:rowOff>66675</xdr:rowOff>
                  </from>
                  <to>
                    <xdr:col>5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9" name="Drop Down 35">
              <controlPr defaultSize="0" autoLine="0" autoPict="0">
                <anchor moveWithCells="1">
                  <from>
                    <xdr:col>6</xdr:col>
                    <xdr:colOff>28575</xdr:colOff>
                    <xdr:row>21</xdr:row>
                    <xdr:rowOff>66675</xdr:rowOff>
                  </from>
                  <to>
                    <xdr:col>6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0" name="Drop Down 36">
              <controlPr defaultSize="0" autoLine="0" autoPict="0">
                <anchor moveWithCells="1">
                  <from>
                    <xdr:col>7</xdr:col>
                    <xdr:colOff>28575</xdr:colOff>
                    <xdr:row>21</xdr:row>
                    <xdr:rowOff>66675</xdr:rowOff>
                  </from>
                  <to>
                    <xdr:col>7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1" name="Drop Down 37">
              <controlPr defaultSize="0" autoLine="0" autoPict="0">
                <anchor moveWithCells="1">
                  <from>
                    <xdr:col>8</xdr:col>
                    <xdr:colOff>28575</xdr:colOff>
                    <xdr:row>21</xdr:row>
                    <xdr:rowOff>66675</xdr:rowOff>
                  </from>
                  <to>
                    <xdr:col>8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2" name="Drop Down 38">
              <controlPr defaultSize="0" autoLine="0" autoPict="0">
                <anchor moveWithCells="1">
                  <from>
                    <xdr:col>9</xdr:col>
                    <xdr:colOff>28575</xdr:colOff>
                    <xdr:row>21</xdr:row>
                    <xdr:rowOff>66675</xdr:rowOff>
                  </from>
                  <to>
                    <xdr:col>9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3" name="Drop Down 39">
              <controlPr defaultSize="0" autoLine="0" autoPict="0">
                <anchor moveWithCells="1">
                  <from>
                    <xdr:col>10</xdr:col>
                    <xdr:colOff>28575</xdr:colOff>
                    <xdr:row>21</xdr:row>
                    <xdr:rowOff>66675</xdr:rowOff>
                  </from>
                  <to>
                    <xdr:col>10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4" name="Drop Down 40">
              <controlPr defaultSize="0" autoLine="0" autoPict="0">
                <anchor moveWithCells="1">
                  <from>
                    <xdr:col>11</xdr:col>
                    <xdr:colOff>28575</xdr:colOff>
                    <xdr:row>21</xdr:row>
                    <xdr:rowOff>66675</xdr:rowOff>
                  </from>
                  <to>
                    <xdr:col>11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5" name="Drop Down 41">
              <controlPr defaultSize="0" autoLine="0" autoPict="0">
                <anchor moveWithCells="1">
                  <from>
                    <xdr:col>12</xdr:col>
                    <xdr:colOff>28575</xdr:colOff>
                    <xdr:row>21</xdr:row>
                    <xdr:rowOff>66675</xdr:rowOff>
                  </from>
                  <to>
                    <xdr:col>12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6" name="Drop Down 42">
              <controlPr defaultSize="0" autoLine="0" autoPict="0">
                <anchor moveWithCells="1">
                  <from>
                    <xdr:col>13</xdr:col>
                    <xdr:colOff>28575</xdr:colOff>
                    <xdr:row>21</xdr:row>
                    <xdr:rowOff>66675</xdr:rowOff>
                  </from>
                  <to>
                    <xdr:col>13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7" name="Drop Down 43">
              <controlPr defaultSize="0" autoLine="0" autoPict="0">
                <anchor moveWithCells="1">
                  <from>
                    <xdr:col>14</xdr:col>
                    <xdr:colOff>28575</xdr:colOff>
                    <xdr:row>21</xdr:row>
                    <xdr:rowOff>66675</xdr:rowOff>
                  </from>
                  <to>
                    <xdr:col>14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8" name="Drop Down 44">
              <controlPr defaultSize="0" autoLine="0" autoPict="0">
                <anchor moveWithCells="1">
                  <from>
                    <xdr:col>15</xdr:col>
                    <xdr:colOff>28575</xdr:colOff>
                    <xdr:row>21</xdr:row>
                    <xdr:rowOff>66675</xdr:rowOff>
                  </from>
                  <to>
                    <xdr:col>15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9" name="Drop Down 45">
              <controlPr defaultSize="0" autoLine="0" autoPict="0">
                <anchor moveWithCells="1">
                  <from>
                    <xdr:col>16</xdr:col>
                    <xdr:colOff>28575</xdr:colOff>
                    <xdr:row>21</xdr:row>
                    <xdr:rowOff>66675</xdr:rowOff>
                  </from>
                  <to>
                    <xdr:col>16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0" name="Drop Down 46">
              <controlPr defaultSize="0" autoLine="0" autoPict="0">
                <anchor moveWithCells="1">
                  <from>
                    <xdr:col>17</xdr:col>
                    <xdr:colOff>28575</xdr:colOff>
                    <xdr:row>21</xdr:row>
                    <xdr:rowOff>66675</xdr:rowOff>
                  </from>
                  <to>
                    <xdr:col>17</xdr:col>
                    <xdr:colOff>495300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1" name="Drop Down 47">
              <controlPr defaultSize="0" autoLine="0" autoPict="0">
                <anchor moveWithCells="1">
                  <from>
                    <xdr:col>4</xdr:col>
                    <xdr:colOff>28575</xdr:colOff>
                    <xdr:row>35</xdr:row>
                    <xdr:rowOff>66675</xdr:rowOff>
                  </from>
                  <to>
                    <xdr:col>4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2" name="Drop Down 48">
              <controlPr defaultSize="0" autoLine="0" autoPict="0">
                <anchor moveWithCells="1">
                  <from>
                    <xdr:col>5</xdr:col>
                    <xdr:colOff>28575</xdr:colOff>
                    <xdr:row>35</xdr:row>
                    <xdr:rowOff>66675</xdr:rowOff>
                  </from>
                  <to>
                    <xdr:col>5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3" name="Drop Down 50">
              <controlPr defaultSize="0" autoLine="0" autoPict="0">
                <anchor moveWithCells="1">
                  <from>
                    <xdr:col>6</xdr:col>
                    <xdr:colOff>28575</xdr:colOff>
                    <xdr:row>35</xdr:row>
                    <xdr:rowOff>66675</xdr:rowOff>
                  </from>
                  <to>
                    <xdr:col>6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4" name="Drop Down 51">
              <controlPr defaultSize="0" autoLine="0" autoPict="0">
                <anchor moveWithCells="1">
                  <from>
                    <xdr:col>7</xdr:col>
                    <xdr:colOff>28575</xdr:colOff>
                    <xdr:row>35</xdr:row>
                    <xdr:rowOff>66675</xdr:rowOff>
                  </from>
                  <to>
                    <xdr:col>7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5" name="Drop Down 52">
              <controlPr defaultSize="0" autoLine="0" autoPict="0">
                <anchor moveWithCells="1">
                  <from>
                    <xdr:col>8</xdr:col>
                    <xdr:colOff>28575</xdr:colOff>
                    <xdr:row>35</xdr:row>
                    <xdr:rowOff>66675</xdr:rowOff>
                  </from>
                  <to>
                    <xdr:col>8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6" name="Drop Down 53">
              <controlPr defaultSize="0" autoLine="0" autoPict="0">
                <anchor moveWithCells="1">
                  <from>
                    <xdr:col>9</xdr:col>
                    <xdr:colOff>28575</xdr:colOff>
                    <xdr:row>35</xdr:row>
                    <xdr:rowOff>66675</xdr:rowOff>
                  </from>
                  <to>
                    <xdr:col>9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7" name="Drop Down 54">
              <controlPr defaultSize="0" autoLine="0" autoPict="0">
                <anchor moveWithCells="1">
                  <from>
                    <xdr:col>10</xdr:col>
                    <xdr:colOff>28575</xdr:colOff>
                    <xdr:row>35</xdr:row>
                    <xdr:rowOff>66675</xdr:rowOff>
                  </from>
                  <to>
                    <xdr:col>10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8" name="Drop Down 55">
              <controlPr defaultSize="0" autoLine="0" autoPict="0">
                <anchor moveWithCells="1">
                  <from>
                    <xdr:col>11</xdr:col>
                    <xdr:colOff>28575</xdr:colOff>
                    <xdr:row>35</xdr:row>
                    <xdr:rowOff>66675</xdr:rowOff>
                  </from>
                  <to>
                    <xdr:col>11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9" name="Drop Down 56">
              <controlPr defaultSize="0" autoLine="0" autoPict="0">
                <anchor moveWithCells="1">
                  <from>
                    <xdr:col>12</xdr:col>
                    <xdr:colOff>28575</xdr:colOff>
                    <xdr:row>35</xdr:row>
                    <xdr:rowOff>66675</xdr:rowOff>
                  </from>
                  <to>
                    <xdr:col>12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0" name="Drop Down 57">
              <controlPr defaultSize="0" autoLine="0" autoPict="0">
                <anchor moveWithCells="1">
                  <from>
                    <xdr:col>13</xdr:col>
                    <xdr:colOff>28575</xdr:colOff>
                    <xdr:row>35</xdr:row>
                    <xdr:rowOff>66675</xdr:rowOff>
                  </from>
                  <to>
                    <xdr:col>13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1" name="Drop Down 58">
              <controlPr defaultSize="0" autoLine="0" autoPict="0">
                <anchor moveWithCells="1">
                  <from>
                    <xdr:col>14</xdr:col>
                    <xdr:colOff>28575</xdr:colOff>
                    <xdr:row>35</xdr:row>
                    <xdr:rowOff>66675</xdr:rowOff>
                  </from>
                  <to>
                    <xdr:col>14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2" name="Drop Down 59">
              <controlPr defaultSize="0" autoLine="0" autoPict="0">
                <anchor moveWithCells="1">
                  <from>
                    <xdr:col>15</xdr:col>
                    <xdr:colOff>28575</xdr:colOff>
                    <xdr:row>35</xdr:row>
                    <xdr:rowOff>66675</xdr:rowOff>
                  </from>
                  <to>
                    <xdr:col>15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3" name="Drop Down 60">
              <controlPr defaultSize="0" autoLine="0" autoPict="0">
                <anchor moveWithCells="1">
                  <from>
                    <xdr:col>16</xdr:col>
                    <xdr:colOff>28575</xdr:colOff>
                    <xdr:row>35</xdr:row>
                    <xdr:rowOff>66675</xdr:rowOff>
                  </from>
                  <to>
                    <xdr:col>16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4" name="Drop Down 61">
              <controlPr defaultSize="0" autoLine="0" autoPict="0">
                <anchor moveWithCells="1">
                  <from>
                    <xdr:col>17</xdr:col>
                    <xdr:colOff>28575</xdr:colOff>
                    <xdr:row>35</xdr:row>
                    <xdr:rowOff>66675</xdr:rowOff>
                  </from>
                  <to>
                    <xdr:col>17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5" name="Drop Down 62">
              <controlPr defaultSize="0" autoLine="0" autoPict="0">
                <anchor moveWithCells="1">
                  <from>
                    <xdr:col>4</xdr:col>
                    <xdr:colOff>28575</xdr:colOff>
                    <xdr:row>43</xdr:row>
                    <xdr:rowOff>66675</xdr:rowOff>
                  </from>
                  <to>
                    <xdr:col>4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6" name="Drop Down 63">
              <controlPr defaultSize="0" autoLine="0" autoPict="0">
                <anchor moveWithCells="1">
                  <from>
                    <xdr:col>5</xdr:col>
                    <xdr:colOff>28575</xdr:colOff>
                    <xdr:row>43</xdr:row>
                    <xdr:rowOff>66675</xdr:rowOff>
                  </from>
                  <to>
                    <xdr:col>5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7" name="Drop Down 64">
              <controlPr defaultSize="0" autoLine="0" autoPict="0">
                <anchor moveWithCells="1">
                  <from>
                    <xdr:col>6</xdr:col>
                    <xdr:colOff>28575</xdr:colOff>
                    <xdr:row>43</xdr:row>
                    <xdr:rowOff>66675</xdr:rowOff>
                  </from>
                  <to>
                    <xdr:col>6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8" name="Drop Down 65">
              <controlPr defaultSize="0" autoLine="0" autoPict="0">
                <anchor moveWithCells="1">
                  <from>
                    <xdr:col>7</xdr:col>
                    <xdr:colOff>28575</xdr:colOff>
                    <xdr:row>43</xdr:row>
                    <xdr:rowOff>66675</xdr:rowOff>
                  </from>
                  <to>
                    <xdr:col>7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9" name="Drop Down 66">
              <controlPr defaultSize="0" autoLine="0" autoPict="0">
                <anchor moveWithCells="1">
                  <from>
                    <xdr:col>8</xdr:col>
                    <xdr:colOff>28575</xdr:colOff>
                    <xdr:row>43</xdr:row>
                    <xdr:rowOff>66675</xdr:rowOff>
                  </from>
                  <to>
                    <xdr:col>8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0" name="Drop Down 67">
              <controlPr defaultSize="0" autoLine="0" autoPict="0">
                <anchor moveWithCells="1">
                  <from>
                    <xdr:col>9</xdr:col>
                    <xdr:colOff>28575</xdr:colOff>
                    <xdr:row>43</xdr:row>
                    <xdr:rowOff>66675</xdr:rowOff>
                  </from>
                  <to>
                    <xdr:col>9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1" name="Drop Down 68">
              <controlPr defaultSize="0" autoLine="0" autoPict="0">
                <anchor moveWithCells="1">
                  <from>
                    <xdr:col>10</xdr:col>
                    <xdr:colOff>28575</xdr:colOff>
                    <xdr:row>43</xdr:row>
                    <xdr:rowOff>66675</xdr:rowOff>
                  </from>
                  <to>
                    <xdr:col>10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2" name="Drop Down 69">
              <controlPr defaultSize="0" autoLine="0" autoPict="0">
                <anchor moveWithCells="1">
                  <from>
                    <xdr:col>11</xdr:col>
                    <xdr:colOff>28575</xdr:colOff>
                    <xdr:row>43</xdr:row>
                    <xdr:rowOff>66675</xdr:rowOff>
                  </from>
                  <to>
                    <xdr:col>11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3" name="Drop Down 70">
              <controlPr defaultSize="0" autoLine="0" autoPict="0">
                <anchor moveWithCells="1">
                  <from>
                    <xdr:col>12</xdr:col>
                    <xdr:colOff>28575</xdr:colOff>
                    <xdr:row>43</xdr:row>
                    <xdr:rowOff>66675</xdr:rowOff>
                  </from>
                  <to>
                    <xdr:col>12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4" name="Drop Down 71">
              <controlPr defaultSize="0" autoLine="0" autoPict="0">
                <anchor moveWithCells="1">
                  <from>
                    <xdr:col>13</xdr:col>
                    <xdr:colOff>28575</xdr:colOff>
                    <xdr:row>43</xdr:row>
                    <xdr:rowOff>66675</xdr:rowOff>
                  </from>
                  <to>
                    <xdr:col>13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5" name="Drop Down 72">
              <controlPr defaultSize="0" autoLine="0" autoPict="0">
                <anchor moveWithCells="1">
                  <from>
                    <xdr:col>14</xdr:col>
                    <xdr:colOff>28575</xdr:colOff>
                    <xdr:row>43</xdr:row>
                    <xdr:rowOff>66675</xdr:rowOff>
                  </from>
                  <to>
                    <xdr:col>14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6" name="Drop Down 73">
              <controlPr defaultSize="0" autoLine="0" autoPict="0">
                <anchor moveWithCells="1">
                  <from>
                    <xdr:col>15</xdr:col>
                    <xdr:colOff>28575</xdr:colOff>
                    <xdr:row>43</xdr:row>
                    <xdr:rowOff>66675</xdr:rowOff>
                  </from>
                  <to>
                    <xdr:col>15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7" name="Drop Down 74">
              <controlPr defaultSize="0" autoLine="0" autoPict="0">
                <anchor moveWithCells="1">
                  <from>
                    <xdr:col>16</xdr:col>
                    <xdr:colOff>28575</xdr:colOff>
                    <xdr:row>43</xdr:row>
                    <xdr:rowOff>66675</xdr:rowOff>
                  </from>
                  <to>
                    <xdr:col>16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8" name="Drop Down 75">
              <controlPr defaultSize="0" autoLine="0" autoPict="0">
                <anchor moveWithCells="1">
                  <from>
                    <xdr:col>17</xdr:col>
                    <xdr:colOff>28575</xdr:colOff>
                    <xdr:row>43</xdr:row>
                    <xdr:rowOff>66675</xdr:rowOff>
                  </from>
                  <to>
                    <xdr:col>17</xdr:col>
                    <xdr:colOff>495300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9" name="Drop Down 80">
              <controlPr defaultSize="0" autoLine="0" autoPict="0">
                <anchor moveWithCells="1">
                  <from>
                    <xdr:col>4</xdr:col>
                    <xdr:colOff>38100</xdr:colOff>
                    <xdr:row>14</xdr:row>
                    <xdr:rowOff>66675</xdr:rowOff>
                  </from>
                  <to>
                    <xdr:col>4</xdr:col>
                    <xdr:colOff>504825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5" zoomScaleNormal="85" workbookViewId="0">
      <selection activeCell="T30" sqref="T30"/>
    </sheetView>
  </sheetViews>
  <sheetFormatPr defaultRowHeight="16.5" x14ac:dyDescent="0.3"/>
  <cols>
    <col min="1" max="1" width="2.625" customWidth="1"/>
    <col min="2" max="2" width="18.375" style="28" bestFit="1" customWidth="1"/>
    <col min="3" max="3" width="13.75" bestFit="1" customWidth="1"/>
    <col min="4" max="4" width="14.125" bestFit="1" customWidth="1"/>
    <col min="5" max="5" width="10.375" customWidth="1"/>
    <col min="6" max="6" width="14" bestFit="1" customWidth="1"/>
    <col min="7" max="7" width="8.625" hidden="1" customWidth="1"/>
    <col min="8" max="8" width="14.875" hidden="1" customWidth="1"/>
    <col min="9" max="9" width="0" hidden="1" customWidth="1"/>
  </cols>
  <sheetData>
    <row r="1" spans="1:8" ht="17.25" thickBot="1" x14ac:dyDescent="0.35"/>
    <row r="2" spans="1:8" ht="33" x14ac:dyDescent="0.3">
      <c r="B2" s="44" t="s">
        <v>66</v>
      </c>
      <c r="C2" s="45" t="s">
        <v>70</v>
      </c>
      <c r="D2" s="46" t="s">
        <v>71</v>
      </c>
      <c r="H2" s="47" t="s">
        <v>72</v>
      </c>
    </row>
    <row r="3" spans="1:8" ht="17.25" thickBot="1" x14ac:dyDescent="0.35">
      <c r="B3" s="48">
        <v>3629</v>
      </c>
      <c r="C3" s="49">
        <v>67.8</v>
      </c>
      <c r="D3" s="50">
        <v>1.25</v>
      </c>
      <c r="H3" s="51">
        <f>(B3-C3)*D3</f>
        <v>4451.5</v>
      </c>
    </row>
    <row r="4" spans="1:8" ht="17.25" thickBot="1" x14ac:dyDescent="0.35">
      <c r="A4" s="52"/>
    </row>
    <row r="5" spans="1:8" ht="33.75" thickBot="1" x14ac:dyDescent="0.35">
      <c r="A5" s="29"/>
      <c r="B5" s="30"/>
      <c r="C5" s="31" t="s">
        <v>73</v>
      </c>
      <c r="D5" s="31" t="s">
        <v>74</v>
      </c>
      <c r="E5" s="32" t="s">
        <v>67</v>
      </c>
      <c r="F5" s="53" t="s">
        <v>75</v>
      </c>
      <c r="G5" s="54"/>
      <c r="H5" s="55" t="s">
        <v>68</v>
      </c>
    </row>
    <row r="6" spans="1:8" x14ac:dyDescent="0.3">
      <c r="A6" s="33"/>
      <c r="B6" s="274" t="s">
        <v>76</v>
      </c>
      <c r="C6" s="56" t="s">
        <v>77</v>
      </c>
      <c r="D6" s="57">
        <v>2</v>
      </c>
      <c r="E6" s="34">
        <v>0.1</v>
      </c>
      <c r="F6" s="58">
        <f>$B$9*D6</f>
        <v>16486</v>
      </c>
      <c r="G6" s="59"/>
      <c r="H6" s="60">
        <f>$H$3/SUMPRODUCT(D6:D10,E6:E10)</f>
        <v>8243.5185185185182</v>
      </c>
    </row>
    <row r="7" spans="1:8" x14ac:dyDescent="0.3">
      <c r="A7" s="35"/>
      <c r="B7" s="275"/>
      <c r="C7" s="61" t="s">
        <v>78</v>
      </c>
      <c r="D7" s="62">
        <v>3</v>
      </c>
      <c r="E7" s="36">
        <v>0.01</v>
      </c>
      <c r="F7" s="63">
        <f>$B$9*D7</f>
        <v>24729</v>
      </c>
      <c r="G7" s="59"/>
      <c r="H7" s="64">
        <f>INT(H6)</f>
        <v>8243</v>
      </c>
    </row>
    <row r="8" spans="1:8" ht="17.25" customHeight="1" x14ac:dyDescent="0.3">
      <c r="A8" s="35"/>
      <c r="B8" s="275"/>
      <c r="C8" s="61" t="s">
        <v>79</v>
      </c>
      <c r="D8" s="62">
        <v>2</v>
      </c>
      <c r="E8" s="36">
        <v>0.1</v>
      </c>
      <c r="F8" s="63">
        <f>$B$9*D8</f>
        <v>16486</v>
      </c>
      <c r="G8" s="59"/>
      <c r="H8" s="64"/>
    </row>
    <row r="9" spans="1:8" ht="17.25" customHeight="1" x14ac:dyDescent="0.3">
      <c r="A9" s="35"/>
      <c r="B9" s="276">
        <f>H7</f>
        <v>8243</v>
      </c>
      <c r="C9" s="65" t="s">
        <v>80</v>
      </c>
      <c r="D9" s="66">
        <v>1</v>
      </c>
      <c r="E9" s="36">
        <v>0.1</v>
      </c>
      <c r="F9" s="67">
        <f>$B$9*D9</f>
        <v>8243</v>
      </c>
      <c r="G9" s="59"/>
      <c r="H9" s="64"/>
    </row>
    <row r="10" spans="1:8" ht="16.5" customHeight="1" thickBot="1" x14ac:dyDescent="0.35">
      <c r="A10" s="35"/>
      <c r="B10" s="277"/>
      <c r="C10" s="68" t="s">
        <v>69</v>
      </c>
      <c r="D10" s="69">
        <v>1</v>
      </c>
      <c r="E10" s="70">
        <v>0.01</v>
      </c>
      <c r="F10" s="71">
        <f>$B$9*D10</f>
        <v>8243</v>
      </c>
      <c r="G10" s="59"/>
      <c r="H10" s="64"/>
    </row>
    <row r="11" spans="1:8" ht="16.5" customHeight="1" x14ac:dyDescent="0.3">
      <c r="A11" s="35"/>
      <c r="B11" s="270" t="s">
        <v>81</v>
      </c>
      <c r="C11" s="72" t="s">
        <v>82</v>
      </c>
      <c r="D11" s="73">
        <v>2</v>
      </c>
      <c r="E11" s="37">
        <v>0.03</v>
      </c>
      <c r="F11" s="74">
        <f>$B$14*D11</f>
        <v>15618</v>
      </c>
      <c r="G11" s="59"/>
      <c r="H11" s="75">
        <f>$H$3/SUMPRODUCT(D11:D15,E11:E15)</f>
        <v>7809.6491228070163</v>
      </c>
    </row>
    <row r="12" spans="1:8" ht="16.5" customHeight="1" x14ac:dyDescent="0.3">
      <c r="B12" s="271"/>
      <c r="C12" s="76" t="s">
        <v>83</v>
      </c>
      <c r="D12" s="77">
        <v>2</v>
      </c>
      <c r="E12" s="38">
        <v>0.1</v>
      </c>
      <c r="F12" s="78">
        <f>$B$14*D12</f>
        <v>15618</v>
      </c>
      <c r="G12" s="59"/>
      <c r="H12" s="64">
        <f>INT(H11)</f>
        <v>7809</v>
      </c>
    </row>
    <row r="13" spans="1:8" ht="16.5" customHeight="1" x14ac:dyDescent="0.3">
      <c r="B13" s="271"/>
      <c r="C13" s="76" t="s">
        <v>84</v>
      </c>
      <c r="D13" s="77">
        <v>2</v>
      </c>
      <c r="E13" s="38">
        <v>0.1</v>
      </c>
      <c r="F13" s="78">
        <f t="shared" ref="F13:F15" si="0">$B$14*D13</f>
        <v>15618</v>
      </c>
      <c r="G13" s="59"/>
      <c r="H13" s="75"/>
    </row>
    <row r="14" spans="1:8" ht="16.5" customHeight="1" x14ac:dyDescent="0.3">
      <c r="B14" s="272">
        <f>H12</f>
        <v>7809</v>
      </c>
      <c r="C14" s="76" t="s">
        <v>85</v>
      </c>
      <c r="D14" s="77">
        <v>1</v>
      </c>
      <c r="E14" s="38">
        <v>0.1</v>
      </c>
      <c r="F14" s="78">
        <f t="shared" si="0"/>
        <v>7809</v>
      </c>
      <c r="G14" s="59"/>
      <c r="H14" s="75"/>
    </row>
    <row r="15" spans="1:8" ht="16.5" customHeight="1" thickBot="1" x14ac:dyDescent="0.35">
      <c r="B15" s="273"/>
      <c r="C15" s="79" t="s">
        <v>86</v>
      </c>
      <c r="D15" s="80">
        <v>1</v>
      </c>
      <c r="E15" s="81">
        <v>0.01</v>
      </c>
      <c r="F15" s="82">
        <f t="shared" si="0"/>
        <v>7809</v>
      </c>
      <c r="G15" s="59"/>
      <c r="H15" s="75"/>
    </row>
    <row r="16" spans="1:8" x14ac:dyDescent="0.3">
      <c r="B16" s="274" t="s">
        <v>87</v>
      </c>
      <c r="C16" s="83" t="s">
        <v>82</v>
      </c>
      <c r="D16" s="84">
        <v>3</v>
      </c>
      <c r="E16" s="39">
        <v>0.03</v>
      </c>
      <c r="F16" s="85">
        <f>$B$19*D16</f>
        <v>22257</v>
      </c>
      <c r="G16" s="59"/>
      <c r="H16" s="86">
        <f>$H$3/SUMPRODUCT(D16:D20,E16:E20)</f>
        <v>7419.1666666666652</v>
      </c>
    </row>
    <row r="17" spans="2:8" x14ac:dyDescent="0.3">
      <c r="B17" s="275"/>
      <c r="C17" s="87" t="s">
        <v>88</v>
      </c>
      <c r="D17" s="4">
        <v>2</v>
      </c>
      <c r="E17" s="40">
        <v>0.1</v>
      </c>
      <c r="F17" s="88">
        <f t="shared" ref="F17:F20" si="1">$B$19*D17</f>
        <v>14838</v>
      </c>
      <c r="G17" s="59"/>
      <c r="H17" s="64">
        <f>INT(H16)</f>
        <v>7419</v>
      </c>
    </row>
    <row r="18" spans="2:8" x14ac:dyDescent="0.3">
      <c r="B18" s="275"/>
      <c r="C18" s="89" t="s">
        <v>80</v>
      </c>
      <c r="D18" s="90">
        <v>1</v>
      </c>
      <c r="E18" s="40">
        <v>0.1</v>
      </c>
      <c r="F18" s="91">
        <f t="shared" si="1"/>
        <v>7419</v>
      </c>
      <c r="G18" s="59"/>
      <c r="H18" s="86"/>
    </row>
    <row r="19" spans="2:8" x14ac:dyDescent="0.3">
      <c r="B19" s="276">
        <f>H17</f>
        <v>7419</v>
      </c>
      <c r="C19" s="89" t="s">
        <v>89</v>
      </c>
      <c r="D19" s="90">
        <v>2</v>
      </c>
      <c r="E19" s="40">
        <v>0.1</v>
      </c>
      <c r="F19" s="91">
        <f t="shared" si="1"/>
        <v>14838</v>
      </c>
      <c r="G19" s="59"/>
      <c r="H19" s="86"/>
    </row>
    <row r="20" spans="2:8" ht="17.25" thickBot="1" x14ac:dyDescent="0.35">
      <c r="B20" s="277"/>
      <c r="C20" s="89" t="s">
        <v>86</v>
      </c>
      <c r="D20" s="90">
        <v>1</v>
      </c>
      <c r="E20" s="6">
        <v>0.01</v>
      </c>
      <c r="F20" s="91">
        <f t="shared" si="1"/>
        <v>7419</v>
      </c>
      <c r="G20" s="59"/>
      <c r="H20" s="86"/>
    </row>
    <row r="21" spans="2:8" ht="16.5" customHeight="1" x14ac:dyDescent="0.3">
      <c r="B21" s="270" t="s">
        <v>85</v>
      </c>
      <c r="C21" s="72" t="s">
        <v>90</v>
      </c>
      <c r="D21" s="73">
        <v>5</v>
      </c>
      <c r="E21" s="41">
        <v>0.1</v>
      </c>
      <c r="F21" s="74">
        <f>$B$24*D21</f>
        <v>42800</v>
      </c>
      <c r="G21" s="59"/>
      <c r="H21" s="75">
        <f>$H$3/SUMPRODUCT(D21:D25,E21:E25)</f>
        <v>8560.576923076922</v>
      </c>
    </row>
    <row r="22" spans="2:8" x14ac:dyDescent="0.3">
      <c r="B22" s="271"/>
      <c r="C22" s="76" t="s">
        <v>91</v>
      </c>
      <c r="D22" s="77">
        <v>2</v>
      </c>
      <c r="E22" s="42">
        <v>0.01</v>
      </c>
      <c r="F22" s="78">
        <f>$B$24*D22</f>
        <v>17120</v>
      </c>
      <c r="G22" s="59"/>
      <c r="H22" s="64">
        <f>INT(H21)</f>
        <v>8560</v>
      </c>
    </row>
    <row r="23" spans="2:8" x14ac:dyDescent="0.3">
      <c r="B23" s="271"/>
      <c r="C23" s="76"/>
      <c r="D23" s="77"/>
      <c r="E23" s="42"/>
      <c r="F23" s="78">
        <f>$B$24*D23</f>
        <v>0</v>
      </c>
      <c r="G23" s="59"/>
      <c r="H23" s="75"/>
    </row>
    <row r="24" spans="2:8" x14ac:dyDescent="0.3">
      <c r="B24" s="272">
        <f>H22</f>
        <v>8560</v>
      </c>
      <c r="C24" s="76"/>
      <c r="D24" s="77"/>
      <c r="E24" s="42"/>
      <c r="F24" s="78">
        <f>$B$24*D24</f>
        <v>0</v>
      </c>
      <c r="G24" s="59"/>
      <c r="H24" s="75"/>
    </row>
    <row r="25" spans="2:8" ht="17.25" thickBot="1" x14ac:dyDescent="0.35">
      <c r="B25" s="273"/>
      <c r="C25" s="79"/>
      <c r="D25" s="80"/>
      <c r="E25" s="43"/>
      <c r="F25" s="82">
        <f>$B$24*D25</f>
        <v>0</v>
      </c>
      <c r="G25" s="59"/>
      <c r="H25" s="92"/>
    </row>
    <row r="27" spans="2:8" x14ac:dyDescent="0.3">
      <c r="G27" s="2"/>
    </row>
    <row r="28" spans="2:8" x14ac:dyDescent="0.3">
      <c r="G28" s="1"/>
    </row>
  </sheetData>
  <mergeCells count="8">
    <mergeCell ref="B21:B23"/>
    <mergeCell ref="B24:B25"/>
    <mergeCell ref="B6:B8"/>
    <mergeCell ref="B9:B10"/>
    <mergeCell ref="B11:B13"/>
    <mergeCell ref="B14:B15"/>
    <mergeCell ref="B16:B18"/>
    <mergeCell ref="B19:B2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물교계산기</vt:lpstr>
      <vt:lpstr>아침의나라 국밥3종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LSH</cp:lastModifiedBy>
  <dcterms:created xsi:type="dcterms:W3CDTF">2020-02-09T14:07:49Z</dcterms:created>
  <dcterms:modified xsi:type="dcterms:W3CDTF">2025-02-18T13:06:15Z</dcterms:modified>
</cp:coreProperties>
</file>